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シート" sheetId="1" r:id="rId1"/>
    <sheet name="前年分" sheetId="2" r:id="rId2"/>
    <sheet name="グラフ（自動作成）" sheetId="3" r:id="rId3"/>
    <sheet name="入力シート（例）" sheetId="4" r:id="rId4"/>
    <sheet name="前年分（例）" sheetId="5" r:id="rId5"/>
    <sheet name="グラフ (例)" sheetId="6" r:id="rId6"/>
  </sheets>
  <definedNames>
    <definedName name="_xlnm.Print_Area" localSheetId="1">'前年分'!$A$1:$AC$41</definedName>
    <definedName name="_xlnm.Print_Area" localSheetId="4">'前年分（例）'!$A$1:$AC$41</definedName>
    <definedName name="_xlnm.Print_Area" localSheetId="0">'入力シート'!$A$1:$AC$41</definedName>
    <definedName name="_xlnm.Print_Area" localSheetId="3">'入力シート（例）'!$A$1:$AC$41</definedName>
    <definedName name="Z_8E84D735_6E6C_417A_BFBA_E370F134139E_.wvu.PrintArea" localSheetId="1" hidden="1">'前年分'!$A$1:$AC$63</definedName>
    <definedName name="Z_8E84D735_6E6C_417A_BFBA_E370F134139E_.wvu.PrintArea" localSheetId="4" hidden="1">'前年分（例）'!$A$1:$AC$63</definedName>
    <definedName name="Z_8E84D735_6E6C_417A_BFBA_E370F134139E_.wvu.PrintArea" localSheetId="0" hidden="1">'入力シート'!$A$1:$AC$63</definedName>
    <definedName name="Z_8E84D735_6E6C_417A_BFBA_E370F134139E_.wvu.PrintArea" localSheetId="3" hidden="1">'入力シート（例）'!$A$1:$AC$63</definedName>
  </definedNames>
  <calcPr fullCalcOnLoad="1"/>
</workbook>
</file>

<file path=xl/comments1.xml><?xml version="1.0" encoding="utf-8"?>
<comments xmlns="http://schemas.openxmlformats.org/spreadsheetml/2006/main">
  <authors>
    <author>島本和宣</author>
  </authors>
  <commentList>
    <comment ref="D4" authorId="0">
      <text>
        <r>
          <rPr>
            <sz val="11"/>
            <rFont val="メイリオ"/>
            <family val="3"/>
          </rPr>
          <t>使い始めの月を
入力してください</t>
        </r>
      </text>
    </comment>
  </commentList>
</comments>
</file>

<file path=xl/comments4.xml><?xml version="1.0" encoding="utf-8"?>
<comments xmlns="http://schemas.openxmlformats.org/spreadsheetml/2006/main">
  <authors>
    <author>島本和宣</author>
  </authors>
  <commentList>
    <comment ref="D4" authorId="0">
      <text>
        <r>
          <rPr>
            <sz val="11"/>
            <rFont val="メイリオ"/>
            <family val="3"/>
          </rPr>
          <t>使い始めの月を
入力してください</t>
        </r>
      </text>
    </comment>
  </commentList>
</comments>
</file>

<file path=xl/sharedStrings.xml><?xml version="1.0" encoding="utf-8"?>
<sst xmlns="http://schemas.openxmlformats.org/spreadsheetml/2006/main" count="1625" uniqueCount="67">
  <si>
    <t>料金</t>
  </si>
  <si>
    <t>円</t>
  </si>
  <si>
    <t>kg</t>
  </si>
  <si>
    <t>使用量</t>
  </si>
  <si>
    <t>料金合計</t>
  </si>
  <si>
    <t>年間合計</t>
  </si>
  <si>
    <t>ごみの重さ</t>
  </si>
  <si>
    <t>項　目</t>
  </si>
  <si>
    <t>月間の合計</t>
  </si>
  <si>
    <t>　</t>
  </si>
  <si>
    <t>電気
(kWh)</t>
  </si>
  <si>
    <t>水道
(㎥)</t>
  </si>
  <si>
    <t>kWh</t>
  </si>
  <si>
    <t>二酸化炭素
排出係数</t>
  </si>
  <si>
    <t>記録内容</t>
  </si>
  <si>
    <t>月</t>
  </si>
  <si>
    <r>
      <t>m</t>
    </r>
    <r>
      <rPr>
        <vertAlign val="superscript"/>
        <sz val="11"/>
        <rFont val="メイリオ"/>
        <family val="3"/>
      </rPr>
      <t>3</t>
    </r>
  </si>
  <si>
    <t>kg</t>
  </si>
  <si>
    <r>
      <t>m</t>
    </r>
    <r>
      <rPr>
        <vertAlign val="superscript"/>
        <sz val="11"/>
        <rFont val="メイリオ"/>
        <family val="3"/>
      </rPr>
      <t>3</t>
    </r>
  </si>
  <si>
    <t>kg</t>
  </si>
  <si>
    <t>kWh</t>
  </si>
  <si>
    <t>kg</t>
  </si>
  <si>
    <r>
      <t>m</t>
    </r>
    <r>
      <rPr>
        <vertAlign val="superscript"/>
        <sz val="11"/>
        <rFont val="メイリオ"/>
        <family val="3"/>
      </rPr>
      <t>3</t>
    </r>
  </si>
  <si>
    <t>購入量</t>
  </si>
  <si>
    <r>
      <t>(kg-CO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/kWh)</t>
    </r>
  </si>
  <si>
    <r>
      <t>(kg-CO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/㎥)</t>
    </r>
  </si>
  <si>
    <r>
      <t>(kg-CO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/kg)</t>
    </r>
  </si>
  <si>
    <r>
      <t>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排出量</t>
    </r>
  </si>
  <si>
    <r>
      <t>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排出量合計</t>
    </r>
  </si>
  <si>
    <t>ごみ
(kg)</t>
  </si>
  <si>
    <t>都市ガス
(㎥)</t>
  </si>
  <si>
    <t>ＬＰガス
(㎥)</t>
  </si>
  <si>
    <t>kWh</t>
  </si>
  <si>
    <t>kg</t>
  </si>
  <si>
    <r>
      <t>m</t>
    </r>
    <r>
      <rPr>
        <vertAlign val="superscript"/>
        <sz val="11"/>
        <rFont val="メイリオ"/>
        <family val="3"/>
      </rPr>
      <t>3</t>
    </r>
  </si>
  <si>
    <t>今年</t>
  </si>
  <si>
    <t>前年</t>
  </si>
  <si>
    <t>合計</t>
  </si>
  <si>
    <t>CO2排出量</t>
  </si>
  <si>
    <t>電気</t>
  </si>
  <si>
    <t>都市ガス</t>
  </si>
  <si>
    <t>LPガス</t>
  </si>
  <si>
    <t>水道</t>
  </si>
  <si>
    <t>灯油</t>
  </si>
  <si>
    <t>ガソリン</t>
  </si>
  <si>
    <t>軽油</t>
  </si>
  <si>
    <t>ごみ</t>
  </si>
  <si>
    <t>電気(kWh)</t>
  </si>
  <si>
    <t>都市ガス(㎥)</t>
  </si>
  <si>
    <t>LPガス(㎥)</t>
  </si>
  <si>
    <t>水道(㎥)</t>
  </si>
  <si>
    <t>ごみ(kg)</t>
  </si>
  <si>
    <t>灯油
(L)</t>
  </si>
  <si>
    <r>
      <t>(kg-CO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/L)</t>
    </r>
  </si>
  <si>
    <t>ガソリン
(L)</t>
  </si>
  <si>
    <t>ガソリン
(L)</t>
  </si>
  <si>
    <t>軽油
(L)</t>
  </si>
  <si>
    <t>L</t>
  </si>
  <si>
    <t>L</t>
  </si>
  <si>
    <t>軽油(L)</t>
  </si>
  <si>
    <t>灯油(L)</t>
  </si>
  <si>
    <t>ガソリン(L)</t>
  </si>
  <si>
    <t>項目</t>
  </si>
  <si>
    <t>円データラベル</t>
  </si>
  <si>
    <t>データラベル</t>
  </si>
  <si>
    <r>
      <t>(kg-CO</t>
    </r>
    <r>
      <rPr>
        <vertAlign val="subscript"/>
        <sz val="11"/>
        <rFont val="メイリオ"/>
        <family val="3"/>
      </rPr>
      <t>2</t>
    </r>
    <r>
      <rPr>
        <sz val="11"/>
        <rFont val="メイリオ"/>
        <family val="3"/>
      </rPr>
      <t>/L)</t>
    </r>
  </si>
  <si>
    <t>本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</si>
</sst>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#,##0_ "/>
    <numFmt numFmtId="182" formatCode="_ \¥* #,##0_ ;_ \¥* \-#,##0_ ;_ \¥* &quot;-&quot;_ ;_ @_ "/>
    <numFmt numFmtId="183" formatCode="\¥#,##0;\¥\-#,##0"/>
    <numFmt numFmtId="184" formatCode="#,##0.0;[Red]\-#,##0.0"/>
    <numFmt numFmtId="185" formatCode="0.000"/>
    <numFmt numFmtId="186" formatCode="0.0"/>
    <numFmt numFmtId="187" formatCode="#,##0_);[Red]\(#,##0\)"/>
    <numFmt numFmtId="188" formatCode="#&quot;月&quot;"/>
    <numFmt numFmtId="189" formatCode="#,##0.00_);[Red]\(#,##0.00\)"/>
    <numFmt numFmtId="190" formatCode="#,##0.0_);[Red]\(#,##0.0\)"/>
    <numFmt numFmtId="191" formatCode="0.0_);[Red]\(0.0\)"/>
    <numFmt numFmtId="192" formatCode="0;\-0;;@"/>
    <numFmt numFmtId="193" formatCode="#;\-#;;@"/>
    <numFmt numFmtId="194" formatCode="0%;;;"/>
    <numFmt numFmtId="195" formatCode="&quot;     &quot;@"/>
    <numFmt numFmtId="196" formatCode="&quot; 　　　　　　　　　    &quot;@"/>
    <numFmt numFmtId="197" formatCode="&quot;    　　　　　 &quot;@"/>
    <numFmt numFmtId="198" formatCode="&quot;    　　　　 &quot;@"/>
    <numFmt numFmtId="199" formatCode="&quot;        &quot;#"/>
    <numFmt numFmtId="200" formatCode="@&quot;月&quot;\ "/>
    <numFmt numFmtId="201" formatCode="#&quot;月&quot;\ "/>
    <numFmt numFmtId="202" formatCode="#&quot;本&quot;\ 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メイリオ"/>
      <family val="3"/>
    </font>
    <font>
      <b/>
      <sz val="20"/>
      <name val="メイリオ"/>
      <family val="3"/>
    </font>
    <font>
      <vertAlign val="superscript"/>
      <sz val="11"/>
      <name val="メイリオ"/>
      <family val="3"/>
    </font>
    <font>
      <sz val="10.5"/>
      <name val="メイリオ"/>
      <family val="3"/>
    </font>
    <font>
      <sz val="12"/>
      <name val="メイリオ"/>
      <family val="3"/>
    </font>
    <font>
      <sz val="18"/>
      <name val="メイリオ"/>
      <family val="3"/>
    </font>
    <font>
      <vertAlign val="subscript"/>
      <sz val="11"/>
      <name val="メイリオ"/>
      <family val="3"/>
    </font>
    <font>
      <sz val="12"/>
      <color indexed="8"/>
      <name val="メイリオ"/>
      <family val="3"/>
    </font>
    <font>
      <sz val="9"/>
      <color indexed="8"/>
      <name val="メイリオ"/>
      <family val="3"/>
    </font>
    <font>
      <sz val="10"/>
      <name val="メイリオ"/>
      <family val="3"/>
    </font>
    <font>
      <sz val="10"/>
      <name val="Segoe U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b/>
      <sz val="11"/>
      <name val="メイリオ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b/>
      <sz val="11"/>
      <color indexed="30"/>
      <name val="メイリオ"/>
      <family val="3"/>
    </font>
    <font>
      <b/>
      <sz val="12"/>
      <color indexed="30"/>
      <name val="メイリオ"/>
      <family val="3"/>
    </font>
    <font>
      <b/>
      <sz val="11"/>
      <color indexed="20"/>
      <name val="メイリオ"/>
      <family val="3"/>
    </font>
    <font>
      <sz val="11"/>
      <color indexed="10"/>
      <name val="ＭＳ Ｐゴシック"/>
      <family val="3"/>
    </font>
    <font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32"/>
      <color indexed="30"/>
      <name val="メイリオ"/>
      <family val="3"/>
    </font>
    <font>
      <sz val="28"/>
      <color indexed="8"/>
      <name val="メイリオ"/>
      <family val="3"/>
    </font>
    <font>
      <b/>
      <sz val="48"/>
      <color indexed="9"/>
      <name val="メイリオ"/>
      <family val="3"/>
    </font>
    <font>
      <b/>
      <sz val="12"/>
      <color indexed="20"/>
      <name val="メイリオ"/>
      <family val="3"/>
    </font>
    <font>
      <b/>
      <sz val="22"/>
      <color indexed="20"/>
      <name val="メイリオ"/>
      <family val="3"/>
    </font>
    <font>
      <b/>
      <vertAlign val="subscript"/>
      <sz val="12"/>
      <color indexed="20"/>
      <name val="メイリオ"/>
      <family val="3"/>
    </font>
    <font>
      <sz val="14"/>
      <color indexed="8"/>
      <name val="メイリオ"/>
      <family val="3"/>
    </font>
    <font>
      <b/>
      <sz val="12"/>
      <color indexed="8"/>
      <name val="メイリオ"/>
      <family val="3"/>
    </font>
    <font>
      <b/>
      <vertAlign val="subscript"/>
      <sz val="12"/>
      <color indexed="8"/>
      <name val="メイリオ"/>
      <family val="3"/>
    </font>
    <font>
      <b/>
      <sz val="60"/>
      <color indexed="10"/>
      <name val="メイリオ"/>
      <family val="3"/>
    </font>
    <font>
      <b/>
      <sz val="40"/>
      <color indexed="10"/>
      <name val="メイリオ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b/>
      <sz val="11"/>
      <color rgb="FF0070C0"/>
      <name val="メイリオ"/>
      <family val="3"/>
    </font>
    <font>
      <b/>
      <sz val="12"/>
      <color rgb="FF0070C0"/>
      <name val="メイリオ"/>
      <family val="3"/>
    </font>
    <font>
      <b/>
      <sz val="11"/>
      <color rgb="FFA50021"/>
      <name val="メイリオ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1" tint="0.4999800026416778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hair"/>
      <top style="thin"/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double"/>
    </border>
    <border>
      <left style="thin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thick">
        <color rgb="FF0070C0"/>
      </bottom>
    </border>
    <border>
      <left style="hair"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hair"/>
      <bottom style="double"/>
    </border>
    <border>
      <left style="thick">
        <color rgb="FF0070C0"/>
      </left>
      <right style="hair"/>
      <top style="thick">
        <color rgb="FF0070C0"/>
      </top>
      <bottom style="thick">
        <color rgb="FF0070C0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double"/>
      <bottom>
        <color indexed="63"/>
      </bottom>
    </border>
    <border>
      <left style="thick">
        <color rgb="FFA50021"/>
      </left>
      <right style="hair"/>
      <top style="thick">
        <color rgb="FFA50021"/>
      </top>
      <bottom style="thick">
        <color rgb="FFA50021"/>
      </bottom>
    </border>
    <border>
      <left style="hair"/>
      <right style="thick">
        <color rgb="FFA50021"/>
      </right>
      <top style="thick">
        <color rgb="FFA50021"/>
      </top>
      <bottom style="thick">
        <color rgb="FFA50021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thick">
        <color rgb="FF0070C0"/>
      </bottom>
    </border>
    <border>
      <left style="double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15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left" vertical="center"/>
      <protection/>
    </xf>
    <xf numFmtId="0" fontId="5" fillId="34" borderId="17" xfId="0" applyNumberFormat="1" applyFont="1" applyFill="1" applyBorder="1" applyAlignment="1" applyProtection="1">
      <alignment horizontal="center" vertical="center" shrinkToFit="1"/>
      <protection/>
    </xf>
    <xf numFmtId="0" fontId="5" fillId="33" borderId="18" xfId="0" applyNumberFormat="1" applyFont="1" applyFill="1" applyBorder="1" applyAlignment="1" applyProtection="1">
      <alignment vertical="center" shrinkToFit="1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NumberFormat="1" applyFont="1" applyFill="1" applyBorder="1" applyAlignment="1" applyProtection="1">
      <alignment horizontal="center" vertical="center" shrinkToFit="1"/>
      <protection/>
    </xf>
    <xf numFmtId="0" fontId="5" fillId="34" borderId="21" xfId="0" applyNumberFormat="1" applyFont="1" applyFill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vertical="center" shrinkToFit="1"/>
      <protection/>
    </xf>
    <xf numFmtId="0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5" fillId="34" borderId="24" xfId="0" applyNumberFormat="1" applyFont="1" applyFill="1" applyBorder="1" applyAlignment="1" applyProtection="1">
      <alignment horizontal="center" vertical="top" shrinkToFit="1"/>
      <protection/>
    </xf>
    <xf numFmtId="0" fontId="5" fillId="34" borderId="25" xfId="0" applyNumberFormat="1" applyFont="1" applyFill="1" applyBorder="1" applyAlignment="1" applyProtection="1">
      <alignment horizontal="center" vertical="center" shrinkToFit="1"/>
      <protection/>
    </xf>
    <xf numFmtId="0" fontId="5" fillId="0" borderId="26" xfId="0" applyNumberFormat="1" applyFont="1" applyFill="1" applyBorder="1" applyAlignment="1" applyProtection="1">
      <alignment horizontal="center" vertical="center" shrinkToFit="1"/>
      <protection/>
    </xf>
    <xf numFmtId="0" fontId="5" fillId="0" borderId="27" xfId="0" applyNumberFormat="1" applyFont="1" applyFill="1" applyBorder="1" applyAlignment="1" applyProtection="1">
      <alignment horizontal="center" vertical="center" shrinkToFit="1"/>
      <protection/>
    </xf>
    <xf numFmtId="0" fontId="5" fillId="34" borderId="28" xfId="0" applyNumberFormat="1" applyFont="1" applyFill="1" applyBorder="1" applyAlignment="1" applyProtection="1">
      <alignment horizontal="center" vertical="center" shrinkToFit="1"/>
      <protection/>
    </xf>
    <xf numFmtId="0" fontId="5" fillId="34" borderId="29" xfId="0" applyNumberFormat="1" applyFont="1" applyFill="1" applyBorder="1" applyAlignment="1" applyProtection="1">
      <alignment horizontal="center" vertical="center" shrinkToFit="1"/>
      <protection/>
    </xf>
    <xf numFmtId="0" fontId="5" fillId="34" borderId="30" xfId="0" applyNumberFormat="1" applyFont="1" applyFill="1" applyBorder="1" applyAlignment="1" applyProtection="1">
      <alignment horizontal="center" vertical="top"/>
      <protection/>
    </xf>
    <xf numFmtId="0" fontId="5" fillId="34" borderId="31" xfId="0" applyNumberFormat="1" applyFont="1" applyFill="1" applyBorder="1" applyAlignment="1" applyProtection="1">
      <alignment horizontal="center" wrapText="1"/>
      <protection/>
    </xf>
    <xf numFmtId="0" fontId="5" fillId="0" borderId="32" xfId="0" applyNumberFormat="1" applyFont="1" applyFill="1" applyBorder="1" applyAlignment="1" applyProtection="1">
      <alignment vertical="center" shrinkToFit="1"/>
      <protection/>
    </xf>
    <xf numFmtId="0" fontId="5" fillId="0" borderId="33" xfId="0" applyNumberFormat="1" applyFont="1" applyFill="1" applyBorder="1" applyAlignment="1" applyProtection="1">
      <alignment horizontal="center" vertical="center" shrinkToFit="1"/>
      <protection/>
    </xf>
    <xf numFmtId="0" fontId="5" fillId="34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center" shrinkToFit="1"/>
      <protection/>
    </xf>
    <xf numFmtId="0" fontId="5" fillId="34" borderId="35" xfId="0" applyNumberFormat="1" applyFont="1" applyFill="1" applyBorder="1" applyAlignment="1" applyProtection="1">
      <alignment horizontal="center" vertical="center" shrinkToFit="1"/>
      <protection/>
    </xf>
    <xf numFmtId="0" fontId="5" fillId="0" borderId="36" xfId="0" applyNumberFormat="1" applyFont="1" applyFill="1" applyBorder="1" applyAlignment="1" applyProtection="1">
      <alignment horizontal="center" vertical="center" shrinkToFit="1"/>
      <protection/>
    </xf>
    <xf numFmtId="0" fontId="5" fillId="0" borderId="37" xfId="0" applyNumberFormat="1" applyFont="1" applyFill="1" applyBorder="1" applyAlignment="1" applyProtection="1">
      <alignment horizontal="center" vertical="center" shrinkToFit="1"/>
      <protection/>
    </xf>
    <xf numFmtId="0" fontId="5" fillId="34" borderId="38" xfId="0" applyNumberFormat="1" applyFont="1" applyFill="1" applyBorder="1" applyAlignment="1" applyProtection="1">
      <alignment horizontal="center" vertical="center" shrinkToFit="1"/>
      <protection/>
    </xf>
    <xf numFmtId="0" fontId="5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Border="1" applyAlignment="1">
      <alignment vertical="top" wrapText="1"/>
    </xf>
    <xf numFmtId="0" fontId="8" fillId="0" borderId="0" xfId="0" applyNumberFormat="1" applyFont="1" applyAlignment="1">
      <alignment/>
    </xf>
    <xf numFmtId="0" fontId="5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35" borderId="29" xfId="0" applyNumberFormat="1" applyFont="1" applyFill="1" applyBorder="1" applyAlignment="1" applyProtection="1">
      <alignment horizontal="center" vertical="center" shrinkToFit="1"/>
      <protection/>
    </xf>
    <xf numFmtId="0" fontId="5" fillId="6" borderId="10" xfId="0" applyNumberFormat="1" applyFont="1" applyFill="1" applyBorder="1" applyAlignment="1" applyProtection="1">
      <alignment vertical="center" shrinkToFit="1"/>
      <protection locked="0"/>
    </xf>
    <xf numFmtId="0" fontId="5" fillId="6" borderId="18" xfId="0" applyNumberFormat="1" applyFont="1" applyFill="1" applyBorder="1" applyAlignment="1" applyProtection="1">
      <alignment vertical="center" shrinkToFit="1"/>
      <protection locked="0"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NumberFormat="1" applyFont="1" applyFill="1" applyBorder="1" applyAlignment="1" applyProtection="1">
      <alignment horizontal="center" vertical="center"/>
      <protection/>
    </xf>
    <xf numFmtId="0" fontId="10" fillId="35" borderId="15" xfId="0" applyNumberFormat="1" applyFont="1" applyFill="1" applyBorder="1" applyAlignment="1" applyProtection="1">
      <alignment horizontal="center" vertical="center"/>
      <protection/>
    </xf>
    <xf numFmtId="0" fontId="9" fillId="35" borderId="14" xfId="0" applyNumberFormat="1" applyFont="1" applyFill="1" applyBorder="1" applyAlignment="1" applyProtection="1">
      <alignment horizontal="left" vertical="center"/>
      <protection/>
    </xf>
    <xf numFmtId="0" fontId="9" fillId="35" borderId="16" xfId="0" applyNumberFormat="1" applyFont="1" applyFill="1" applyBorder="1" applyAlignment="1" applyProtection="1">
      <alignment horizontal="left" vertical="center"/>
      <protection/>
    </xf>
    <xf numFmtId="0" fontId="5" fillId="35" borderId="17" xfId="0" applyNumberFormat="1" applyFont="1" applyFill="1" applyBorder="1" applyAlignment="1" applyProtection="1">
      <alignment horizontal="center" vertical="center" shrinkToFit="1"/>
      <protection/>
    </xf>
    <xf numFmtId="0" fontId="5" fillId="35" borderId="21" xfId="0" applyNumberFormat="1" applyFont="1" applyFill="1" applyBorder="1" applyAlignment="1" applyProtection="1">
      <alignment horizontal="center" vertical="center" shrinkToFit="1"/>
      <protection/>
    </xf>
    <xf numFmtId="0" fontId="5" fillId="35" borderId="24" xfId="0" applyNumberFormat="1" applyFont="1" applyFill="1" applyBorder="1" applyAlignment="1" applyProtection="1">
      <alignment horizontal="center" vertical="top" shrinkToFit="1"/>
      <protection/>
    </xf>
    <xf numFmtId="0" fontId="5" fillId="35" borderId="25" xfId="0" applyNumberFormat="1" applyFont="1" applyFill="1" applyBorder="1" applyAlignment="1" applyProtection="1">
      <alignment horizontal="center" vertical="center" shrinkToFit="1"/>
      <protection/>
    </xf>
    <xf numFmtId="0" fontId="5" fillId="35" borderId="28" xfId="0" applyNumberFormat="1" applyFont="1" applyFill="1" applyBorder="1" applyAlignment="1" applyProtection="1">
      <alignment horizontal="center" vertical="center" shrinkToFit="1"/>
      <protection/>
    </xf>
    <xf numFmtId="0" fontId="5" fillId="35" borderId="30" xfId="0" applyNumberFormat="1" applyFont="1" applyFill="1" applyBorder="1" applyAlignment="1" applyProtection="1">
      <alignment horizontal="center" vertical="top"/>
      <protection/>
    </xf>
    <xf numFmtId="0" fontId="5" fillId="35" borderId="31" xfId="0" applyNumberFormat="1" applyFont="1" applyFill="1" applyBorder="1" applyAlignment="1" applyProtection="1">
      <alignment horizontal="center" wrapText="1"/>
      <protection/>
    </xf>
    <xf numFmtId="0" fontId="5" fillId="35" borderId="30" xfId="0" applyNumberFormat="1" applyFont="1" applyFill="1" applyBorder="1" applyAlignment="1" applyProtection="1">
      <alignment horizontal="center" vertical="top" wrapText="1"/>
      <protection/>
    </xf>
    <xf numFmtId="0" fontId="5" fillId="35" borderId="35" xfId="0" applyNumberFormat="1" applyFont="1" applyFill="1" applyBorder="1" applyAlignment="1" applyProtection="1">
      <alignment horizontal="center" vertical="center" shrinkToFit="1"/>
      <protection/>
    </xf>
    <xf numFmtId="0" fontId="5" fillId="35" borderId="38" xfId="0" applyNumberFormat="1" applyFont="1" applyFill="1" applyBorder="1" applyAlignment="1" applyProtection="1">
      <alignment horizontal="center" vertical="center" shrinkToFit="1"/>
      <protection/>
    </xf>
    <xf numFmtId="0" fontId="5" fillId="0" borderId="40" xfId="0" applyNumberFormat="1" applyFont="1" applyFill="1" applyBorder="1" applyAlignment="1" applyProtection="1">
      <alignment horizontal="center" vertical="center" shrinkToFit="1"/>
      <protection/>
    </xf>
    <xf numFmtId="0" fontId="5" fillId="0" borderId="41" xfId="0" applyNumberFormat="1" applyFont="1" applyFill="1" applyBorder="1" applyAlignment="1" applyProtection="1">
      <alignment horizontal="center" vertical="center" shrinkToFit="1"/>
      <protection/>
    </xf>
    <xf numFmtId="0" fontId="5" fillId="0" borderId="42" xfId="0" applyNumberFormat="1" applyFont="1" applyFill="1" applyBorder="1" applyAlignment="1" applyProtection="1">
      <alignment horizontal="center" vertical="center" shrinkToFit="1"/>
      <protection/>
    </xf>
    <xf numFmtId="0" fontId="5" fillId="0" borderId="43" xfId="0" applyNumberFormat="1" applyFont="1" applyFill="1" applyBorder="1" applyAlignment="1" applyProtection="1">
      <alignment horizontal="center" vertical="center" shrinkToFit="1"/>
      <protection/>
    </xf>
    <xf numFmtId="0" fontId="70" fillId="0" borderId="44" xfId="0" applyNumberFormat="1" applyFont="1" applyFill="1" applyBorder="1" applyAlignment="1" applyProtection="1">
      <alignment horizontal="center" vertical="center" shrinkToFit="1"/>
      <protection/>
    </xf>
    <xf numFmtId="0" fontId="71" fillId="0" borderId="45" xfId="0" applyNumberFormat="1" applyFont="1" applyFill="1" applyBorder="1" applyAlignment="1">
      <alignment wrapText="1"/>
    </xf>
    <xf numFmtId="0" fontId="71" fillId="0" borderId="0" xfId="0" applyNumberFormat="1" applyFont="1" applyFill="1" applyBorder="1" applyAlignment="1">
      <alignment wrapText="1"/>
    </xf>
    <xf numFmtId="3" fontId="5" fillId="0" borderId="46" xfId="0" applyNumberFormat="1" applyFont="1" applyFill="1" applyBorder="1" applyAlignment="1" applyProtection="1">
      <alignment vertical="center" shrinkToFit="1"/>
      <protection/>
    </xf>
    <xf numFmtId="3" fontId="5" fillId="0" borderId="47" xfId="0" applyNumberFormat="1" applyFont="1" applyFill="1" applyBorder="1" applyAlignment="1" applyProtection="1">
      <alignment vertical="center" shrinkToFit="1"/>
      <protection/>
    </xf>
    <xf numFmtId="3" fontId="5" fillId="0" borderId="48" xfId="0" applyNumberFormat="1" applyFont="1" applyFill="1" applyBorder="1" applyAlignment="1" applyProtection="1">
      <alignment vertical="center" shrinkToFit="1"/>
      <protection/>
    </xf>
    <xf numFmtId="3" fontId="70" fillId="0" borderId="49" xfId="0" applyNumberFormat="1" applyFont="1" applyFill="1" applyBorder="1" applyAlignment="1" applyProtection="1">
      <alignment vertical="center" shrinkToFit="1"/>
      <protection/>
    </xf>
    <xf numFmtId="3" fontId="5" fillId="0" borderId="50" xfId="0" applyNumberFormat="1" applyFont="1" applyFill="1" applyBorder="1" applyAlignment="1" applyProtection="1">
      <alignment vertical="center" shrinkToFit="1"/>
      <protection/>
    </xf>
    <xf numFmtId="3" fontId="5" fillId="0" borderId="51" xfId="0" applyNumberFormat="1" applyFont="1" applyFill="1" applyBorder="1" applyAlignment="1" applyProtection="1">
      <alignment vertical="center" shrinkToFit="1"/>
      <protection/>
    </xf>
    <xf numFmtId="3" fontId="5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5" fillId="33" borderId="10" xfId="0" applyNumberFormat="1" applyFont="1" applyFill="1" applyBorder="1" applyAlignment="1" applyProtection="1">
      <alignment vertical="center" shrinkToFit="1"/>
      <protection locked="0"/>
    </xf>
    <xf numFmtId="3" fontId="5" fillId="0" borderId="22" xfId="0" applyNumberFormat="1" applyFont="1" applyFill="1" applyBorder="1" applyAlignment="1" applyProtection="1">
      <alignment vertical="center" shrinkToFit="1"/>
      <protection/>
    </xf>
    <xf numFmtId="3" fontId="5" fillId="6" borderId="10" xfId="0" applyNumberFormat="1" applyFont="1" applyFill="1" applyBorder="1" applyAlignment="1" applyProtection="1">
      <alignment vertical="center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/>
    </xf>
    <xf numFmtId="3" fontId="72" fillId="0" borderId="53" xfId="0" applyNumberFormat="1" applyFont="1" applyFill="1" applyBorder="1" applyAlignment="1" applyProtection="1">
      <alignment vertical="center" shrinkToFit="1"/>
      <protection/>
    </xf>
    <xf numFmtId="0" fontId="72" fillId="0" borderId="54" xfId="0" applyNumberFormat="1" applyFont="1" applyFill="1" applyBorder="1" applyAlignment="1" applyProtection="1">
      <alignment horizontal="center" vertical="center" shrinkToFit="1"/>
      <protection/>
    </xf>
    <xf numFmtId="3" fontId="5" fillId="33" borderId="18" xfId="0" applyNumberFormat="1" applyFont="1" applyFill="1" applyBorder="1" applyAlignment="1" applyProtection="1">
      <alignment vertical="center" shrinkToFit="1"/>
      <protection locked="0"/>
    </xf>
    <xf numFmtId="3" fontId="5" fillId="0" borderId="55" xfId="0" applyNumberFormat="1" applyFont="1" applyFill="1" applyBorder="1" applyAlignment="1" applyProtection="1">
      <alignment vertical="center" shrinkToFit="1"/>
      <protection/>
    </xf>
    <xf numFmtId="3" fontId="5" fillId="6" borderId="18" xfId="0" applyNumberFormat="1" applyFont="1" applyFill="1" applyBorder="1" applyAlignment="1" applyProtection="1">
      <alignment vertical="center" shrinkToFit="1"/>
      <protection locked="0"/>
    </xf>
    <xf numFmtId="3" fontId="5" fillId="0" borderId="56" xfId="0" applyNumberFormat="1" applyFont="1" applyFill="1" applyBorder="1" applyAlignment="1" applyProtection="1">
      <alignment vertical="center" shrinkToFit="1"/>
      <protection/>
    </xf>
    <xf numFmtId="3" fontId="5" fillId="0" borderId="57" xfId="0" applyNumberFormat="1" applyFont="1" applyFill="1" applyBorder="1" applyAlignment="1" applyProtection="1">
      <alignment vertical="center" shrinkToFit="1"/>
      <protection/>
    </xf>
    <xf numFmtId="3" fontId="5" fillId="0" borderId="58" xfId="0" applyNumberFormat="1" applyFont="1" applyFill="1" applyBorder="1" applyAlignment="1" applyProtection="1">
      <alignment vertical="center" shrinkToFit="1"/>
      <protection/>
    </xf>
    <xf numFmtId="187" fontId="73" fillId="0" borderId="0" xfId="0" applyNumberFormat="1" applyFont="1" applyAlignment="1">
      <alignment/>
    </xf>
    <xf numFmtId="187" fontId="14" fillId="0" borderId="59" xfId="0" applyNumberFormat="1" applyFont="1" applyBorder="1" applyAlignment="1">
      <alignment horizontal="center" vertical="center" shrinkToFit="1"/>
    </xf>
    <xf numFmtId="188" fontId="14" fillId="0" borderId="59" xfId="0" applyNumberFormat="1" applyFont="1" applyBorder="1" applyAlignment="1">
      <alignment horizontal="center" vertical="center" shrinkToFit="1"/>
    </xf>
    <xf numFmtId="188" fontId="14" fillId="0" borderId="60" xfId="0" applyNumberFormat="1" applyFont="1" applyBorder="1" applyAlignment="1">
      <alignment horizontal="center" vertical="center" shrinkToFit="1"/>
    </xf>
    <xf numFmtId="187" fontId="14" fillId="0" borderId="61" xfId="0" applyNumberFormat="1" applyFont="1" applyBorder="1" applyAlignment="1">
      <alignment horizontal="center" vertical="center" shrinkToFit="1"/>
    </xf>
    <xf numFmtId="187" fontId="14" fillId="36" borderId="59" xfId="0" applyNumberFormat="1" applyFont="1" applyFill="1" applyBorder="1" applyAlignment="1">
      <alignment horizontal="center" vertical="center" shrinkToFit="1"/>
    </xf>
    <xf numFmtId="187" fontId="14" fillId="35" borderId="59" xfId="0" applyNumberFormat="1" applyFont="1" applyFill="1" applyBorder="1" applyAlignment="1">
      <alignment horizontal="center" vertical="center" shrinkToFit="1"/>
    </xf>
    <xf numFmtId="187" fontId="0" fillId="0" borderId="59" xfId="0" applyNumberFormat="1" applyBorder="1" applyAlignment="1">
      <alignment/>
    </xf>
    <xf numFmtId="187" fontId="0" fillId="0" borderId="59" xfId="0" applyNumberFormat="1" applyBorder="1" applyAlignment="1">
      <alignment wrapText="1"/>
    </xf>
    <xf numFmtId="188" fontId="0" fillId="0" borderId="59" xfId="0" applyNumberFormat="1" applyBorder="1" applyAlignment="1">
      <alignment/>
    </xf>
    <xf numFmtId="188" fontId="0" fillId="0" borderId="60" xfId="0" applyNumberFormat="1" applyBorder="1" applyAlignment="1">
      <alignment/>
    </xf>
    <xf numFmtId="187" fontId="0" fillId="0" borderId="60" xfId="0" applyNumberFormat="1" applyBorder="1" applyAlignment="1">
      <alignment/>
    </xf>
    <xf numFmtId="187" fontId="0" fillId="0" borderId="62" xfId="0" applyNumberFormat="1" applyBorder="1" applyAlignment="1">
      <alignment/>
    </xf>
    <xf numFmtId="0" fontId="5" fillId="34" borderId="31" xfId="0" applyNumberFormat="1" applyFont="1" applyFill="1" applyBorder="1" applyAlignment="1" applyProtection="1">
      <alignment horizontal="center" wrapText="1"/>
      <protection/>
    </xf>
    <xf numFmtId="0" fontId="5" fillId="35" borderId="31" xfId="0" applyNumberFormat="1" applyFont="1" applyFill="1" applyBorder="1" applyAlignment="1" applyProtection="1">
      <alignment horizontal="center" wrapText="1"/>
      <protection/>
    </xf>
    <xf numFmtId="0" fontId="15" fillId="36" borderId="59" xfId="0" applyNumberFormat="1" applyFont="1" applyFill="1" applyBorder="1" applyAlignment="1">
      <alignment horizontal="center" vertical="center" shrinkToFit="1"/>
    </xf>
    <xf numFmtId="0" fontId="15" fillId="36" borderId="60" xfId="0" applyNumberFormat="1" applyFont="1" applyFill="1" applyBorder="1" applyAlignment="1">
      <alignment horizontal="center" vertical="center" shrinkToFit="1"/>
    </xf>
    <xf numFmtId="0" fontId="15" fillId="36" borderId="63" xfId="0" applyNumberFormat="1" applyFont="1" applyFill="1" applyBorder="1" applyAlignment="1">
      <alignment horizontal="center" vertical="center" shrinkToFit="1"/>
    </xf>
    <xf numFmtId="0" fontId="15" fillId="35" borderId="59" xfId="0" applyNumberFormat="1" applyFont="1" applyFill="1" applyBorder="1" applyAlignment="1">
      <alignment horizontal="center" vertical="center" shrinkToFit="1"/>
    </xf>
    <xf numFmtId="0" fontId="15" fillId="35" borderId="60" xfId="0" applyNumberFormat="1" applyFont="1" applyFill="1" applyBorder="1" applyAlignment="1">
      <alignment horizontal="center" vertical="center" shrinkToFit="1"/>
    </xf>
    <xf numFmtId="0" fontId="15" fillId="35" borderId="64" xfId="0" applyNumberFormat="1" applyFont="1" applyFill="1" applyBorder="1" applyAlignment="1">
      <alignment horizontal="center" vertical="center" shrinkToFit="1"/>
    </xf>
    <xf numFmtId="3" fontId="15" fillId="36" borderId="63" xfId="0" applyNumberFormat="1" applyFont="1" applyFill="1" applyBorder="1" applyAlignment="1">
      <alignment horizontal="center" vertical="center" shrinkToFit="1"/>
    </xf>
    <xf numFmtId="3" fontId="15" fillId="35" borderId="64" xfId="0" applyNumberFormat="1" applyFont="1" applyFill="1" applyBorder="1" applyAlignment="1">
      <alignment horizontal="center" vertical="center" shrinkToFit="1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3" fontId="15" fillId="36" borderId="59" xfId="0" applyNumberFormat="1" applyFont="1" applyFill="1" applyBorder="1" applyAlignment="1">
      <alignment horizontal="center" vertical="center" shrinkToFit="1"/>
    </xf>
    <xf numFmtId="3" fontId="15" fillId="36" borderId="60" xfId="0" applyNumberFormat="1" applyFont="1" applyFill="1" applyBorder="1" applyAlignment="1">
      <alignment horizontal="center" vertical="center" shrinkToFit="1"/>
    </xf>
    <xf numFmtId="3" fontId="15" fillId="35" borderId="59" xfId="0" applyNumberFormat="1" applyFont="1" applyFill="1" applyBorder="1" applyAlignment="1">
      <alignment horizontal="center" vertical="center" shrinkToFit="1"/>
    </xf>
    <xf numFmtId="3" fontId="15" fillId="35" borderId="60" xfId="0" applyNumberFormat="1" applyFont="1" applyFill="1" applyBorder="1" applyAlignment="1">
      <alignment horizontal="center" vertical="center" shrinkToFit="1"/>
    </xf>
    <xf numFmtId="187" fontId="0" fillId="0" borderId="59" xfId="0" applyNumberFormat="1" applyBorder="1" applyAlignment="1">
      <alignment shrinkToFit="1"/>
    </xf>
    <xf numFmtId="180" fontId="0" fillId="0" borderId="65" xfId="0" applyNumberFormat="1" applyBorder="1" applyAlignment="1">
      <alignment/>
    </xf>
    <xf numFmtId="180" fontId="0" fillId="0" borderId="66" xfId="0" applyNumberFormat="1" applyBorder="1" applyAlignment="1">
      <alignment/>
    </xf>
    <xf numFmtId="0" fontId="5" fillId="37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center"/>
    </xf>
    <xf numFmtId="187" fontId="0" fillId="37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180" fontId="18" fillId="0" borderId="0" xfId="0" applyNumberFormat="1" applyFont="1" applyFill="1" applyAlignment="1">
      <alignment/>
    </xf>
    <xf numFmtId="0" fontId="5" fillId="34" borderId="31" xfId="0" applyNumberFormat="1" applyFont="1" applyFill="1" applyBorder="1" applyAlignment="1" applyProtection="1">
      <alignment horizontal="center" wrapText="1"/>
      <protection/>
    </xf>
    <xf numFmtId="0" fontId="5" fillId="34" borderId="67" xfId="0" applyNumberFormat="1" applyFont="1" applyFill="1" applyBorder="1" applyAlignment="1" applyProtection="1">
      <alignment horizontal="center" wrapText="1"/>
      <protection/>
    </xf>
    <xf numFmtId="180" fontId="18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69" xfId="0" applyNumberFormat="1" applyFont="1" applyFill="1" applyBorder="1" applyAlignment="1" applyProtection="1">
      <alignment horizontal="center" vertical="center"/>
      <protection/>
    </xf>
    <xf numFmtId="0" fontId="5" fillId="34" borderId="70" xfId="0" applyNumberFormat="1" applyFont="1" applyFill="1" applyBorder="1" applyAlignment="1" applyProtection="1">
      <alignment horizontal="center" vertical="center" wrapText="1"/>
      <protection/>
    </xf>
    <xf numFmtId="0" fontId="5" fillId="34" borderId="71" xfId="0" applyNumberFormat="1" applyFont="1" applyFill="1" applyBorder="1" applyAlignment="1" applyProtection="1">
      <alignment horizontal="center" vertical="center"/>
      <protection/>
    </xf>
    <xf numFmtId="0" fontId="5" fillId="34" borderId="72" xfId="0" applyNumberFormat="1" applyFont="1" applyFill="1" applyBorder="1" applyAlignment="1" applyProtection="1">
      <alignment horizontal="center" vertical="center"/>
      <protection/>
    </xf>
    <xf numFmtId="0" fontId="5" fillId="34" borderId="7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>
      <alignment horizontal="left" vertical="center"/>
    </xf>
    <xf numFmtId="0" fontId="5" fillId="34" borderId="71" xfId="0" applyNumberFormat="1" applyFont="1" applyFill="1" applyBorder="1" applyAlignment="1" applyProtection="1">
      <alignment horizontal="center" vertical="center" wrapText="1"/>
      <protection/>
    </xf>
    <xf numFmtId="0" fontId="5" fillId="34" borderId="74" xfId="0" applyNumberFormat="1" applyFont="1" applyFill="1" applyBorder="1" applyAlignment="1" applyProtection="1">
      <alignment horizontal="center" vertical="center"/>
      <protection/>
    </xf>
    <xf numFmtId="0" fontId="5" fillId="34" borderId="75" xfId="0" applyNumberFormat="1" applyFont="1" applyFill="1" applyBorder="1" applyAlignment="1" applyProtection="1">
      <alignment horizontal="center" vertical="center"/>
      <protection/>
    </xf>
    <xf numFmtId="0" fontId="5" fillId="34" borderId="76" xfId="0" applyNumberFormat="1" applyFont="1" applyFill="1" applyBorder="1" applyAlignment="1" applyProtection="1">
      <alignment horizontal="center" vertical="center"/>
      <protection/>
    </xf>
    <xf numFmtId="0" fontId="5" fillId="34" borderId="77" xfId="0" applyNumberFormat="1" applyFont="1" applyFill="1" applyBorder="1" applyAlignment="1" applyProtection="1">
      <alignment horizontal="center" vertical="center"/>
      <protection/>
    </xf>
    <xf numFmtId="0" fontId="5" fillId="35" borderId="73" xfId="0" applyNumberFormat="1" applyFont="1" applyFill="1" applyBorder="1" applyAlignment="1" applyProtection="1">
      <alignment horizontal="center" vertical="center" wrapText="1"/>
      <protection/>
    </xf>
    <xf numFmtId="0" fontId="5" fillId="35" borderId="71" xfId="0" applyNumberFormat="1" applyFont="1" applyFill="1" applyBorder="1" applyAlignment="1" applyProtection="1">
      <alignment horizontal="center" vertical="center"/>
      <protection/>
    </xf>
    <xf numFmtId="0" fontId="5" fillId="35" borderId="72" xfId="0" applyNumberFormat="1" applyFont="1" applyFill="1" applyBorder="1" applyAlignment="1" applyProtection="1">
      <alignment horizontal="center" vertical="center"/>
      <protection/>
    </xf>
    <xf numFmtId="0" fontId="5" fillId="35" borderId="31" xfId="0" applyNumberFormat="1" applyFont="1" applyFill="1" applyBorder="1" applyAlignment="1" applyProtection="1">
      <alignment horizontal="center" wrapText="1"/>
      <protection/>
    </xf>
    <xf numFmtId="0" fontId="5" fillId="35" borderId="67" xfId="0" applyNumberFormat="1" applyFont="1" applyFill="1" applyBorder="1" applyAlignment="1" applyProtection="1">
      <alignment horizontal="center" wrapText="1"/>
      <protection/>
    </xf>
    <xf numFmtId="0" fontId="5" fillId="35" borderId="71" xfId="0" applyNumberFormat="1" applyFont="1" applyFill="1" applyBorder="1" applyAlignment="1" applyProtection="1">
      <alignment horizontal="center" vertical="center" wrapText="1"/>
      <protection/>
    </xf>
    <xf numFmtId="0" fontId="5" fillId="35" borderId="74" xfId="0" applyNumberFormat="1" applyFont="1" applyFill="1" applyBorder="1" applyAlignment="1" applyProtection="1">
      <alignment horizontal="center" vertical="center"/>
      <protection/>
    </xf>
    <xf numFmtId="0" fontId="5" fillId="35" borderId="75" xfId="0" applyNumberFormat="1" applyFont="1" applyFill="1" applyBorder="1" applyAlignment="1" applyProtection="1">
      <alignment horizontal="center" vertical="center"/>
      <protection/>
    </xf>
    <xf numFmtId="0" fontId="5" fillId="35" borderId="76" xfId="0" applyNumberFormat="1" applyFont="1" applyFill="1" applyBorder="1" applyAlignment="1" applyProtection="1">
      <alignment horizontal="center" vertical="center"/>
      <protection/>
    </xf>
    <xf numFmtId="0" fontId="5" fillId="35" borderId="77" xfId="0" applyNumberFormat="1" applyFont="1" applyFill="1" applyBorder="1" applyAlignment="1" applyProtection="1">
      <alignment horizontal="center" vertical="center"/>
      <protection/>
    </xf>
    <xf numFmtId="0" fontId="5" fillId="35" borderId="70" xfId="0" applyNumberFormat="1" applyFont="1" applyFill="1" applyBorder="1" applyAlignment="1" applyProtection="1">
      <alignment horizontal="center" vertical="center" wrapText="1"/>
      <protection/>
    </xf>
    <xf numFmtId="0" fontId="5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6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電気使用量（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kWh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19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0825"/>
          <c:w val="0.849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</c:v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'グラフ（自動作成）'!$C$46:$N$46</c:f>
              <c:numCache/>
            </c:numRef>
          </c:cat>
          <c:val>
            <c:numRef>
              <c:f>'グラフ（自動作成）'!$C$48:$N$48</c:f>
              <c:numCache/>
            </c:numRef>
          </c:val>
        </c:ser>
        <c:ser>
          <c:idx val="1"/>
          <c:order val="1"/>
          <c:tx>
            <c:v>今年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'グラフ（自動作成）'!$C$46:$N$46</c:f>
              <c:numCache/>
            </c:numRef>
          </c:cat>
          <c:val>
            <c:numRef>
              <c:f>'グラフ（自動作成）'!$C$47:$N$47</c:f>
              <c:numCache/>
            </c:numRef>
          </c:val>
        </c:ser>
        <c:overlap val="-27"/>
        <c:gapWidth val="219"/>
        <c:axId val="9549352"/>
        <c:axId val="66318665"/>
      </c:barChart>
      <c:catAx>
        <c:axId val="9549352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18665"/>
        <c:crosses val="autoZero"/>
        <c:auto val="1"/>
        <c:lblOffset val="100"/>
        <c:tickLblSkip val="1"/>
        <c:noMultiLvlLbl val="0"/>
      </c:catAx>
      <c:valAx>
        <c:axId val="6631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4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028"/>
          <c:w val="0.23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ごみ排出量（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213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0825"/>
          <c:w val="0.838"/>
          <c:h val="0.93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'グラフ（自動作成）'!$Q$120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'グラフ（自動作成）'!$R$118:$AC$118</c:f>
              <c:numCache/>
            </c:numRef>
          </c:cat>
          <c:val>
            <c:numRef>
              <c:f>'グラフ（自動作成）'!$R$120:$AC$120</c:f>
              <c:numCache/>
            </c:numRef>
          </c:val>
        </c:ser>
        <c:ser>
          <c:idx val="1"/>
          <c:order val="1"/>
          <c:tx>
            <c:strRef>
              <c:f>'グラフ（自動作成）'!$Q$119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'グラフ（自動作成）'!$R$118:$AC$118</c:f>
              <c:numCache/>
            </c:numRef>
          </c:cat>
          <c:val>
            <c:numRef>
              <c:f>'グラフ（自動作成）'!$R$119:$AC$119</c:f>
              <c:numCache/>
            </c:numRef>
          </c:val>
        </c:ser>
        <c:overlap val="-27"/>
        <c:gapWidth val="219"/>
        <c:axId val="45237144"/>
        <c:axId val="10455929"/>
      </c:barChart>
      <c:catAx>
        <c:axId val="45237144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55929"/>
        <c:crosses val="autoZero"/>
        <c:auto val="1"/>
        <c:lblOffset val="100"/>
        <c:tickLblSkip val="1"/>
        <c:noMultiLvlLbl val="0"/>
      </c:catAx>
      <c:valAx>
        <c:axId val="10455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02175"/>
          <c:w val="0.243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電気使用量（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kWh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198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0825"/>
          <c:w val="0.857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</c:v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(例)'!$C$46:$N$46</c:f>
              <c:numCache/>
            </c:numRef>
          </c:cat>
          <c:val>
            <c:numRef>
              <c:f>'グラフ (例)'!$C$48:$N$48</c:f>
              <c:numCache/>
            </c:numRef>
          </c:val>
        </c:ser>
        <c:ser>
          <c:idx val="1"/>
          <c:order val="1"/>
          <c:tx>
            <c:v>今年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(例)'!$C$46:$N$46</c:f>
              <c:numCache/>
            </c:numRef>
          </c:cat>
          <c:val>
            <c:numRef>
              <c:f>'グラフ (例)'!$C$47:$N$47</c:f>
              <c:numCache/>
            </c:numRef>
          </c:val>
        </c:ser>
        <c:overlap val="-27"/>
        <c:gapWidth val="219"/>
        <c:axId val="18247918"/>
        <c:axId val="47661959"/>
      </c:barChart>
      <c:catAx>
        <c:axId val="18247918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1959"/>
        <c:crosses val="autoZero"/>
        <c:auto val="1"/>
        <c:lblOffset val="100"/>
        <c:tickLblSkip val="1"/>
        <c:noMultiLvlLbl val="0"/>
      </c:catAx>
      <c:valAx>
        <c:axId val="47661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47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02725"/>
          <c:w val="0.2357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排出量の推移（今年分）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022"/>
          <c:w val="0.85025"/>
          <c:h val="0.9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 (例)'!$AG$4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(例)'!$AH$4:$AS$4</c:f>
            </c:numRef>
          </c:val>
        </c:ser>
        <c:ser>
          <c:idx val="1"/>
          <c:order val="1"/>
          <c:tx>
            <c:strRef>
              <c:f>'グラフ (例)'!$AG$5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(例)'!$AH$5:$AS$5</c:f>
            </c:numRef>
          </c:val>
        </c:ser>
        <c:ser>
          <c:idx val="2"/>
          <c:order val="2"/>
          <c:tx>
            <c:strRef>
              <c:f>'グラフ (例)'!$AG$6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(例)'!$AH$6:$AS$6</c:f>
            </c:numRef>
          </c:val>
        </c:ser>
        <c:ser>
          <c:idx val="3"/>
          <c:order val="3"/>
          <c:tx>
            <c:strRef>
              <c:f>'グラフ (例)'!$AG$7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(例)'!$AH$7:$AS$7</c:f>
            </c:numRef>
          </c:val>
        </c:ser>
        <c:ser>
          <c:idx val="4"/>
          <c:order val="4"/>
          <c:tx>
            <c:strRef>
              <c:f>'グラフ (例)'!$AG$8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(例)'!$AH$8:$AS$8</c:f>
            </c:numRef>
          </c:val>
        </c:ser>
        <c:ser>
          <c:idx val="5"/>
          <c:order val="5"/>
          <c:tx>
            <c:strRef>
              <c:f>'グラフ (例)'!$AG$9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(例)'!$AH$9:$AS$9</c:f>
            </c:numRef>
          </c:val>
        </c:ser>
        <c:ser>
          <c:idx val="6"/>
          <c:order val="6"/>
          <c:tx>
            <c:strRef>
              <c:f>'グラフ (例)'!$AG$10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(例)'!$AH$10:$AS$10</c:f>
            </c:numRef>
          </c:val>
        </c:ser>
        <c:ser>
          <c:idx val="7"/>
          <c:order val="7"/>
          <c:tx>
            <c:strRef>
              <c:f>'グラフ (例)'!$AG$11</c:f>
              <c:strCache>
                <c:ptCount val="1"/>
                <c:pt idx="0">
                  <c:v>ごみ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(例)'!$AH$3:$AS$3</c:f>
            </c:numRef>
          </c:cat>
          <c:val>
            <c:numRef>
              <c:f>'グラフ (例)'!$AH$11:$AS$11</c:f>
            </c:numRef>
          </c:val>
        </c:ser>
        <c:overlap val="100"/>
        <c:serLines>
          <c:spPr>
            <a:ln w="3175">
              <a:solidFill>
                <a:srgbClr val="969696"/>
              </a:solidFill>
            </a:ln>
          </c:spPr>
        </c:serLines>
        <c:axId val="61377044"/>
        <c:axId val="13849509"/>
      </c:barChart>
      <c:catAx>
        <c:axId val="6137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49509"/>
        <c:crosses val="autoZero"/>
        <c:auto val="1"/>
        <c:lblOffset val="100"/>
        <c:tickLblSkip val="1"/>
        <c:noMultiLvlLbl val="0"/>
      </c:catAx>
      <c:valAx>
        <c:axId val="13849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77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2345"/>
          <c:w val="0.146"/>
          <c:h val="0.6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排出割合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（今年分）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8"/>
          <c:y val="0.253"/>
          <c:w val="0.50175"/>
          <c:h val="0.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%;;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'グラフ (例)'!$AG$4:$AG$11</c:f>
            </c:strRef>
          </c:cat>
          <c:val>
            <c:numRef>
              <c:f>'グラフ (例)'!$AT$4:$AT$11</c:f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都市ガス使用量（㎥）</a:t>
            </a:r>
          </a:p>
        </c:rich>
      </c:tx>
      <c:layout>
        <c:manualLayout>
          <c:xMode val="factor"/>
          <c:yMode val="factor"/>
          <c:x val="-0.18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5"/>
          <c:w val="0.82525"/>
          <c:h val="0.9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'グラフ (例)'!$Q$48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(例)'!$R$46:$AC$46</c:f>
              <c:numCache/>
            </c:numRef>
          </c:cat>
          <c:val>
            <c:numRef>
              <c:f>'グラフ (例)'!$R$48:$AC$48</c:f>
              <c:numCache/>
            </c:numRef>
          </c:val>
        </c:ser>
        <c:ser>
          <c:idx val="1"/>
          <c:order val="1"/>
          <c:tx>
            <c:strRef>
              <c:f>'グラフ (例)'!$Q$47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(例)'!$R$46:$AC$46</c:f>
              <c:numCache/>
            </c:numRef>
          </c:cat>
          <c:val>
            <c:numRef>
              <c:f>'グラフ (例)'!$R$47:$AC$47</c:f>
              <c:numCache/>
            </c:numRef>
          </c:val>
        </c:ser>
        <c:overlap val="-27"/>
        <c:gapWidth val="219"/>
        <c:axId val="22404234"/>
        <c:axId val="726867"/>
      </c:barChart>
      <c:catAx>
        <c:axId val="22404234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6867"/>
        <c:crosses val="autoZero"/>
        <c:auto val="1"/>
        <c:lblOffset val="100"/>
        <c:tickLblSkip val="1"/>
        <c:noMultiLvlLbl val="0"/>
      </c:catAx>
      <c:valAx>
        <c:axId val="726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2425"/>
          <c:w val="0.2442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LP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ガス使用量（㎥）</a:t>
            </a:r>
          </a:p>
        </c:rich>
      </c:tx>
      <c:layout>
        <c:manualLayout>
          <c:xMode val="factor"/>
          <c:yMode val="factor"/>
          <c:x val="-0.198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105"/>
          <c:w val="0.82525"/>
          <c:h val="0.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 (例)'!$B$72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(例)'!$C$70:$N$70</c:f>
              <c:numCache/>
            </c:numRef>
          </c:cat>
          <c:val>
            <c:numRef>
              <c:f>'グラフ (例)'!$C$72:$N$72</c:f>
              <c:numCache/>
            </c:numRef>
          </c:val>
        </c:ser>
        <c:ser>
          <c:idx val="0"/>
          <c:order val="1"/>
          <c:tx>
            <c:strRef>
              <c:f>'グラフ (例)'!$B$71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(例)'!$C$70:$N$70</c:f>
              <c:numCache/>
            </c:numRef>
          </c:cat>
          <c:val>
            <c:numRef>
              <c:f>'グラフ (例)'!$C$71:$N$71</c:f>
              <c:numCache/>
            </c:numRef>
          </c:val>
        </c:ser>
        <c:overlap val="-27"/>
        <c:gapWidth val="219"/>
        <c:axId val="15264208"/>
        <c:axId val="52112913"/>
      </c:barChart>
      <c:catAx>
        <c:axId val="15264208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12913"/>
        <c:crosses val="autoZero"/>
        <c:auto val="1"/>
        <c:lblOffset val="100"/>
        <c:tickLblSkip val="1"/>
        <c:noMultiLvlLbl val="0"/>
      </c:catAx>
      <c:valAx>
        <c:axId val="52112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64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028"/>
          <c:w val="0.2357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水道使用量（㎥）</a:t>
            </a:r>
          </a:p>
        </c:rich>
      </c:tx>
      <c:layout>
        <c:manualLayout>
          <c:xMode val="factor"/>
          <c:yMode val="factor"/>
          <c:x val="-0.21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1075"/>
          <c:w val="0.82525"/>
          <c:h val="0.9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 (例)'!$Q$72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(例)'!$R$70:$AC$70</c:f>
              <c:numCache/>
            </c:numRef>
          </c:cat>
          <c:val>
            <c:numRef>
              <c:f>'グラフ (例)'!$R$72:$AC$72</c:f>
              <c:numCache/>
            </c:numRef>
          </c:val>
        </c:ser>
        <c:ser>
          <c:idx val="2"/>
          <c:order val="1"/>
          <c:tx>
            <c:strRef>
              <c:f>'グラフ (例)'!$Q$71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(例)'!$R$70:$AC$70</c:f>
              <c:numCache/>
            </c:numRef>
          </c:cat>
          <c:val>
            <c:numRef>
              <c:f>'グラフ (例)'!$R$71:$AC$71</c:f>
              <c:numCache/>
            </c:numRef>
          </c:val>
        </c:ser>
        <c:overlap val="-27"/>
        <c:gapWidth val="219"/>
        <c:axId val="20629350"/>
        <c:axId val="30563167"/>
      </c:barChart>
      <c:catAx>
        <c:axId val="20629350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3167"/>
        <c:crosses val="autoZero"/>
        <c:auto val="1"/>
        <c:lblOffset val="100"/>
        <c:tickLblSkip val="1"/>
        <c:noMultiLvlLbl val="0"/>
      </c:catAx>
      <c:valAx>
        <c:axId val="3056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29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2525"/>
          <c:w val="0.244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灯油使用量（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25"/>
          <c:w val="0.825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(例)'!$B$96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(例)'!$C$94:$N$94</c:f>
              <c:numCache/>
            </c:numRef>
          </c:cat>
          <c:val>
            <c:numRef>
              <c:f>'グラフ (例)'!$C$96:$N$96</c:f>
              <c:numCache/>
            </c:numRef>
          </c:val>
        </c:ser>
        <c:ser>
          <c:idx val="1"/>
          <c:order val="1"/>
          <c:tx>
            <c:strRef>
              <c:f>'グラフ (例)'!$B$95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(例)'!$C$94:$N$94</c:f>
              <c:numCache/>
            </c:numRef>
          </c:cat>
          <c:val>
            <c:numRef>
              <c:f>'グラフ (例)'!$C$95:$N$95</c:f>
              <c:numCache/>
            </c:numRef>
          </c:val>
        </c:ser>
        <c:overlap val="-27"/>
        <c:gapWidth val="219"/>
        <c:axId val="37846732"/>
        <c:axId val="56583869"/>
      </c:barChart>
      <c:catAx>
        <c:axId val="37846732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3869"/>
        <c:crosses val="autoZero"/>
        <c:auto val="1"/>
        <c:lblOffset val="100"/>
        <c:tickLblSkip val="1"/>
        <c:noMultiLvlLbl val="0"/>
      </c:catAx>
      <c:valAx>
        <c:axId val="5658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4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02725"/>
          <c:w val="0.2357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軽油使用量（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25"/>
          <c:w val="0.825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(例)'!$B$120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(例)'!$C$118:$N$118</c:f>
              <c:numCache/>
            </c:numRef>
          </c:cat>
          <c:val>
            <c:numRef>
              <c:f>'グラフ (例)'!$C$120:$N$120</c:f>
              <c:numCache/>
            </c:numRef>
          </c:val>
        </c:ser>
        <c:ser>
          <c:idx val="1"/>
          <c:order val="1"/>
          <c:tx>
            <c:strRef>
              <c:f>'グラフ (例)'!$B$119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(例)'!$C$118:$N$118</c:f>
              <c:numCache/>
            </c:numRef>
          </c:cat>
          <c:val>
            <c:numRef>
              <c:f>'グラフ (例)'!$C$119:$N$119</c:f>
              <c:numCache/>
            </c:numRef>
          </c:val>
        </c:ser>
        <c:overlap val="-27"/>
        <c:gapWidth val="219"/>
        <c:axId val="47410562"/>
        <c:axId val="56097707"/>
      </c:barChart>
      <c:catAx>
        <c:axId val="47410562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97707"/>
        <c:crosses val="autoZero"/>
        <c:auto val="1"/>
        <c:lblOffset val="100"/>
        <c:tickLblSkip val="1"/>
        <c:noMultiLvlLbl val="0"/>
      </c:catAx>
      <c:valAx>
        <c:axId val="56097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10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02725"/>
          <c:w val="0.2357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ガソリン使用量（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189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25"/>
          <c:w val="0.82525"/>
          <c:h val="0.93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'グラフ (例)'!$Q$96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(例)'!$R$94:$AC$94</c:f>
              <c:numCache/>
            </c:numRef>
          </c:cat>
          <c:val>
            <c:numRef>
              <c:f>'グラフ (例)'!$R$96:$AC$96</c:f>
              <c:numCache/>
            </c:numRef>
          </c:val>
        </c:ser>
        <c:ser>
          <c:idx val="1"/>
          <c:order val="1"/>
          <c:tx>
            <c:strRef>
              <c:f>'グラフ (例)'!$Q$95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(例)'!$R$94:$AC$94</c:f>
              <c:numCache/>
            </c:numRef>
          </c:cat>
          <c:val>
            <c:numRef>
              <c:f>'グラフ (例)'!$R$95:$AC$95</c:f>
              <c:numCache/>
            </c:numRef>
          </c:val>
        </c:ser>
        <c:overlap val="-27"/>
        <c:gapWidth val="219"/>
        <c:axId val="37201160"/>
        <c:axId val="43026857"/>
      </c:barChart>
      <c:catAx>
        <c:axId val="37201160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26857"/>
        <c:crosses val="autoZero"/>
        <c:auto val="1"/>
        <c:lblOffset val="100"/>
        <c:tickLblSkip val="1"/>
        <c:noMultiLvlLbl val="0"/>
      </c:catAx>
      <c:valAx>
        <c:axId val="4302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01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2425"/>
          <c:w val="0.2442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排出量の推移（今年分）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215"/>
          <c:w val="0.81475"/>
          <c:h val="0.9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'グラフ（自動作成）'!$AG$4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'グラフ（自動作成）'!$AH$4:$AS$4</c:f>
            </c:numRef>
          </c:val>
        </c:ser>
        <c:ser>
          <c:idx val="1"/>
          <c:order val="1"/>
          <c:tx>
            <c:strRef>
              <c:f>'グラフ（自動作成）'!$AG$5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'グラフ（自動作成）'!$AH$5:$AS$5</c:f>
            </c:numRef>
          </c:val>
        </c:ser>
        <c:ser>
          <c:idx val="2"/>
          <c:order val="2"/>
          <c:tx>
            <c:strRef>
              <c:f>'グラフ（自動作成）'!$AG$6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'グラフ（自動作成）'!$AH$6:$AS$6</c:f>
            </c:numRef>
          </c:val>
        </c:ser>
        <c:ser>
          <c:idx val="3"/>
          <c:order val="3"/>
          <c:tx>
            <c:strRef>
              <c:f>'グラフ（自動作成）'!$AG$7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'グラフ（自動作成）'!$AH$7:$AS$7</c:f>
            </c:numRef>
          </c:val>
        </c:ser>
        <c:ser>
          <c:idx val="4"/>
          <c:order val="4"/>
          <c:tx>
            <c:strRef>
              <c:f>'グラフ（自動作成）'!$AG$8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'グラフ（自動作成）'!$AH$8:$AS$8</c:f>
            </c:numRef>
          </c:val>
        </c:ser>
        <c:ser>
          <c:idx val="5"/>
          <c:order val="5"/>
          <c:tx>
            <c:strRef>
              <c:f>'グラフ（自動作成）'!$AG$9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'グラフ（自動作成）'!$AH$9:$AS$9</c:f>
            </c:numRef>
          </c:val>
        </c:ser>
        <c:ser>
          <c:idx val="6"/>
          <c:order val="6"/>
          <c:tx>
            <c:strRef>
              <c:f>'グラフ（自動作成）'!$AG$10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'グラフ（自動作成）'!$AH$10:$AS$10</c:f>
            </c:numRef>
          </c:val>
        </c:ser>
        <c:ser>
          <c:idx val="7"/>
          <c:order val="7"/>
          <c:tx>
            <c:strRef>
              <c:f>'グラフ（自動作成）'!$AG$11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'グラフ（自動作成）'!$AH$3:$AS$3</c:f>
            </c:numRef>
          </c:cat>
          <c:val>
            <c:numRef>
              <c:f>'グラフ（自動作成）'!$AH$11:$AS$11</c:f>
            </c:numRef>
          </c:val>
        </c:ser>
        <c:overlap val="100"/>
        <c:serLines>
          <c:spPr>
            <a:ln w="3175">
              <a:solidFill>
                <a:srgbClr val="969696"/>
              </a:solidFill>
            </a:ln>
          </c:spPr>
        </c:serLines>
        <c:axId val="50514686"/>
        <c:axId val="54175447"/>
      </c:barChart>
      <c:catAx>
        <c:axId val="5051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75447"/>
        <c:crosses val="autoZero"/>
        <c:auto val="1"/>
        <c:lblOffset val="100"/>
        <c:tickLblSkip val="1"/>
        <c:noMultiLvlLbl val="0"/>
      </c:catAx>
      <c:valAx>
        <c:axId val="54175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14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11"/>
          <c:w val="0.13025"/>
          <c:h val="0.6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ごみ排出量（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21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0825"/>
          <c:w val="0.83775"/>
          <c:h val="0.93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'グラフ (例)'!$Q$120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(例)'!$R$118:$AC$118</c:f>
              <c:numCache/>
            </c:numRef>
          </c:cat>
          <c:val>
            <c:numRef>
              <c:f>'グラフ (例)'!$R$120:$AC$120</c:f>
              <c:numCache/>
            </c:numRef>
          </c:val>
        </c:ser>
        <c:ser>
          <c:idx val="1"/>
          <c:order val="1"/>
          <c:tx>
            <c:strRef>
              <c:f>'グラフ (例)'!$Q$119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 (例)'!$R$118:$AC$118</c:f>
              <c:numCache/>
            </c:numRef>
          </c:cat>
          <c:val>
            <c:numRef>
              <c:f>'グラフ (例)'!$R$119:$AC$119</c:f>
              <c:numCache/>
            </c:numRef>
          </c:val>
        </c:ser>
        <c:overlap val="-27"/>
        <c:gapWidth val="219"/>
        <c:axId val="31148766"/>
        <c:axId val="50144311"/>
      </c:barChart>
      <c:catAx>
        <c:axId val="31148766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44311"/>
        <c:crosses val="autoZero"/>
        <c:auto val="1"/>
        <c:lblOffset val="100"/>
        <c:tickLblSkip val="1"/>
        <c:noMultiLvlLbl val="0"/>
      </c:catAx>
      <c:valAx>
        <c:axId val="50144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48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2425"/>
          <c:w val="0.2442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排出割合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（今年分）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525"/>
          <c:y val="0.25475"/>
          <c:w val="0.49275"/>
          <c:h val="0.59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%;;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'グラフ（自動作成）'!$AG$4:$AG$11</c:f>
            </c:numRef>
          </c:cat>
          <c:val>
            <c:numRef>
              <c:f>'グラフ（自動作成）'!$AT$4:$AT$11</c:f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都市ガス使用量（㎥）</a:t>
            </a:r>
          </a:p>
        </c:rich>
      </c:tx>
      <c:layout>
        <c:manualLayout>
          <c:xMode val="factor"/>
          <c:yMode val="factor"/>
          <c:x val="-0.18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5"/>
          <c:w val="0.8255"/>
          <c:h val="0.9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'グラフ（自動作成）'!$Q$48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'グラフ（自動作成）'!$R$46:$AC$46</c:f>
              <c:numCache/>
            </c:numRef>
          </c:cat>
          <c:val>
            <c:numRef>
              <c:f>'グラフ（自動作成）'!$R$48:$AC$48</c:f>
              <c:numCache/>
            </c:numRef>
          </c:val>
        </c:ser>
        <c:ser>
          <c:idx val="1"/>
          <c:order val="1"/>
          <c:tx>
            <c:strRef>
              <c:f>'グラフ（自動作成）'!$Q$47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'グラフ（自動作成）'!$R$46:$AC$46</c:f>
              <c:numCache/>
            </c:numRef>
          </c:cat>
          <c:val>
            <c:numRef>
              <c:f>'グラフ（自動作成）'!$R$47:$AC$47</c:f>
              <c:numCache/>
            </c:numRef>
          </c:val>
        </c:ser>
        <c:overlap val="-27"/>
        <c:gapWidth val="219"/>
        <c:axId val="63942564"/>
        <c:axId val="616565"/>
      </c:barChart>
      <c:catAx>
        <c:axId val="63942564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565"/>
        <c:crosses val="autoZero"/>
        <c:auto val="1"/>
        <c:lblOffset val="100"/>
        <c:tickLblSkip val="1"/>
        <c:noMultiLvlLbl val="0"/>
      </c:catAx>
      <c:valAx>
        <c:axId val="61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2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02175"/>
          <c:w val="0.243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LP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ガス使用量（㎥）</a:t>
            </a:r>
          </a:p>
        </c:rich>
      </c:tx>
      <c:layout>
        <c:manualLayout>
          <c:xMode val="factor"/>
          <c:yMode val="factor"/>
          <c:x val="-0.19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105"/>
          <c:w val="0.8255"/>
          <c:h val="0.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'グラフ（自動作成）'!$B$72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'グラフ（自動作成）'!$C$70:$N$70</c:f>
              <c:numCache/>
            </c:numRef>
          </c:cat>
          <c:val>
            <c:numRef>
              <c:f>'グラフ（自動作成）'!$C$72:$N$72</c:f>
              <c:numCache/>
            </c:numRef>
          </c:val>
        </c:ser>
        <c:ser>
          <c:idx val="0"/>
          <c:order val="1"/>
          <c:tx>
            <c:strRef>
              <c:f>'グラフ（自動作成）'!$B$71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'グラフ（自動作成）'!$C$70:$N$70</c:f>
              <c:numCache/>
            </c:numRef>
          </c:cat>
          <c:val>
            <c:numRef>
              <c:f>'グラフ（自動作成）'!$C$71:$N$71</c:f>
              <c:numCache/>
            </c:numRef>
          </c:val>
        </c:ser>
        <c:overlap val="-27"/>
        <c:gapWidth val="219"/>
        <c:axId val="12947866"/>
        <c:axId val="3469731"/>
      </c:barChart>
      <c:catAx>
        <c:axId val="12947866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9731"/>
        <c:crosses val="autoZero"/>
        <c:auto val="1"/>
        <c:lblOffset val="100"/>
        <c:tickLblSkip val="1"/>
        <c:noMultiLvlLbl val="0"/>
      </c:catAx>
      <c:valAx>
        <c:axId val="3469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47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0285"/>
          <c:w val="0.23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水道使用量（㎥）</a:t>
            </a:r>
          </a:p>
        </c:rich>
      </c:tx>
      <c:layout>
        <c:manualLayout>
          <c:xMode val="factor"/>
          <c:yMode val="factor"/>
          <c:x val="-0.216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1075"/>
          <c:w val="0.8255"/>
          <c:h val="0.9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'グラフ（自動作成）'!$Q$72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'グラフ（自動作成）'!$R$70:$AC$70</c:f>
              <c:numCache/>
            </c:numRef>
          </c:cat>
          <c:val>
            <c:numRef>
              <c:f>'グラフ（自動作成）'!$R$72:$AC$72</c:f>
              <c:numCache/>
            </c:numRef>
          </c:val>
        </c:ser>
        <c:ser>
          <c:idx val="2"/>
          <c:order val="1"/>
          <c:tx>
            <c:strRef>
              <c:f>'グラフ（自動作成）'!$Q$71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'グラフ（自動作成）'!$R$70:$AC$70</c:f>
              <c:numCache/>
            </c:numRef>
          </c:cat>
          <c:val>
            <c:numRef>
              <c:f>'グラフ（自動作成）'!$R$71:$AC$71</c:f>
              <c:numCache/>
            </c:numRef>
          </c:val>
        </c:ser>
        <c:overlap val="-27"/>
        <c:gapWidth val="219"/>
        <c:axId val="5755488"/>
        <c:axId val="53756385"/>
      </c:barChart>
      <c:catAx>
        <c:axId val="5755488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56385"/>
        <c:crosses val="autoZero"/>
        <c:auto val="1"/>
        <c:lblOffset val="100"/>
        <c:tickLblSkip val="1"/>
        <c:noMultiLvlLbl val="0"/>
      </c:catAx>
      <c:valAx>
        <c:axId val="5375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5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02575"/>
          <c:w val="0.2432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灯油使用量（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22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25"/>
          <c:w val="0.825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'グラフ（自動作成）'!$B$96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'グラフ（自動作成）'!$C$94:$N$94</c:f>
              <c:numCache/>
            </c:numRef>
          </c:cat>
          <c:val>
            <c:numRef>
              <c:f>'グラフ（自動作成）'!$C$96:$N$96</c:f>
              <c:numCache/>
            </c:numRef>
          </c:val>
        </c:ser>
        <c:ser>
          <c:idx val="1"/>
          <c:order val="1"/>
          <c:tx>
            <c:strRef>
              <c:f>'グラフ（自動作成）'!$B$95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'グラフ（自動作成）'!$C$94:$N$94</c:f>
              <c:numCache/>
            </c:numRef>
          </c:cat>
          <c:val>
            <c:numRef>
              <c:f>'グラフ（自動作成）'!$C$95:$N$95</c:f>
              <c:numCache/>
            </c:numRef>
          </c:val>
        </c:ser>
        <c:overlap val="-27"/>
        <c:gapWidth val="219"/>
        <c:axId val="55142262"/>
        <c:axId val="17136815"/>
      </c:barChart>
      <c:catAx>
        <c:axId val="55142262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36815"/>
        <c:crosses val="autoZero"/>
        <c:auto val="1"/>
        <c:lblOffset val="100"/>
        <c:tickLblSkip val="1"/>
        <c:noMultiLvlLbl val="0"/>
      </c:catAx>
      <c:valAx>
        <c:axId val="17136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42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028"/>
          <c:w val="0.23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軽油使用量（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22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25"/>
          <c:w val="0.825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'グラフ（自動作成）'!$B$120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'グラフ（自動作成）'!$C$118:$N$118</c:f>
              <c:numCache/>
            </c:numRef>
          </c:cat>
          <c:val>
            <c:numRef>
              <c:f>'グラフ（自動作成）'!$C$120:$N$120</c:f>
              <c:numCache/>
            </c:numRef>
          </c:val>
        </c:ser>
        <c:ser>
          <c:idx val="1"/>
          <c:order val="1"/>
          <c:tx>
            <c:strRef>
              <c:f>'グラフ（自動作成）'!$B$119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'グラフ（自動作成）'!$C$118:$N$118</c:f>
              <c:numCache/>
            </c:numRef>
          </c:cat>
          <c:val>
            <c:numRef>
              <c:f>'グラフ（自動作成）'!$C$119:$N$119</c:f>
              <c:numCache/>
            </c:numRef>
          </c:val>
        </c:ser>
        <c:overlap val="-27"/>
        <c:gapWidth val="219"/>
        <c:axId val="24328796"/>
        <c:axId val="41142669"/>
      </c:barChart>
      <c:catAx>
        <c:axId val="24328796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42669"/>
        <c:crosses val="autoZero"/>
        <c:auto val="1"/>
        <c:lblOffset val="100"/>
        <c:tickLblSkip val="1"/>
        <c:noMultiLvlLbl val="0"/>
      </c:catAx>
      <c:valAx>
        <c:axId val="41142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28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028"/>
          <c:w val="0.23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ガソリン使用量（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19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10825"/>
          <c:w val="0.8255"/>
          <c:h val="0.93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'グラフ（自動作成）'!$Q$96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'グラフ（自動作成）'!$R$94:$AC$94</c:f>
              <c:numCache/>
            </c:numRef>
          </c:cat>
          <c:val>
            <c:numRef>
              <c:f>'グラフ（自動作成）'!$R$96:$AC$96</c:f>
              <c:numCache/>
            </c:numRef>
          </c:val>
        </c:ser>
        <c:ser>
          <c:idx val="1"/>
          <c:order val="1"/>
          <c:tx>
            <c:strRef>
              <c:f>'グラフ（自動作成）'!$Q$95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'グラフ（自動作成）'!$R$94:$AC$94</c:f>
              <c:numCache/>
            </c:numRef>
          </c:cat>
          <c:val>
            <c:numRef>
              <c:f>'グラフ（自動作成）'!$R$95:$AC$95</c:f>
              <c:numCache/>
            </c:numRef>
          </c:val>
        </c:ser>
        <c:overlap val="-27"/>
        <c:gapWidth val="219"/>
        <c:axId val="58689682"/>
        <c:axId val="24523771"/>
      </c:barChart>
      <c:catAx>
        <c:axId val="58689682"/>
        <c:scaling>
          <c:orientation val="minMax"/>
        </c:scaling>
        <c:axPos val="b"/>
        <c:delete val="0"/>
        <c:numFmt formatCode="#&quot;月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23771"/>
        <c:crosses val="autoZero"/>
        <c:auto val="1"/>
        <c:lblOffset val="100"/>
        <c:tickLblSkip val="1"/>
        <c:noMultiLvlLbl val="0"/>
      </c:catAx>
      <c:valAx>
        <c:axId val="24523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89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02175"/>
          <c:w val="0.243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3.png" /><Relationship Id="rId1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image" Target="../media/image3.png" /><Relationship Id="rId1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104775</xdr:rowOff>
    </xdr:from>
    <xdr:to>
      <xdr:col>0</xdr:col>
      <xdr:colOff>571500</xdr:colOff>
      <xdr:row>32</xdr:row>
      <xdr:rowOff>19050</xdr:rowOff>
    </xdr:to>
    <xdr:sp>
      <xdr:nvSpPr>
        <xdr:cNvPr id="1" name="正方形/長方形 9"/>
        <xdr:cNvSpPr>
          <a:spLocks/>
        </xdr:cNvSpPr>
      </xdr:nvSpPr>
      <xdr:spPr>
        <a:xfrm>
          <a:off x="171450" y="10048875"/>
          <a:ext cx="400050" cy="25717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9</xdr:col>
      <xdr:colOff>200025</xdr:colOff>
      <xdr:row>40</xdr:row>
      <xdr:rowOff>276225</xdr:rowOff>
    </xdr:to>
    <xdr:sp>
      <xdr:nvSpPr>
        <xdr:cNvPr id="2" name="テキスト ボックス 15"/>
        <xdr:cNvSpPr txBox="1">
          <a:spLocks noChangeArrowheads="1"/>
        </xdr:cNvSpPr>
      </xdr:nvSpPr>
      <xdr:spPr>
        <a:xfrm>
          <a:off x="0" y="9848850"/>
          <a:ext cx="650557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環境家計簿の記録方法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の欄のみ入力してください。使用してない項目や不明な部分は空欄で構いません。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１．開始月　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記録を開始する月を決め、入力します。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２．電気、ガス、水道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月々の検針票から、金額と使用量を記録します。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３．灯油、ガソリン、軽油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その月に購入した金額と量を記録します。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４．ごみ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その月に出したごみの重さを記録します。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ごみ袋　大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10kg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中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6.5kg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ミニ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1.5kg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を目安としてください。</a:t>
          </a:r>
        </a:p>
      </xdr:txBody>
    </xdr:sp>
    <xdr:clientData/>
  </xdr:twoCellAnchor>
  <xdr:twoCellAnchor>
    <xdr:from>
      <xdr:col>4</xdr:col>
      <xdr:colOff>180975</xdr:colOff>
      <xdr:row>0</xdr:row>
      <xdr:rowOff>123825</xdr:rowOff>
    </xdr:from>
    <xdr:to>
      <xdr:col>21</xdr:col>
      <xdr:colOff>514350</xdr:colOff>
      <xdr:row>1</xdr:row>
      <xdr:rowOff>466725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924300" y="123825"/>
          <a:ext cx="9525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66CC"/>
              </a:solidFill>
            </a:rPr>
            <a:t>ムダをなくして地球と家計にやさしい生活を！</a:t>
          </a:r>
        </a:p>
      </xdr:txBody>
    </xdr:sp>
    <xdr:clientData/>
  </xdr:twoCellAnchor>
  <xdr:twoCellAnchor>
    <xdr:from>
      <xdr:col>4</xdr:col>
      <xdr:colOff>266700</xdr:colOff>
      <xdr:row>1</xdr:row>
      <xdr:rowOff>457200</xdr:rowOff>
    </xdr:from>
    <xdr:to>
      <xdr:col>15</xdr:col>
      <xdr:colOff>571500</xdr:colOff>
      <xdr:row>1</xdr:row>
      <xdr:rowOff>942975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010025" y="628650"/>
          <a:ext cx="6181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｢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環境家計簿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｣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をつけてみましょう</a:t>
          </a:r>
        </a:p>
      </xdr:txBody>
    </xdr:sp>
    <xdr:clientData/>
  </xdr:twoCellAnchor>
  <xdr:twoCellAnchor editAs="oneCell">
    <xdr:from>
      <xdr:col>23</xdr:col>
      <xdr:colOff>581025</xdr:colOff>
      <xdr:row>0</xdr:row>
      <xdr:rowOff>47625</xdr:rowOff>
    </xdr:from>
    <xdr:to>
      <xdr:col>27</xdr:col>
      <xdr:colOff>9525</xdr:colOff>
      <xdr:row>2</xdr:row>
      <xdr:rowOff>9525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20875" y="4762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114300</xdr:rowOff>
    </xdr:from>
    <xdr:to>
      <xdr:col>2</xdr:col>
      <xdr:colOff>962025</xdr:colOff>
      <xdr:row>1</xdr:row>
      <xdr:rowOff>914400</xdr:rowOff>
    </xdr:to>
    <xdr:sp>
      <xdr:nvSpPr>
        <xdr:cNvPr id="6" name="角丸四角形 9"/>
        <xdr:cNvSpPr>
          <a:spLocks/>
        </xdr:cNvSpPr>
      </xdr:nvSpPr>
      <xdr:spPr>
        <a:xfrm>
          <a:off x="66675" y="114300"/>
          <a:ext cx="2819400" cy="971550"/>
        </a:xfrm>
        <a:prstGeom prst="round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</a:rPr>
            <a:t>今年分</a:t>
          </a:r>
        </a:p>
      </xdr:txBody>
    </xdr:sp>
    <xdr:clientData/>
  </xdr:twoCellAnchor>
  <xdr:twoCellAnchor>
    <xdr:from>
      <xdr:col>10</xdr:col>
      <xdr:colOff>142875</xdr:colOff>
      <xdr:row>29</xdr:row>
      <xdr:rowOff>161925</xdr:rowOff>
    </xdr:from>
    <xdr:to>
      <xdr:col>17</xdr:col>
      <xdr:colOff>742950</xdr:colOff>
      <xdr:row>36</xdr:row>
      <xdr:rowOff>0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7200900" y="9848850"/>
          <a:ext cx="4267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920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二酸化炭素排出係数とは？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電気などのエネルギーを使用することで排出される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二酸化炭素の量を求めるための数値です。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使用量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にそれぞれ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排出係数をかけること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二酸化炭素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排出量を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計算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ます。</a:t>
          </a:r>
        </a:p>
      </xdr:txBody>
    </xdr:sp>
    <xdr:clientData/>
  </xdr:twoCellAnchor>
  <xdr:twoCellAnchor>
    <xdr:from>
      <xdr:col>10</xdr:col>
      <xdr:colOff>323850</xdr:colOff>
      <xdr:row>36</xdr:row>
      <xdr:rowOff>104775</xdr:rowOff>
    </xdr:from>
    <xdr:to>
      <xdr:col>17</xdr:col>
      <xdr:colOff>628650</xdr:colOff>
      <xdr:row>40</xdr:row>
      <xdr:rowOff>38100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7381875" y="11220450"/>
          <a:ext cx="39719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計算方法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（電気の場合）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200kWh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の使用に伴って排出される二酸化炭素量は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200kWh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0.463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（排出係数）＝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92.6kg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/>
  </xdr:twoCellAnchor>
  <xdr:twoCellAnchor>
    <xdr:from>
      <xdr:col>26</xdr:col>
      <xdr:colOff>200025</xdr:colOff>
      <xdr:row>29</xdr:row>
      <xdr:rowOff>171450</xdr:rowOff>
    </xdr:from>
    <xdr:to>
      <xdr:col>29</xdr:col>
      <xdr:colOff>209550</xdr:colOff>
      <xdr:row>32</xdr:row>
      <xdr:rowOff>47625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16097250" y="9858375"/>
          <a:ext cx="1495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920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吸収するために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必要なスギの木</a:t>
          </a:r>
        </a:p>
      </xdr:txBody>
    </xdr:sp>
    <xdr:clientData/>
  </xdr:twoCellAnchor>
  <xdr:twoCellAnchor editAs="oneCell">
    <xdr:from>
      <xdr:col>25</xdr:col>
      <xdr:colOff>581025</xdr:colOff>
      <xdr:row>34</xdr:row>
      <xdr:rowOff>133350</xdr:rowOff>
    </xdr:from>
    <xdr:to>
      <xdr:col>28</xdr:col>
      <xdr:colOff>333375</xdr:colOff>
      <xdr:row>40</xdr:row>
      <xdr:rowOff>304800</xdr:rowOff>
    </xdr:to>
    <xdr:pic>
      <xdr:nvPicPr>
        <xdr:cNvPr id="10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25775" y="10829925"/>
          <a:ext cx="1638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85725</xdr:rowOff>
    </xdr:from>
    <xdr:to>
      <xdr:col>9</xdr:col>
      <xdr:colOff>323850</xdr:colOff>
      <xdr:row>34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772650"/>
          <a:ext cx="66294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前年分の使用量等について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電気やガスについては、検針票に前年同月分の使用量が記載されている場合があります。</a:t>
          </a:r>
        </a:p>
      </xdr:txBody>
    </xdr:sp>
    <xdr:clientData/>
  </xdr:twoCellAnchor>
  <xdr:twoCellAnchor>
    <xdr:from>
      <xdr:col>2</xdr:col>
      <xdr:colOff>1047750</xdr:colOff>
      <xdr:row>1</xdr:row>
      <xdr:rowOff>0</xdr:rowOff>
    </xdr:from>
    <xdr:to>
      <xdr:col>28</xdr:col>
      <xdr:colOff>304800</xdr:colOff>
      <xdr:row>2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71800" y="171450"/>
          <a:ext cx="1436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2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前年分の使用量等の入力用です。入力すると、グラフシートで今年分と比較することができます。</a:t>
          </a:r>
          <a:r>
            <a:rPr lang="en-US" cap="none" sz="2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2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　前年分の数値がわからない場合は、入力する必要はありません。</a:t>
          </a:r>
        </a:p>
      </xdr:txBody>
    </xdr:sp>
    <xdr:clientData/>
  </xdr:twoCellAnchor>
  <xdr:twoCellAnchor>
    <xdr:from>
      <xdr:col>0</xdr:col>
      <xdr:colOff>66675</xdr:colOff>
      <xdr:row>0</xdr:row>
      <xdr:rowOff>114300</xdr:rowOff>
    </xdr:from>
    <xdr:to>
      <xdr:col>2</xdr:col>
      <xdr:colOff>962025</xdr:colOff>
      <xdr:row>1</xdr:row>
      <xdr:rowOff>923925</xdr:rowOff>
    </xdr:to>
    <xdr:sp>
      <xdr:nvSpPr>
        <xdr:cNvPr id="3" name="角丸四角形 3"/>
        <xdr:cNvSpPr>
          <a:spLocks/>
        </xdr:cNvSpPr>
      </xdr:nvSpPr>
      <xdr:spPr>
        <a:xfrm>
          <a:off x="66675" y="114300"/>
          <a:ext cx="2819400" cy="981075"/>
        </a:xfrm>
        <a:prstGeom prst="roundRect">
          <a:avLst/>
        </a:prstGeom>
        <a:solidFill>
          <a:srgbClr val="A50021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</a:rPr>
            <a:t>前年分</a:t>
          </a:r>
        </a:p>
      </xdr:txBody>
    </xdr:sp>
    <xdr:clientData/>
  </xdr:twoCellAnchor>
  <xdr:twoCellAnchor>
    <xdr:from>
      <xdr:col>27</xdr:col>
      <xdr:colOff>104775</xdr:colOff>
      <xdr:row>29</xdr:row>
      <xdr:rowOff>57150</xdr:rowOff>
    </xdr:from>
    <xdr:to>
      <xdr:col>28</xdr:col>
      <xdr:colOff>342900</xdr:colOff>
      <xdr:row>31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354425" y="9744075"/>
          <a:ext cx="1019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１年間の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CO</a:t>
          </a:r>
          <a:r>
            <a:rPr lang="en-US" cap="none" sz="1200" b="1" i="0" u="none" baseline="-2500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排出量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-0.01225</cdr:y>
    </cdr:from>
    <cdr:to>
      <cdr:x>0.1425</cdr:x>
      <cdr:y>0.07025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47650" y="-47624"/>
          <a:ext cx="723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15</xdr:col>
      <xdr:colOff>0</xdr:colOff>
      <xdr:row>44</xdr:row>
      <xdr:rowOff>114300</xdr:rowOff>
    </xdr:to>
    <xdr:graphicFrame>
      <xdr:nvGraphicFramePr>
        <xdr:cNvPr id="1" name="グラフ 3"/>
        <xdr:cNvGraphicFramePr/>
      </xdr:nvGraphicFramePr>
      <xdr:xfrm>
        <a:off x="200025" y="4495800"/>
        <a:ext cx="5505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16</xdr:col>
      <xdr:colOff>609600</xdr:colOff>
      <xdr:row>23</xdr:row>
      <xdr:rowOff>123825</xdr:rowOff>
    </xdr:to>
    <xdr:graphicFrame>
      <xdr:nvGraphicFramePr>
        <xdr:cNvPr id="2" name="グラフ 1"/>
        <xdr:cNvGraphicFramePr/>
      </xdr:nvGraphicFramePr>
      <xdr:xfrm>
        <a:off x="190500" y="0"/>
        <a:ext cx="68103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609600</xdr:colOff>
      <xdr:row>0</xdr:row>
      <xdr:rowOff>0</xdr:rowOff>
    </xdr:from>
    <xdr:to>
      <xdr:col>29</xdr:col>
      <xdr:colOff>428625</xdr:colOff>
      <xdr:row>23</xdr:row>
      <xdr:rowOff>123825</xdr:rowOff>
    </xdr:to>
    <xdr:graphicFrame>
      <xdr:nvGraphicFramePr>
        <xdr:cNvPr id="3" name="グラフ 1"/>
        <xdr:cNvGraphicFramePr/>
      </xdr:nvGraphicFramePr>
      <xdr:xfrm>
        <a:off x="7000875" y="0"/>
        <a:ext cx="48863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</xdr:colOff>
      <xdr:row>26</xdr:row>
      <xdr:rowOff>0</xdr:rowOff>
    </xdr:from>
    <xdr:to>
      <xdr:col>30</xdr:col>
      <xdr:colOff>0</xdr:colOff>
      <xdr:row>44</xdr:row>
      <xdr:rowOff>114300</xdr:rowOff>
    </xdr:to>
    <xdr:graphicFrame>
      <xdr:nvGraphicFramePr>
        <xdr:cNvPr id="4" name="グラフ 3"/>
        <xdr:cNvGraphicFramePr/>
      </xdr:nvGraphicFramePr>
      <xdr:xfrm>
        <a:off x="6400800" y="4495800"/>
        <a:ext cx="55054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50</xdr:row>
      <xdr:rowOff>0</xdr:rowOff>
    </xdr:from>
    <xdr:to>
      <xdr:col>15</xdr:col>
      <xdr:colOff>0</xdr:colOff>
      <xdr:row>68</xdr:row>
      <xdr:rowOff>114300</xdr:rowOff>
    </xdr:to>
    <xdr:graphicFrame>
      <xdr:nvGraphicFramePr>
        <xdr:cNvPr id="5" name="グラフ 3"/>
        <xdr:cNvGraphicFramePr/>
      </xdr:nvGraphicFramePr>
      <xdr:xfrm>
        <a:off x="200025" y="8743950"/>
        <a:ext cx="5505450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9525</xdr:colOff>
      <xdr:row>50</xdr:row>
      <xdr:rowOff>0</xdr:rowOff>
    </xdr:from>
    <xdr:to>
      <xdr:col>30</xdr:col>
      <xdr:colOff>0</xdr:colOff>
      <xdr:row>68</xdr:row>
      <xdr:rowOff>114300</xdr:rowOff>
    </xdr:to>
    <xdr:graphicFrame>
      <xdr:nvGraphicFramePr>
        <xdr:cNvPr id="6" name="グラフ 3"/>
        <xdr:cNvGraphicFramePr/>
      </xdr:nvGraphicFramePr>
      <xdr:xfrm>
        <a:off x="6400800" y="8743950"/>
        <a:ext cx="5505450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74</xdr:row>
      <xdr:rowOff>0</xdr:rowOff>
    </xdr:from>
    <xdr:to>
      <xdr:col>15</xdr:col>
      <xdr:colOff>0</xdr:colOff>
      <xdr:row>92</xdr:row>
      <xdr:rowOff>114300</xdr:rowOff>
    </xdr:to>
    <xdr:graphicFrame>
      <xdr:nvGraphicFramePr>
        <xdr:cNvPr id="7" name="グラフ 3"/>
        <xdr:cNvGraphicFramePr/>
      </xdr:nvGraphicFramePr>
      <xdr:xfrm>
        <a:off x="200025" y="13258800"/>
        <a:ext cx="5505450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98</xdr:row>
      <xdr:rowOff>0</xdr:rowOff>
    </xdr:from>
    <xdr:to>
      <xdr:col>15</xdr:col>
      <xdr:colOff>0</xdr:colOff>
      <xdr:row>116</xdr:row>
      <xdr:rowOff>114300</xdr:rowOff>
    </xdr:to>
    <xdr:graphicFrame>
      <xdr:nvGraphicFramePr>
        <xdr:cNvPr id="8" name="グラフ 3"/>
        <xdr:cNvGraphicFramePr/>
      </xdr:nvGraphicFramePr>
      <xdr:xfrm>
        <a:off x="200025" y="17506950"/>
        <a:ext cx="5505450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</xdr:colOff>
      <xdr:row>74</xdr:row>
      <xdr:rowOff>0</xdr:rowOff>
    </xdr:from>
    <xdr:to>
      <xdr:col>30</xdr:col>
      <xdr:colOff>0</xdr:colOff>
      <xdr:row>92</xdr:row>
      <xdr:rowOff>114300</xdr:rowOff>
    </xdr:to>
    <xdr:graphicFrame>
      <xdr:nvGraphicFramePr>
        <xdr:cNvPr id="9" name="グラフ 3"/>
        <xdr:cNvGraphicFramePr/>
      </xdr:nvGraphicFramePr>
      <xdr:xfrm>
        <a:off x="6400800" y="13258800"/>
        <a:ext cx="550545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9525</xdr:colOff>
      <xdr:row>98</xdr:row>
      <xdr:rowOff>0</xdr:rowOff>
    </xdr:from>
    <xdr:to>
      <xdr:col>30</xdr:col>
      <xdr:colOff>0</xdr:colOff>
      <xdr:row>116</xdr:row>
      <xdr:rowOff>114300</xdr:rowOff>
    </xdr:to>
    <xdr:graphicFrame>
      <xdr:nvGraphicFramePr>
        <xdr:cNvPr id="10" name="グラフ 3"/>
        <xdr:cNvGraphicFramePr/>
      </xdr:nvGraphicFramePr>
      <xdr:xfrm>
        <a:off x="6400800" y="17506950"/>
        <a:ext cx="5505450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28</xdr:col>
      <xdr:colOff>66675</xdr:colOff>
      <xdr:row>9</xdr:row>
      <xdr:rowOff>152400</xdr:rowOff>
    </xdr:from>
    <xdr:to>
      <xdr:col>30</xdr:col>
      <xdr:colOff>1695450</xdr:colOff>
      <xdr:row>22</xdr:row>
      <xdr:rowOff>104775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72825" y="1714500"/>
          <a:ext cx="24288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95250</xdr:colOff>
      <xdr:row>5</xdr:row>
      <xdr:rowOff>0</xdr:rowOff>
    </xdr:from>
    <xdr:to>
      <xdr:col>30</xdr:col>
      <xdr:colOff>2533650</xdr:colOff>
      <xdr:row>8</xdr:row>
      <xdr:rowOff>152400</xdr:rowOff>
    </xdr:to>
    <xdr:sp>
      <xdr:nvSpPr>
        <xdr:cNvPr id="12" name="角丸四角形吹き出し 12"/>
        <xdr:cNvSpPr>
          <a:spLocks/>
        </xdr:cNvSpPr>
      </xdr:nvSpPr>
      <xdr:spPr>
        <a:xfrm>
          <a:off x="11201400" y="876300"/>
          <a:ext cx="3238500" cy="666750"/>
        </a:xfrm>
        <a:prstGeom prst="wedgeRoundRectCallout">
          <a:avLst>
            <a:gd name="adj1" fmla="val -14287"/>
            <a:gd name="adj2" fmla="val 3819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割合が</a:t>
          </a:r>
          <a:r>
            <a:rPr lang="en-US" cap="none" sz="1200" b="1" i="0" u="none" baseline="0">
              <a:solidFill>
                <a:srgbClr val="000000"/>
              </a:solidFill>
            </a:rPr>
            <a:t>高い項目から省エネに取り組むと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</a:rPr>
            <a:t>を効率よく減らせるよ！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29</xdr:col>
      <xdr:colOff>38100</xdr:colOff>
      <xdr:row>29</xdr:row>
      <xdr:rowOff>9525</xdr:rowOff>
    </xdr:from>
    <xdr:to>
      <xdr:col>30</xdr:col>
      <xdr:colOff>2533650</xdr:colOff>
      <xdr:row>35</xdr:row>
      <xdr:rowOff>66675</xdr:rowOff>
    </xdr:to>
    <xdr:sp>
      <xdr:nvSpPr>
        <xdr:cNvPr id="13" name="角丸四角形吹き出し 13"/>
        <xdr:cNvSpPr>
          <a:spLocks/>
        </xdr:cNvSpPr>
      </xdr:nvSpPr>
      <xdr:spPr>
        <a:xfrm>
          <a:off x="11496675" y="5019675"/>
          <a:ext cx="2943225" cy="1085850"/>
        </a:xfrm>
        <a:prstGeom prst="wedgeRoundRectCallout">
          <a:avLst>
            <a:gd name="adj1" fmla="val -14287"/>
            <a:gd name="adj2" fmla="val 3819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前月や前年と比べて、増減の原因を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家族みんなで考えてみよう！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省エネのヒントが見つかるかも。</a:t>
          </a:r>
        </a:p>
      </xdr:txBody>
    </xdr:sp>
    <xdr:clientData/>
  </xdr:twoCellAnchor>
  <xdr:twoCellAnchor editAs="oneCell">
    <xdr:from>
      <xdr:col>30</xdr:col>
      <xdr:colOff>342900</xdr:colOff>
      <xdr:row>36</xdr:row>
      <xdr:rowOff>0</xdr:rowOff>
    </xdr:from>
    <xdr:to>
      <xdr:col>30</xdr:col>
      <xdr:colOff>2066925</xdr:colOff>
      <xdr:row>48</xdr:row>
      <xdr:rowOff>28575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49150" y="6210300"/>
          <a:ext cx="17240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2</xdr:col>
      <xdr:colOff>962025</xdr:colOff>
      <xdr:row>1</xdr:row>
      <xdr:rowOff>914400</xdr:rowOff>
    </xdr:to>
    <xdr:sp>
      <xdr:nvSpPr>
        <xdr:cNvPr id="1" name="角丸四角形 18"/>
        <xdr:cNvSpPr>
          <a:spLocks/>
        </xdr:cNvSpPr>
      </xdr:nvSpPr>
      <xdr:spPr>
        <a:xfrm>
          <a:off x="66675" y="114300"/>
          <a:ext cx="2819400" cy="971550"/>
        </a:xfrm>
        <a:prstGeom prst="round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</a:rPr>
            <a:t>今年分</a:t>
          </a:r>
        </a:p>
      </xdr:txBody>
    </xdr:sp>
    <xdr:clientData/>
  </xdr:twoCellAnchor>
  <xdr:oneCellAnchor>
    <xdr:from>
      <xdr:col>10</xdr:col>
      <xdr:colOff>342900</xdr:colOff>
      <xdr:row>0</xdr:row>
      <xdr:rowOff>123825</xdr:rowOff>
    </xdr:from>
    <xdr:ext cx="2886075" cy="942975"/>
    <xdr:sp>
      <xdr:nvSpPr>
        <xdr:cNvPr id="2" name="テキスト ボックス 1"/>
        <xdr:cNvSpPr txBox="1">
          <a:spLocks noChangeArrowheads="1"/>
        </xdr:cNvSpPr>
      </xdr:nvSpPr>
      <xdr:spPr>
        <a:xfrm>
          <a:off x="7400925" y="123825"/>
          <a:ext cx="2886075" cy="942975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684000" rIns="91440" bIns="45720" anchor="ctr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7</xdr:col>
      <xdr:colOff>295275</xdr:colOff>
      <xdr:row>11</xdr:row>
      <xdr:rowOff>276225</xdr:rowOff>
    </xdr:from>
    <xdr:to>
      <xdr:col>13</xdr:col>
      <xdr:colOff>257175</xdr:colOff>
      <xdr:row>14</xdr:row>
      <xdr:rowOff>190500</xdr:rowOff>
    </xdr:to>
    <xdr:sp>
      <xdr:nvSpPr>
        <xdr:cNvPr id="3" name="角丸四角形吹き出し 2"/>
        <xdr:cNvSpPr>
          <a:spLocks/>
        </xdr:cNvSpPr>
      </xdr:nvSpPr>
      <xdr:spPr>
        <a:xfrm>
          <a:off x="5495925" y="4305300"/>
          <a:ext cx="3276600" cy="857250"/>
        </a:xfrm>
        <a:prstGeom prst="wedgeRoundRectCallout">
          <a:avLst>
            <a:gd name="adj1" fmla="val -63287"/>
            <a:gd name="adj2" fmla="val 37847"/>
          </a:avLst>
        </a:prstGeom>
        <a:solidFill>
          <a:srgbClr val="FFFFFF"/>
        </a:solidFill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水道は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</a:rPr>
            <a:t>か月に</a:t>
          </a: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回まとめて入力するか、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</a:rPr>
            <a:t>か月分</a:t>
          </a:r>
          <a:r>
            <a:rPr lang="en-US" cap="none" sz="1200" b="1" i="0" u="none" baseline="0">
              <a:solidFill>
                <a:srgbClr val="000000"/>
              </a:solidFill>
            </a:rPr>
            <a:t>を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</a:rPr>
            <a:t>分割して各月に</a:t>
          </a:r>
          <a:r>
            <a:rPr lang="en-US" cap="none" sz="1200" b="1" i="0" u="none" baseline="0">
              <a:solidFill>
                <a:srgbClr val="000000"/>
              </a:solidFill>
            </a:rPr>
            <a:t>入力</a:t>
          </a:r>
          <a:r>
            <a:rPr lang="en-US" cap="none" sz="1200" b="1" i="0" u="none" baseline="0">
              <a:solidFill>
                <a:srgbClr val="000000"/>
              </a:solidFill>
            </a:rPr>
            <a:t>するか、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どちら</a:t>
          </a:r>
          <a:r>
            <a:rPr lang="en-US" cap="none" sz="1200" b="1" i="0" u="none" baseline="0">
              <a:solidFill>
                <a:srgbClr val="000000"/>
              </a:solidFill>
            </a:rPr>
            <a:t>でも構いません</a:t>
          </a:r>
        </a:p>
      </xdr:txBody>
    </xdr:sp>
    <xdr:clientData/>
  </xdr:twoCellAnchor>
  <xdr:twoCellAnchor editAs="oneCell">
    <xdr:from>
      <xdr:col>23</xdr:col>
      <xdr:colOff>581025</xdr:colOff>
      <xdr:row>0</xdr:row>
      <xdr:rowOff>47625</xdr:rowOff>
    </xdr:from>
    <xdr:to>
      <xdr:col>27</xdr:col>
      <xdr:colOff>9525</xdr:colOff>
      <xdr:row>2</xdr:row>
      <xdr:rowOff>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20875" y="47625"/>
          <a:ext cx="1638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30</xdr:row>
      <xdr:rowOff>104775</xdr:rowOff>
    </xdr:from>
    <xdr:to>
      <xdr:col>0</xdr:col>
      <xdr:colOff>571500</xdr:colOff>
      <xdr:row>32</xdr:row>
      <xdr:rowOff>19050</xdr:rowOff>
    </xdr:to>
    <xdr:sp>
      <xdr:nvSpPr>
        <xdr:cNvPr id="5" name="正方形/長方形 9"/>
        <xdr:cNvSpPr>
          <a:spLocks/>
        </xdr:cNvSpPr>
      </xdr:nvSpPr>
      <xdr:spPr>
        <a:xfrm>
          <a:off x="171450" y="10048875"/>
          <a:ext cx="400050" cy="25717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9</xdr:col>
      <xdr:colOff>200025</xdr:colOff>
      <xdr:row>40</xdr:row>
      <xdr:rowOff>276225</xdr:rowOff>
    </xdr:to>
    <xdr:sp>
      <xdr:nvSpPr>
        <xdr:cNvPr id="6" name="テキスト ボックス 27"/>
        <xdr:cNvSpPr txBox="1">
          <a:spLocks noChangeArrowheads="1"/>
        </xdr:cNvSpPr>
      </xdr:nvSpPr>
      <xdr:spPr>
        <a:xfrm>
          <a:off x="0" y="9848850"/>
          <a:ext cx="650557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環境家計簿の記録方法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の欄のみ入力してください。使用してない項目や不明な部分は空欄で構いません。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１．開始月　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記録を開始する月を決め、入力します。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２．電気、ガス、水道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月々の検針票から、金額と使用量を記録します。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３．灯油、ガソリン、軽油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その月に購入した金額と量を記録します。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４．ごみ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その月に出したごみの重さを記録します。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ごみ袋　大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10kg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中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6.5kg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ミニ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1.5kg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を目安としてください。</a:t>
          </a:r>
        </a:p>
      </xdr:txBody>
    </xdr:sp>
    <xdr:clientData/>
  </xdr:twoCellAnchor>
  <xdr:twoCellAnchor>
    <xdr:from>
      <xdr:col>10</xdr:col>
      <xdr:colOff>0</xdr:colOff>
      <xdr:row>29</xdr:row>
      <xdr:rowOff>161925</xdr:rowOff>
    </xdr:from>
    <xdr:to>
      <xdr:col>17</xdr:col>
      <xdr:colOff>590550</xdr:colOff>
      <xdr:row>36</xdr:row>
      <xdr:rowOff>0</xdr:rowOff>
    </xdr:to>
    <xdr:sp>
      <xdr:nvSpPr>
        <xdr:cNvPr id="7" name="テキスト ボックス 28"/>
        <xdr:cNvSpPr txBox="1">
          <a:spLocks noChangeArrowheads="1"/>
        </xdr:cNvSpPr>
      </xdr:nvSpPr>
      <xdr:spPr>
        <a:xfrm>
          <a:off x="7058025" y="9848850"/>
          <a:ext cx="42576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920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二酸化炭素排出係数とは？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電気などのエネルギーを使用することで排出される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二酸化炭素の量を求めるための数値です。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使用量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にそれぞれ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排出係数をかけること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二酸化炭素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排出量を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計算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ます。</a:t>
          </a:r>
        </a:p>
      </xdr:txBody>
    </xdr:sp>
    <xdr:clientData/>
  </xdr:twoCellAnchor>
  <xdr:twoCellAnchor>
    <xdr:from>
      <xdr:col>10</xdr:col>
      <xdr:colOff>180975</xdr:colOff>
      <xdr:row>36</xdr:row>
      <xdr:rowOff>104775</xdr:rowOff>
    </xdr:from>
    <xdr:to>
      <xdr:col>17</xdr:col>
      <xdr:colOff>485775</xdr:colOff>
      <xdr:row>40</xdr:row>
      <xdr:rowOff>38100</xdr:rowOff>
    </xdr:to>
    <xdr:sp>
      <xdr:nvSpPr>
        <xdr:cNvPr id="8" name="テキスト ボックス 29"/>
        <xdr:cNvSpPr txBox="1">
          <a:spLocks noChangeArrowheads="1"/>
        </xdr:cNvSpPr>
      </xdr:nvSpPr>
      <xdr:spPr>
        <a:xfrm>
          <a:off x="7239000" y="11220450"/>
          <a:ext cx="39719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計算方法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（電気の場合）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200kWh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の使用に伴って排出される二酸化炭素量は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200kWh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0.509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（排出係数）＝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101.8kg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/>
  </xdr:twoCellAnchor>
  <xdr:twoCellAnchor>
    <xdr:from>
      <xdr:col>26</xdr:col>
      <xdr:colOff>200025</xdr:colOff>
      <xdr:row>29</xdr:row>
      <xdr:rowOff>171450</xdr:rowOff>
    </xdr:from>
    <xdr:to>
      <xdr:col>29</xdr:col>
      <xdr:colOff>209550</xdr:colOff>
      <xdr:row>32</xdr:row>
      <xdr:rowOff>47625</xdr:rowOff>
    </xdr:to>
    <xdr:sp>
      <xdr:nvSpPr>
        <xdr:cNvPr id="9" name="テキスト ボックス 31"/>
        <xdr:cNvSpPr txBox="1">
          <a:spLocks noChangeArrowheads="1"/>
        </xdr:cNvSpPr>
      </xdr:nvSpPr>
      <xdr:spPr>
        <a:xfrm>
          <a:off x="16097250" y="9858375"/>
          <a:ext cx="1495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920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吸収するために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必要なスギの木</a:t>
          </a:r>
        </a:p>
      </xdr:txBody>
    </xdr:sp>
    <xdr:clientData/>
  </xdr:twoCellAnchor>
  <xdr:twoCellAnchor editAs="oneCell">
    <xdr:from>
      <xdr:col>25</xdr:col>
      <xdr:colOff>581025</xdr:colOff>
      <xdr:row>34</xdr:row>
      <xdr:rowOff>133350</xdr:rowOff>
    </xdr:from>
    <xdr:to>
      <xdr:col>28</xdr:col>
      <xdr:colOff>333375</xdr:colOff>
      <xdr:row>40</xdr:row>
      <xdr:rowOff>304800</xdr:rowOff>
    </xdr:to>
    <xdr:pic>
      <xdr:nvPicPr>
        <xdr:cNvPr id="10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25775" y="10829925"/>
          <a:ext cx="1638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2</xdr:col>
      <xdr:colOff>962025</xdr:colOff>
      <xdr:row>1</xdr:row>
      <xdr:rowOff>923925</xdr:rowOff>
    </xdr:to>
    <xdr:sp>
      <xdr:nvSpPr>
        <xdr:cNvPr id="1" name="角丸四角形 7"/>
        <xdr:cNvSpPr>
          <a:spLocks/>
        </xdr:cNvSpPr>
      </xdr:nvSpPr>
      <xdr:spPr>
        <a:xfrm>
          <a:off x="66675" y="114300"/>
          <a:ext cx="2819400" cy="981075"/>
        </a:xfrm>
        <a:prstGeom prst="roundRect">
          <a:avLst/>
        </a:prstGeom>
        <a:solidFill>
          <a:srgbClr val="A50021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</a:rPr>
            <a:t>前年分</a:t>
          </a:r>
        </a:p>
      </xdr:txBody>
    </xdr:sp>
    <xdr:clientData/>
  </xdr:twoCellAnchor>
  <xdr:oneCellAnchor>
    <xdr:from>
      <xdr:col>10</xdr:col>
      <xdr:colOff>342900</xdr:colOff>
      <xdr:row>0</xdr:row>
      <xdr:rowOff>123825</xdr:rowOff>
    </xdr:from>
    <xdr:ext cx="2867025" cy="942975"/>
    <xdr:sp>
      <xdr:nvSpPr>
        <xdr:cNvPr id="2" name="テキスト ボックス 13"/>
        <xdr:cNvSpPr txBox="1">
          <a:spLocks noChangeArrowheads="1"/>
        </xdr:cNvSpPr>
      </xdr:nvSpPr>
      <xdr:spPr>
        <a:xfrm>
          <a:off x="7400925" y="123825"/>
          <a:ext cx="2867025" cy="942975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684000" rIns="91440" bIns="45720" anchor="ctr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0</xdr:col>
      <xdr:colOff>0</xdr:colOff>
      <xdr:row>29</xdr:row>
      <xdr:rowOff>85725</xdr:rowOff>
    </xdr:from>
    <xdr:to>
      <xdr:col>9</xdr:col>
      <xdr:colOff>323850</xdr:colOff>
      <xdr:row>34</xdr:row>
      <xdr:rowOff>142875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0" y="9772650"/>
          <a:ext cx="66294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前年分の使用量等について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電気やガスについては、検針票に前年同月分の使用量が記載されている場合があります。</a:t>
          </a:r>
        </a:p>
      </xdr:txBody>
    </xdr:sp>
    <xdr:clientData/>
  </xdr:twoCellAnchor>
  <xdr:twoCellAnchor>
    <xdr:from>
      <xdr:col>27</xdr:col>
      <xdr:colOff>104775</xdr:colOff>
      <xdr:row>29</xdr:row>
      <xdr:rowOff>57150</xdr:rowOff>
    </xdr:from>
    <xdr:to>
      <xdr:col>28</xdr:col>
      <xdr:colOff>342900</xdr:colOff>
      <xdr:row>31</xdr:row>
      <xdr:rowOff>95250</xdr:rowOff>
    </xdr:to>
    <xdr:sp>
      <xdr:nvSpPr>
        <xdr:cNvPr id="4" name="テキスト ボックス 17"/>
        <xdr:cNvSpPr txBox="1">
          <a:spLocks noChangeArrowheads="1"/>
        </xdr:cNvSpPr>
      </xdr:nvSpPr>
      <xdr:spPr>
        <a:xfrm>
          <a:off x="16354425" y="9744075"/>
          <a:ext cx="1019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１年間の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CO</a:t>
          </a:r>
          <a:r>
            <a:rPr lang="en-US" cap="none" sz="1200" b="1" i="0" u="none" baseline="-2500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1200" b="1" i="0" u="none" baseline="0">
              <a:solidFill>
                <a:srgbClr val="800080"/>
              </a:solidFill>
              <a:latin typeface="メイリオ"/>
              <a:ea typeface="メイリオ"/>
              <a:cs typeface="メイリオ"/>
            </a:rPr>
            <a:t>排出量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-0.01175</cdr:y>
    </cdr:from>
    <cdr:to>
      <cdr:x>0.14175</cdr:x>
      <cdr:y>0.0685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8125" y="-47624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kg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15</xdr:col>
      <xdr:colOff>0</xdr:colOff>
      <xdr:row>44</xdr:row>
      <xdr:rowOff>114300</xdr:rowOff>
    </xdr:to>
    <xdr:graphicFrame>
      <xdr:nvGraphicFramePr>
        <xdr:cNvPr id="1" name="グラフ 3"/>
        <xdr:cNvGraphicFramePr/>
      </xdr:nvGraphicFramePr>
      <xdr:xfrm>
        <a:off x="200025" y="4495800"/>
        <a:ext cx="5505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16</xdr:col>
      <xdr:colOff>609600</xdr:colOff>
      <xdr:row>23</xdr:row>
      <xdr:rowOff>123825</xdr:rowOff>
    </xdr:to>
    <xdr:graphicFrame>
      <xdr:nvGraphicFramePr>
        <xdr:cNvPr id="2" name="グラフ 1"/>
        <xdr:cNvGraphicFramePr/>
      </xdr:nvGraphicFramePr>
      <xdr:xfrm>
        <a:off x="190500" y="0"/>
        <a:ext cx="68103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609600</xdr:colOff>
      <xdr:row>0</xdr:row>
      <xdr:rowOff>0</xdr:rowOff>
    </xdr:from>
    <xdr:to>
      <xdr:col>29</xdr:col>
      <xdr:colOff>428625</xdr:colOff>
      <xdr:row>23</xdr:row>
      <xdr:rowOff>123825</xdr:rowOff>
    </xdr:to>
    <xdr:graphicFrame>
      <xdr:nvGraphicFramePr>
        <xdr:cNvPr id="3" name="グラフ 1"/>
        <xdr:cNvGraphicFramePr/>
      </xdr:nvGraphicFramePr>
      <xdr:xfrm>
        <a:off x="7000875" y="0"/>
        <a:ext cx="48863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</xdr:colOff>
      <xdr:row>26</xdr:row>
      <xdr:rowOff>0</xdr:rowOff>
    </xdr:from>
    <xdr:to>
      <xdr:col>30</xdr:col>
      <xdr:colOff>0</xdr:colOff>
      <xdr:row>44</xdr:row>
      <xdr:rowOff>114300</xdr:rowOff>
    </xdr:to>
    <xdr:graphicFrame>
      <xdr:nvGraphicFramePr>
        <xdr:cNvPr id="4" name="グラフ 3"/>
        <xdr:cNvGraphicFramePr/>
      </xdr:nvGraphicFramePr>
      <xdr:xfrm>
        <a:off x="6400800" y="4495800"/>
        <a:ext cx="55054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50</xdr:row>
      <xdr:rowOff>0</xdr:rowOff>
    </xdr:from>
    <xdr:to>
      <xdr:col>15</xdr:col>
      <xdr:colOff>0</xdr:colOff>
      <xdr:row>68</xdr:row>
      <xdr:rowOff>114300</xdr:rowOff>
    </xdr:to>
    <xdr:graphicFrame>
      <xdr:nvGraphicFramePr>
        <xdr:cNvPr id="5" name="グラフ 3"/>
        <xdr:cNvGraphicFramePr/>
      </xdr:nvGraphicFramePr>
      <xdr:xfrm>
        <a:off x="200025" y="8743950"/>
        <a:ext cx="5505450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9525</xdr:colOff>
      <xdr:row>50</xdr:row>
      <xdr:rowOff>0</xdr:rowOff>
    </xdr:from>
    <xdr:to>
      <xdr:col>30</xdr:col>
      <xdr:colOff>0</xdr:colOff>
      <xdr:row>68</xdr:row>
      <xdr:rowOff>114300</xdr:rowOff>
    </xdr:to>
    <xdr:graphicFrame>
      <xdr:nvGraphicFramePr>
        <xdr:cNvPr id="6" name="グラフ 3"/>
        <xdr:cNvGraphicFramePr/>
      </xdr:nvGraphicFramePr>
      <xdr:xfrm>
        <a:off x="6400800" y="8743950"/>
        <a:ext cx="5505450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74</xdr:row>
      <xdr:rowOff>0</xdr:rowOff>
    </xdr:from>
    <xdr:to>
      <xdr:col>15</xdr:col>
      <xdr:colOff>0</xdr:colOff>
      <xdr:row>92</xdr:row>
      <xdr:rowOff>114300</xdr:rowOff>
    </xdr:to>
    <xdr:graphicFrame>
      <xdr:nvGraphicFramePr>
        <xdr:cNvPr id="7" name="グラフ 3"/>
        <xdr:cNvGraphicFramePr/>
      </xdr:nvGraphicFramePr>
      <xdr:xfrm>
        <a:off x="200025" y="13258800"/>
        <a:ext cx="5505450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98</xdr:row>
      <xdr:rowOff>0</xdr:rowOff>
    </xdr:from>
    <xdr:to>
      <xdr:col>15</xdr:col>
      <xdr:colOff>0</xdr:colOff>
      <xdr:row>116</xdr:row>
      <xdr:rowOff>114300</xdr:rowOff>
    </xdr:to>
    <xdr:graphicFrame>
      <xdr:nvGraphicFramePr>
        <xdr:cNvPr id="8" name="グラフ 3"/>
        <xdr:cNvGraphicFramePr/>
      </xdr:nvGraphicFramePr>
      <xdr:xfrm>
        <a:off x="200025" y="17506950"/>
        <a:ext cx="5505450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</xdr:colOff>
      <xdr:row>74</xdr:row>
      <xdr:rowOff>0</xdr:rowOff>
    </xdr:from>
    <xdr:to>
      <xdr:col>30</xdr:col>
      <xdr:colOff>0</xdr:colOff>
      <xdr:row>92</xdr:row>
      <xdr:rowOff>114300</xdr:rowOff>
    </xdr:to>
    <xdr:graphicFrame>
      <xdr:nvGraphicFramePr>
        <xdr:cNvPr id="9" name="グラフ 3"/>
        <xdr:cNvGraphicFramePr/>
      </xdr:nvGraphicFramePr>
      <xdr:xfrm>
        <a:off x="6400800" y="13258800"/>
        <a:ext cx="550545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9525</xdr:colOff>
      <xdr:row>98</xdr:row>
      <xdr:rowOff>0</xdr:rowOff>
    </xdr:from>
    <xdr:to>
      <xdr:col>30</xdr:col>
      <xdr:colOff>0</xdr:colOff>
      <xdr:row>116</xdr:row>
      <xdr:rowOff>114300</xdr:rowOff>
    </xdr:to>
    <xdr:graphicFrame>
      <xdr:nvGraphicFramePr>
        <xdr:cNvPr id="10" name="グラフ 3"/>
        <xdr:cNvGraphicFramePr/>
      </xdr:nvGraphicFramePr>
      <xdr:xfrm>
        <a:off x="6400800" y="17506950"/>
        <a:ext cx="5505450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13</xdr:col>
      <xdr:colOff>142875</xdr:colOff>
      <xdr:row>1</xdr:row>
      <xdr:rowOff>0</xdr:rowOff>
    </xdr:from>
    <xdr:ext cx="2181225" cy="714375"/>
    <xdr:sp>
      <xdr:nvSpPr>
        <xdr:cNvPr id="11" name="テキスト ボックス 11"/>
        <xdr:cNvSpPr txBox="1">
          <a:spLocks noChangeArrowheads="1"/>
        </xdr:cNvSpPr>
      </xdr:nvSpPr>
      <xdr:spPr>
        <a:xfrm>
          <a:off x="5048250" y="171450"/>
          <a:ext cx="2181225" cy="7143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324000" rIns="91440" bIns="45720" anchor="ctr"/>
        <a:p>
          <a:pPr algn="ctr">
            <a:defRPr/>
          </a:pPr>
          <a:r>
            <a:rPr lang="en-US" cap="none" sz="40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 editAs="oneCell">
    <xdr:from>
      <xdr:col>28</xdr:col>
      <xdr:colOff>66675</xdr:colOff>
      <xdr:row>9</xdr:row>
      <xdr:rowOff>152400</xdr:rowOff>
    </xdr:from>
    <xdr:to>
      <xdr:col>30</xdr:col>
      <xdr:colOff>1695450</xdr:colOff>
      <xdr:row>22</xdr:row>
      <xdr:rowOff>104775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72825" y="1714500"/>
          <a:ext cx="24288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95250</xdr:colOff>
      <xdr:row>5</xdr:row>
      <xdr:rowOff>0</xdr:rowOff>
    </xdr:from>
    <xdr:to>
      <xdr:col>30</xdr:col>
      <xdr:colOff>2533650</xdr:colOff>
      <xdr:row>8</xdr:row>
      <xdr:rowOff>152400</xdr:rowOff>
    </xdr:to>
    <xdr:sp>
      <xdr:nvSpPr>
        <xdr:cNvPr id="13" name="角丸四角形吹き出し 3"/>
        <xdr:cNvSpPr>
          <a:spLocks/>
        </xdr:cNvSpPr>
      </xdr:nvSpPr>
      <xdr:spPr>
        <a:xfrm>
          <a:off x="11201400" y="876300"/>
          <a:ext cx="3238500" cy="666750"/>
        </a:xfrm>
        <a:prstGeom prst="wedgeRoundRectCallout">
          <a:avLst>
            <a:gd name="adj1" fmla="val -14287"/>
            <a:gd name="adj2" fmla="val 3819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割合が</a:t>
          </a:r>
          <a:r>
            <a:rPr lang="en-US" cap="none" sz="1200" b="1" i="0" u="none" baseline="0">
              <a:solidFill>
                <a:srgbClr val="000000"/>
              </a:solidFill>
            </a:rPr>
            <a:t>高い項目から省エネに取り組むと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</a:rPr>
            <a:t>を効率よく減らせるよ！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29</xdr:col>
      <xdr:colOff>38100</xdr:colOff>
      <xdr:row>29</xdr:row>
      <xdr:rowOff>9525</xdr:rowOff>
    </xdr:from>
    <xdr:to>
      <xdr:col>30</xdr:col>
      <xdr:colOff>2533650</xdr:colOff>
      <xdr:row>35</xdr:row>
      <xdr:rowOff>66675</xdr:rowOff>
    </xdr:to>
    <xdr:sp>
      <xdr:nvSpPr>
        <xdr:cNvPr id="14" name="角丸四角形吹き出し 19"/>
        <xdr:cNvSpPr>
          <a:spLocks/>
        </xdr:cNvSpPr>
      </xdr:nvSpPr>
      <xdr:spPr>
        <a:xfrm>
          <a:off x="11496675" y="5019675"/>
          <a:ext cx="2943225" cy="1085850"/>
        </a:xfrm>
        <a:prstGeom prst="wedgeRoundRectCallout">
          <a:avLst>
            <a:gd name="adj1" fmla="val -14287"/>
            <a:gd name="adj2" fmla="val 3819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前月や前年と比べて、増減の原因を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家族みんなで考えてみよう！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省エネのヒントが見つかるかも。</a:t>
          </a:r>
        </a:p>
      </xdr:txBody>
    </xdr:sp>
    <xdr:clientData/>
  </xdr:twoCellAnchor>
  <xdr:twoCellAnchor editAs="oneCell">
    <xdr:from>
      <xdr:col>30</xdr:col>
      <xdr:colOff>342900</xdr:colOff>
      <xdr:row>36</xdr:row>
      <xdr:rowOff>0</xdr:rowOff>
    </xdr:from>
    <xdr:to>
      <xdr:col>30</xdr:col>
      <xdr:colOff>2066925</xdr:colOff>
      <xdr:row>48</xdr:row>
      <xdr:rowOff>28575</xdr:rowOff>
    </xdr:to>
    <xdr:pic>
      <xdr:nvPicPr>
        <xdr:cNvPr id="15" name="図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49150" y="6210300"/>
          <a:ext cx="17240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C42"/>
  <sheetViews>
    <sheetView showGridLines="0" tabSelected="1" zoomScale="55" zoomScaleNormal="55" zoomScaleSheetLayoutView="85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00390625" defaultRowHeight="13.5"/>
  <cols>
    <col min="1" max="1" width="11.625" style="117" bestFit="1" customWidth="1"/>
    <col min="2" max="2" width="13.625" style="117" customWidth="1"/>
    <col min="3" max="3" width="14.00390625" style="117" customWidth="1"/>
    <col min="4" max="4" width="9.875" style="117" customWidth="1"/>
    <col min="5" max="5" width="4.625" style="119" customWidth="1"/>
    <col min="6" max="6" width="9.875" style="117" customWidth="1"/>
    <col min="7" max="7" width="4.625" style="119" customWidth="1"/>
    <col min="8" max="8" width="9.875" style="117" customWidth="1"/>
    <col min="9" max="9" width="4.625" style="119" customWidth="1"/>
    <col min="10" max="10" width="9.875" style="117" customWidth="1"/>
    <col min="11" max="11" width="4.625" style="119" customWidth="1"/>
    <col min="12" max="12" width="9.875" style="117" customWidth="1"/>
    <col min="13" max="13" width="4.625" style="119" customWidth="1"/>
    <col min="14" max="14" width="9.875" style="117" customWidth="1"/>
    <col min="15" max="15" width="4.625" style="119" customWidth="1"/>
    <col min="16" max="16" width="9.875" style="117" customWidth="1"/>
    <col min="17" max="17" width="4.625" style="119" customWidth="1"/>
    <col min="18" max="18" width="9.875" style="117" customWidth="1"/>
    <col min="19" max="19" width="4.625" style="119" customWidth="1"/>
    <col min="20" max="20" width="9.875" style="117" customWidth="1"/>
    <col min="21" max="21" width="4.625" style="119" customWidth="1"/>
    <col min="22" max="22" width="9.875" style="117" customWidth="1"/>
    <col min="23" max="23" width="4.625" style="119" customWidth="1"/>
    <col min="24" max="24" width="9.875" style="117" customWidth="1"/>
    <col min="25" max="25" width="4.625" style="119" customWidth="1"/>
    <col min="26" max="26" width="9.875" style="117" customWidth="1"/>
    <col min="27" max="27" width="4.625" style="119" customWidth="1"/>
    <col min="28" max="28" width="10.25390625" style="117" customWidth="1"/>
    <col min="29" max="29" width="4.625" style="117" customWidth="1"/>
    <col min="30" max="16384" width="9.00390625" style="117" customWidth="1"/>
  </cols>
  <sheetData>
    <row r="1" spans="1:29" ht="13.5" customHeight="1">
      <c r="A1" s="126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75.75" customHeight="1">
      <c r="A2" s="126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9.75" customHeight="1" thickBot="1">
      <c r="A3" s="126"/>
      <c r="B3" s="126"/>
      <c r="C3" s="4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4"/>
    </row>
    <row r="4" spans="1:29" ht="45" customHeight="1" thickBot="1">
      <c r="A4" s="6" t="s">
        <v>7</v>
      </c>
      <c r="B4" s="7" t="s">
        <v>13</v>
      </c>
      <c r="C4" s="8" t="s">
        <v>14</v>
      </c>
      <c r="D4" s="109"/>
      <c r="E4" s="9" t="s">
        <v>15</v>
      </c>
      <c r="F4" s="10">
        <f>IF($D4=0,0,IF(D4=12,1,D4+1))</f>
        <v>0</v>
      </c>
      <c r="G4" s="9" t="s">
        <v>15</v>
      </c>
      <c r="H4" s="10">
        <f>IF($D4=0,0,IF(F4=12,1,F4+1))</f>
        <v>0</v>
      </c>
      <c r="I4" s="9" t="s">
        <v>15</v>
      </c>
      <c r="J4" s="10">
        <f>IF($D4=0,0,IF(H4=12,1,H4+1))</f>
        <v>0</v>
      </c>
      <c r="K4" s="9" t="s">
        <v>15</v>
      </c>
      <c r="L4" s="10">
        <f>IF($D4=0,0,IF(J4=12,1,J4+1))</f>
        <v>0</v>
      </c>
      <c r="M4" s="9" t="s">
        <v>15</v>
      </c>
      <c r="N4" s="10">
        <f>IF($D4=0,0,IF(L4=12,1,L4+1))</f>
        <v>0</v>
      </c>
      <c r="O4" s="9" t="s">
        <v>15</v>
      </c>
      <c r="P4" s="10">
        <f>IF($D4=0,0,IF(N4=12,1,N4+1))</f>
        <v>0</v>
      </c>
      <c r="Q4" s="9" t="s">
        <v>15</v>
      </c>
      <c r="R4" s="10">
        <f>IF($D4=0,0,IF(P4=12,1,P4+1))</f>
        <v>0</v>
      </c>
      <c r="S4" s="9" t="s">
        <v>15</v>
      </c>
      <c r="T4" s="10">
        <f>IF($D4=0,0,IF(R4=12,1,R4+1))</f>
        <v>0</v>
      </c>
      <c r="U4" s="9" t="s">
        <v>15</v>
      </c>
      <c r="V4" s="10">
        <f>IF($D4=0,0,IF(T4=12,1,T4+1))</f>
        <v>0</v>
      </c>
      <c r="W4" s="9" t="s">
        <v>15</v>
      </c>
      <c r="X4" s="10">
        <f>IF($D4=0,0,IF(V4=12,1,V4+1))</f>
        <v>0</v>
      </c>
      <c r="Y4" s="9" t="s">
        <v>15</v>
      </c>
      <c r="Z4" s="10">
        <f>IF($D4=0,0,IF(X4=12,1,X4+1))</f>
        <v>0</v>
      </c>
      <c r="AA4" s="11" t="s">
        <v>15</v>
      </c>
      <c r="AB4" s="128" t="s">
        <v>5</v>
      </c>
      <c r="AC4" s="129"/>
    </row>
    <row r="5" spans="1:29" ht="24.75" customHeight="1" thickTop="1">
      <c r="A5" s="130" t="s">
        <v>10</v>
      </c>
      <c r="B5" s="124">
        <v>0.463</v>
      </c>
      <c r="C5" s="12" t="s">
        <v>0</v>
      </c>
      <c r="D5" s="80"/>
      <c r="E5" s="14" t="s">
        <v>1</v>
      </c>
      <c r="F5" s="80"/>
      <c r="G5" s="14" t="s">
        <v>1</v>
      </c>
      <c r="H5" s="80"/>
      <c r="I5" s="14" t="s">
        <v>1</v>
      </c>
      <c r="J5" s="80"/>
      <c r="K5" s="14" t="s">
        <v>1</v>
      </c>
      <c r="L5" s="80"/>
      <c r="M5" s="14" t="s">
        <v>1</v>
      </c>
      <c r="N5" s="80"/>
      <c r="O5" s="14" t="s">
        <v>1</v>
      </c>
      <c r="P5" s="80"/>
      <c r="Q5" s="14" t="s">
        <v>1</v>
      </c>
      <c r="R5" s="80"/>
      <c r="S5" s="14" t="s">
        <v>1</v>
      </c>
      <c r="T5" s="80"/>
      <c r="U5" s="14" t="s">
        <v>1</v>
      </c>
      <c r="V5" s="80"/>
      <c r="W5" s="14" t="s">
        <v>1</v>
      </c>
      <c r="X5" s="80"/>
      <c r="Y5" s="14" t="s">
        <v>1</v>
      </c>
      <c r="Z5" s="80"/>
      <c r="AA5" s="14" t="s">
        <v>1</v>
      </c>
      <c r="AB5" s="81">
        <f>SUM(D5,F5,H5,J5,L5,N5,P5,R5,T5,V5,X5,Z5)</f>
        <v>0</v>
      </c>
      <c r="AC5" s="15" t="s">
        <v>1</v>
      </c>
    </row>
    <row r="6" spans="1:29" ht="24.75" customHeight="1">
      <c r="A6" s="131"/>
      <c r="B6" s="124"/>
      <c r="C6" s="16" t="s">
        <v>3</v>
      </c>
      <c r="D6" s="73"/>
      <c r="E6" s="3" t="s">
        <v>12</v>
      </c>
      <c r="F6" s="74"/>
      <c r="G6" s="3" t="s">
        <v>12</v>
      </c>
      <c r="H6" s="74"/>
      <c r="I6" s="3" t="s">
        <v>12</v>
      </c>
      <c r="J6" s="74"/>
      <c r="K6" s="3" t="s">
        <v>12</v>
      </c>
      <c r="L6" s="74"/>
      <c r="M6" s="3" t="s">
        <v>12</v>
      </c>
      <c r="N6" s="74"/>
      <c r="O6" s="3" t="s">
        <v>12</v>
      </c>
      <c r="P6" s="74"/>
      <c r="Q6" s="3" t="s">
        <v>12</v>
      </c>
      <c r="R6" s="74"/>
      <c r="S6" s="3" t="s">
        <v>12</v>
      </c>
      <c r="T6" s="74"/>
      <c r="U6" s="3" t="s">
        <v>12</v>
      </c>
      <c r="V6" s="74"/>
      <c r="W6" s="3" t="s">
        <v>12</v>
      </c>
      <c r="X6" s="74"/>
      <c r="Y6" s="3" t="s">
        <v>12</v>
      </c>
      <c r="Z6" s="74"/>
      <c r="AA6" s="3" t="s">
        <v>12</v>
      </c>
      <c r="AB6" s="75">
        <f aca="true" t="shared" si="0" ref="AB6:AB27">SUM(D6,F6,H6,J6,L6,N6,P6,R6,T6,V6,X6,Z6)</f>
        <v>0</v>
      </c>
      <c r="AC6" s="18" t="s">
        <v>12</v>
      </c>
    </row>
    <row r="7" spans="1:29" ht="24.75" customHeight="1" thickBot="1">
      <c r="A7" s="132"/>
      <c r="B7" s="19" t="s">
        <v>24</v>
      </c>
      <c r="C7" s="20" t="s">
        <v>27</v>
      </c>
      <c r="D7" s="68">
        <f>D6*$B5</f>
        <v>0</v>
      </c>
      <c r="E7" s="21" t="s">
        <v>2</v>
      </c>
      <c r="F7" s="68">
        <f>F6*$B5</f>
        <v>0</v>
      </c>
      <c r="G7" s="21" t="s">
        <v>2</v>
      </c>
      <c r="H7" s="68">
        <f>H6*$B5</f>
        <v>0</v>
      </c>
      <c r="I7" s="21" t="s">
        <v>2</v>
      </c>
      <c r="J7" s="68">
        <f>J6*$B5</f>
        <v>0</v>
      </c>
      <c r="K7" s="21" t="s">
        <v>2</v>
      </c>
      <c r="L7" s="68">
        <f>L6*$B5</f>
        <v>0</v>
      </c>
      <c r="M7" s="21" t="s">
        <v>2</v>
      </c>
      <c r="N7" s="68">
        <f>N6*$B5</f>
        <v>0</v>
      </c>
      <c r="O7" s="21" t="s">
        <v>2</v>
      </c>
      <c r="P7" s="68">
        <f>P6*$B5</f>
        <v>0</v>
      </c>
      <c r="Q7" s="21" t="s">
        <v>2</v>
      </c>
      <c r="R7" s="68">
        <f>R6*$B5</f>
        <v>0</v>
      </c>
      <c r="S7" s="21" t="s">
        <v>2</v>
      </c>
      <c r="T7" s="68">
        <f>T6*$B5</f>
        <v>0</v>
      </c>
      <c r="U7" s="21" t="s">
        <v>2</v>
      </c>
      <c r="V7" s="68">
        <f>V6*$B5</f>
        <v>0</v>
      </c>
      <c r="W7" s="21" t="s">
        <v>2</v>
      </c>
      <c r="X7" s="68">
        <f>X6*$B5</f>
        <v>0</v>
      </c>
      <c r="Y7" s="21" t="s">
        <v>2</v>
      </c>
      <c r="Z7" s="68">
        <f>Z6*$B5</f>
        <v>0</v>
      </c>
      <c r="AA7" s="21" t="s">
        <v>2</v>
      </c>
      <c r="AB7" s="69">
        <f t="shared" si="0"/>
        <v>0</v>
      </c>
      <c r="AC7" s="22" t="s">
        <v>2</v>
      </c>
    </row>
    <row r="8" spans="1:29" ht="24.75" customHeight="1" thickTop="1">
      <c r="A8" s="133" t="s">
        <v>30</v>
      </c>
      <c r="B8" s="123">
        <v>2.3</v>
      </c>
      <c r="C8" s="23" t="s">
        <v>0</v>
      </c>
      <c r="D8" s="80"/>
      <c r="E8" s="14" t="s">
        <v>1</v>
      </c>
      <c r="F8" s="80"/>
      <c r="G8" s="14" t="s">
        <v>1</v>
      </c>
      <c r="H8" s="80"/>
      <c r="I8" s="14" t="s">
        <v>1</v>
      </c>
      <c r="J8" s="80"/>
      <c r="K8" s="14" t="s">
        <v>1</v>
      </c>
      <c r="L8" s="80"/>
      <c r="M8" s="14" t="s">
        <v>1</v>
      </c>
      <c r="N8" s="80"/>
      <c r="O8" s="14" t="s">
        <v>1</v>
      </c>
      <c r="P8" s="80"/>
      <c r="Q8" s="14" t="s">
        <v>1</v>
      </c>
      <c r="R8" s="80"/>
      <c r="S8" s="14" t="s">
        <v>1</v>
      </c>
      <c r="T8" s="80"/>
      <c r="U8" s="14" t="s">
        <v>1</v>
      </c>
      <c r="V8" s="80"/>
      <c r="W8" s="14" t="s">
        <v>1</v>
      </c>
      <c r="X8" s="80"/>
      <c r="Y8" s="14" t="s">
        <v>1</v>
      </c>
      <c r="Z8" s="80"/>
      <c r="AA8" s="14" t="s">
        <v>1</v>
      </c>
      <c r="AB8" s="81">
        <f t="shared" si="0"/>
        <v>0</v>
      </c>
      <c r="AC8" s="15" t="s">
        <v>1</v>
      </c>
    </row>
    <row r="9" spans="1:29" ht="24.75" customHeight="1">
      <c r="A9" s="131"/>
      <c r="B9" s="124"/>
      <c r="C9" s="24" t="s">
        <v>3</v>
      </c>
      <c r="D9" s="2"/>
      <c r="E9" s="3" t="s">
        <v>16</v>
      </c>
      <c r="F9" s="2"/>
      <c r="G9" s="3" t="s">
        <v>16</v>
      </c>
      <c r="H9" s="2"/>
      <c r="I9" s="3" t="s">
        <v>16</v>
      </c>
      <c r="J9" s="2"/>
      <c r="K9" s="3" t="s">
        <v>16</v>
      </c>
      <c r="L9" s="2"/>
      <c r="M9" s="3" t="s">
        <v>16</v>
      </c>
      <c r="N9" s="2"/>
      <c r="O9" s="3" t="s">
        <v>16</v>
      </c>
      <c r="P9" s="2"/>
      <c r="Q9" s="3" t="s">
        <v>16</v>
      </c>
      <c r="R9" s="2"/>
      <c r="S9" s="3" t="s">
        <v>16</v>
      </c>
      <c r="T9" s="2"/>
      <c r="U9" s="3" t="s">
        <v>16</v>
      </c>
      <c r="V9" s="2"/>
      <c r="W9" s="3" t="s">
        <v>16</v>
      </c>
      <c r="X9" s="2"/>
      <c r="Y9" s="3" t="s">
        <v>16</v>
      </c>
      <c r="Z9" s="2"/>
      <c r="AA9" s="3" t="s">
        <v>16</v>
      </c>
      <c r="AB9" s="75">
        <f t="shared" si="0"/>
        <v>0</v>
      </c>
      <c r="AC9" s="18" t="s">
        <v>16</v>
      </c>
    </row>
    <row r="10" spans="1:29" ht="24.75" customHeight="1" thickBot="1">
      <c r="A10" s="132"/>
      <c r="B10" s="25" t="s">
        <v>25</v>
      </c>
      <c r="C10" s="20" t="s">
        <v>27</v>
      </c>
      <c r="D10" s="68">
        <f>D9*$B8</f>
        <v>0</v>
      </c>
      <c r="E10" s="21" t="s">
        <v>2</v>
      </c>
      <c r="F10" s="68">
        <f>F9*$B8</f>
        <v>0</v>
      </c>
      <c r="G10" s="21" t="s">
        <v>2</v>
      </c>
      <c r="H10" s="68">
        <f>H9*$B8</f>
        <v>0</v>
      </c>
      <c r="I10" s="21" t="s">
        <v>2</v>
      </c>
      <c r="J10" s="68">
        <f>J9*$B8</f>
        <v>0</v>
      </c>
      <c r="K10" s="21" t="s">
        <v>2</v>
      </c>
      <c r="L10" s="68">
        <f>L9*$B8</f>
        <v>0</v>
      </c>
      <c r="M10" s="21" t="s">
        <v>2</v>
      </c>
      <c r="N10" s="68">
        <f>N9*$B8</f>
        <v>0</v>
      </c>
      <c r="O10" s="21" t="s">
        <v>2</v>
      </c>
      <c r="P10" s="68">
        <f>P9*$B8</f>
        <v>0</v>
      </c>
      <c r="Q10" s="21" t="s">
        <v>2</v>
      </c>
      <c r="R10" s="68">
        <f>R9*$B8</f>
        <v>0</v>
      </c>
      <c r="S10" s="21" t="s">
        <v>2</v>
      </c>
      <c r="T10" s="68">
        <f>T9*$B8</f>
        <v>0</v>
      </c>
      <c r="U10" s="21" t="s">
        <v>2</v>
      </c>
      <c r="V10" s="68">
        <f>V9*$B8</f>
        <v>0</v>
      </c>
      <c r="W10" s="21" t="s">
        <v>2</v>
      </c>
      <c r="X10" s="68">
        <f>X9*$B8</f>
        <v>0</v>
      </c>
      <c r="Y10" s="21" t="s">
        <v>2</v>
      </c>
      <c r="Z10" s="68">
        <f>Z9*$B8</f>
        <v>0</v>
      </c>
      <c r="AA10" s="21" t="s">
        <v>2</v>
      </c>
      <c r="AB10" s="69">
        <f t="shared" si="0"/>
        <v>0</v>
      </c>
      <c r="AC10" s="22" t="s">
        <v>2</v>
      </c>
    </row>
    <row r="11" spans="1:29" ht="24.75" customHeight="1" thickTop="1">
      <c r="A11" s="130" t="s">
        <v>31</v>
      </c>
      <c r="B11" s="124">
        <v>6.55</v>
      </c>
      <c r="C11" s="12" t="s">
        <v>0</v>
      </c>
      <c r="D11" s="80"/>
      <c r="E11" s="14" t="s">
        <v>1</v>
      </c>
      <c r="F11" s="80"/>
      <c r="G11" s="14" t="s">
        <v>1</v>
      </c>
      <c r="H11" s="80"/>
      <c r="I11" s="14" t="s">
        <v>1</v>
      </c>
      <c r="J11" s="80"/>
      <c r="K11" s="14" t="s">
        <v>1</v>
      </c>
      <c r="L11" s="80"/>
      <c r="M11" s="14" t="s">
        <v>1</v>
      </c>
      <c r="N11" s="80"/>
      <c r="O11" s="14" t="s">
        <v>1</v>
      </c>
      <c r="P11" s="80"/>
      <c r="Q11" s="14" t="s">
        <v>1</v>
      </c>
      <c r="R11" s="80"/>
      <c r="S11" s="14" t="s">
        <v>1</v>
      </c>
      <c r="T11" s="80"/>
      <c r="U11" s="14" t="s">
        <v>1</v>
      </c>
      <c r="V11" s="80"/>
      <c r="W11" s="14" t="s">
        <v>1</v>
      </c>
      <c r="X11" s="80"/>
      <c r="Y11" s="14" t="s">
        <v>1</v>
      </c>
      <c r="Z11" s="80"/>
      <c r="AA11" s="14" t="s">
        <v>1</v>
      </c>
      <c r="AB11" s="81">
        <f t="shared" si="0"/>
        <v>0</v>
      </c>
      <c r="AC11" s="15" t="s">
        <v>1</v>
      </c>
    </row>
    <row r="12" spans="1:29" ht="24.75" customHeight="1">
      <c r="A12" s="131"/>
      <c r="B12" s="124"/>
      <c r="C12" s="16" t="s">
        <v>3</v>
      </c>
      <c r="D12" s="2"/>
      <c r="E12" s="3" t="s">
        <v>16</v>
      </c>
      <c r="F12" s="2"/>
      <c r="G12" s="3" t="s">
        <v>16</v>
      </c>
      <c r="H12" s="2"/>
      <c r="I12" s="3" t="s">
        <v>16</v>
      </c>
      <c r="J12" s="2"/>
      <c r="K12" s="3" t="s">
        <v>16</v>
      </c>
      <c r="L12" s="2"/>
      <c r="M12" s="3" t="s">
        <v>16</v>
      </c>
      <c r="N12" s="2"/>
      <c r="O12" s="3" t="s">
        <v>16</v>
      </c>
      <c r="P12" s="2"/>
      <c r="Q12" s="3" t="s">
        <v>16</v>
      </c>
      <c r="R12" s="2"/>
      <c r="S12" s="3" t="s">
        <v>16</v>
      </c>
      <c r="T12" s="40"/>
      <c r="U12" s="3" t="s">
        <v>16</v>
      </c>
      <c r="V12" s="2"/>
      <c r="W12" s="3" t="s">
        <v>16</v>
      </c>
      <c r="X12" s="2"/>
      <c r="Y12" s="3" t="s">
        <v>16</v>
      </c>
      <c r="Z12" s="2"/>
      <c r="AA12" s="3" t="s">
        <v>16</v>
      </c>
      <c r="AB12" s="17">
        <f t="shared" si="0"/>
        <v>0</v>
      </c>
      <c r="AC12" s="18" t="s">
        <v>16</v>
      </c>
    </row>
    <row r="13" spans="1:29" ht="24.75" customHeight="1" thickBot="1">
      <c r="A13" s="132"/>
      <c r="B13" s="25" t="s">
        <v>25</v>
      </c>
      <c r="C13" s="20" t="s">
        <v>27</v>
      </c>
      <c r="D13" s="68">
        <f>D12*$B11</f>
        <v>0</v>
      </c>
      <c r="E13" s="21" t="s">
        <v>2</v>
      </c>
      <c r="F13" s="68">
        <f>F12*$B11</f>
        <v>0</v>
      </c>
      <c r="G13" s="21" t="s">
        <v>2</v>
      </c>
      <c r="H13" s="68">
        <f>H12*$B11</f>
        <v>0</v>
      </c>
      <c r="I13" s="21" t="s">
        <v>2</v>
      </c>
      <c r="J13" s="68">
        <f>J12*$B11</f>
        <v>0</v>
      </c>
      <c r="K13" s="21" t="s">
        <v>2</v>
      </c>
      <c r="L13" s="68">
        <f>L12*$B11</f>
        <v>0</v>
      </c>
      <c r="M13" s="21" t="s">
        <v>2</v>
      </c>
      <c r="N13" s="68">
        <f>N12*$B11</f>
        <v>0</v>
      </c>
      <c r="O13" s="21" t="s">
        <v>2</v>
      </c>
      <c r="P13" s="68">
        <f>P12*$B11</f>
        <v>0</v>
      </c>
      <c r="Q13" s="21" t="s">
        <v>2</v>
      </c>
      <c r="R13" s="68">
        <f>R12*$B11</f>
        <v>0</v>
      </c>
      <c r="S13" s="21" t="s">
        <v>2</v>
      </c>
      <c r="T13" s="68">
        <f>T12*$B11</f>
        <v>0</v>
      </c>
      <c r="U13" s="21" t="s">
        <v>2</v>
      </c>
      <c r="V13" s="68">
        <f>V12*$B11</f>
        <v>0</v>
      </c>
      <c r="W13" s="21" t="s">
        <v>2</v>
      </c>
      <c r="X13" s="68">
        <f>X12*$B11</f>
        <v>0</v>
      </c>
      <c r="Y13" s="21" t="s">
        <v>2</v>
      </c>
      <c r="Z13" s="68">
        <f>Z12*$B11</f>
        <v>0</v>
      </c>
      <c r="AA13" s="21" t="s">
        <v>2</v>
      </c>
      <c r="AB13" s="69">
        <f t="shared" si="0"/>
        <v>0</v>
      </c>
      <c r="AC13" s="22" t="s">
        <v>2</v>
      </c>
    </row>
    <row r="14" spans="1:29" ht="24.75" customHeight="1" thickTop="1">
      <c r="A14" s="133" t="s">
        <v>11</v>
      </c>
      <c r="B14" s="123">
        <v>0.23</v>
      </c>
      <c r="C14" s="23" t="s">
        <v>0</v>
      </c>
      <c r="D14" s="80"/>
      <c r="E14" s="14" t="s">
        <v>1</v>
      </c>
      <c r="F14" s="80"/>
      <c r="G14" s="14" t="s">
        <v>1</v>
      </c>
      <c r="H14" s="80"/>
      <c r="I14" s="14" t="s">
        <v>1</v>
      </c>
      <c r="J14" s="80"/>
      <c r="K14" s="14" t="s">
        <v>1</v>
      </c>
      <c r="L14" s="80"/>
      <c r="M14" s="14" t="s">
        <v>1</v>
      </c>
      <c r="N14" s="80"/>
      <c r="O14" s="14" t="s">
        <v>1</v>
      </c>
      <c r="P14" s="80"/>
      <c r="Q14" s="14" t="s">
        <v>1</v>
      </c>
      <c r="R14" s="80"/>
      <c r="S14" s="14" t="s">
        <v>1</v>
      </c>
      <c r="T14" s="80"/>
      <c r="U14" s="14" t="s">
        <v>1</v>
      </c>
      <c r="V14" s="80"/>
      <c r="W14" s="14" t="s">
        <v>1</v>
      </c>
      <c r="X14" s="80"/>
      <c r="Y14" s="14" t="s">
        <v>1</v>
      </c>
      <c r="Z14" s="80"/>
      <c r="AA14" s="14" t="s">
        <v>1</v>
      </c>
      <c r="AB14" s="81">
        <f t="shared" si="0"/>
        <v>0</v>
      </c>
      <c r="AC14" s="15" t="s">
        <v>1</v>
      </c>
    </row>
    <row r="15" spans="1:29" ht="24.75" customHeight="1">
      <c r="A15" s="131"/>
      <c r="B15" s="124"/>
      <c r="C15" s="24" t="s">
        <v>3</v>
      </c>
      <c r="D15" s="2"/>
      <c r="E15" s="3" t="s">
        <v>16</v>
      </c>
      <c r="F15" s="2"/>
      <c r="G15" s="3" t="s">
        <v>16</v>
      </c>
      <c r="H15" s="2"/>
      <c r="I15" s="3" t="s">
        <v>16</v>
      </c>
      <c r="J15" s="2"/>
      <c r="K15" s="3" t="s">
        <v>16</v>
      </c>
      <c r="L15" s="2"/>
      <c r="M15" s="3" t="s">
        <v>16</v>
      </c>
      <c r="N15" s="2"/>
      <c r="O15" s="3" t="s">
        <v>16</v>
      </c>
      <c r="P15" s="2"/>
      <c r="Q15" s="3" t="s">
        <v>16</v>
      </c>
      <c r="R15" s="2"/>
      <c r="S15" s="3" t="s">
        <v>16</v>
      </c>
      <c r="T15" s="40"/>
      <c r="U15" s="3" t="s">
        <v>16</v>
      </c>
      <c r="V15" s="2"/>
      <c r="W15" s="3" t="s">
        <v>16</v>
      </c>
      <c r="X15" s="2"/>
      <c r="Y15" s="3" t="s">
        <v>16</v>
      </c>
      <c r="Z15" s="2"/>
      <c r="AA15" s="3" t="s">
        <v>16</v>
      </c>
      <c r="AB15" s="17">
        <f t="shared" si="0"/>
        <v>0</v>
      </c>
      <c r="AC15" s="18" t="s">
        <v>16</v>
      </c>
    </row>
    <row r="16" spans="1:29" ht="24.75" customHeight="1" thickBot="1">
      <c r="A16" s="132"/>
      <c r="B16" s="25" t="s">
        <v>25</v>
      </c>
      <c r="C16" s="20" t="s">
        <v>27</v>
      </c>
      <c r="D16" s="68">
        <f>D15*$B14</f>
        <v>0</v>
      </c>
      <c r="E16" s="21" t="s">
        <v>2</v>
      </c>
      <c r="F16" s="68">
        <f>F15*$B14</f>
        <v>0</v>
      </c>
      <c r="G16" s="21" t="s">
        <v>2</v>
      </c>
      <c r="H16" s="68">
        <f>H15*$B14</f>
        <v>0</v>
      </c>
      <c r="I16" s="21" t="s">
        <v>2</v>
      </c>
      <c r="J16" s="68">
        <f>J15*$B14</f>
        <v>0</v>
      </c>
      <c r="K16" s="21" t="s">
        <v>2</v>
      </c>
      <c r="L16" s="68">
        <f>L15*$B14</f>
        <v>0</v>
      </c>
      <c r="M16" s="21" t="s">
        <v>2</v>
      </c>
      <c r="N16" s="68">
        <f>N15*$B14</f>
        <v>0</v>
      </c>
      <c r="O16" s="21" t="s">
        <v>2</v>
      </c>
      <c r="P16" s="68">
        <f>P15*$B14</f>
        <v>0</v>
      </c>
      <c r="Q16" s="21" t="s">
        <v>2</v>
      </c>
      <c r="R16" s="68">
        <f>R15*$B14</f>
        <v>0</v>
      </c>
      <c r="S16" s="21" t="s">
        <v>2</v>
      </c>
      <c r="T16" s="68">
        <f>T15*$B14</f>
        <v>0</v>
      </c>
      <c r="U16" s="21" t="s">
        <v>2</v>
      </c>
      <c r="V16" s="68">
        <f>V15*$B14</f>
        <v>0</v>
      </c>
      <c r="W16" s="21" t="s">
        <v>2</v>
      </c>
      <c r="X16" s="68">
        <f>X15*$B14</f>
        <v>0</v>
      </c>
      <c r="Y16" s="21" t="s">
        <v>2</v>
      </c>
      <c r="Z16" s="68">
        <f>Z15*$B14</f>
        <v>0</v>
      </c>
      <c r="AA16" s="21" t="s">
        <v>2</v>
      </c>
      <c r="AB16" s="69">
        <f t="shared" si="0"/>
        <v>0</v>
      </c>
      <c r="AC16" s="22" t="s">
        <v>2</v>
      </c>
    </row>
    <row r="17" spans="1:29" ht="24.75" customHeight="1" thickTop="1">
      <c r="A17" s="130" t="s">
        <v>52</v>
      </c>
      <c r="B17" s="124">
        <v>2.49</v>
      </c>
      <c r="C17" s="12" t="s">
        <v>0</v>
      </c>
      <c r="D17" s="80"/>
      <c r="E17" s="14" t="s">
        <v>1</v>
      </c>
      <c r="F17" s="80"/>
      <c r="G17" s="14" t="s">
        <v>1</v>
      </c>
      <c r="H17" s="80"/>
      <c r="I17" s="14" t="s">
        <v>1</v>
      </c>
      <c r="J17" s="80"/>
      <c r="K17" s="14" t="s">
        <v>1</v>
      </c>
      <c r="L17" s="80"/>
      <c r="M17" s="14" t="s">
        <v>1</v>
      </c>
      <c r="N17" s="80"/>
      <c r="O17" s="14" t="s">
        <v>1</v>
      </c>
      <c r="P17" s="80"/>
      <c r="Q17" s="14" t="s">
        <v>1</v>
      </c>
      <c r="R17" s="80"/>
      <c r="S17" s="14" t="s">
        <v>1</v>
      </c>
      <c r="T17" s="80"/>
      <c r="U17" s="14" t="s">
        <v>1</v>
      </c>
      <c r="V17" s="80"/>
      <c r="W17" s="14" t="s">
        <v>1</v>
      </c>
      <c r="X17" s="80"/>
      <c r="Y17" s="14" t="s">
        <v>1</v>
      </c>
      <c r="Z17" s="80"/>
      <c r="AA17" s="14" t="s">
        <v>1</v>
      </c>
      <c r="AB17" s="81">
        <f t="shared" si="0"/>
        <v>0</v>
      </c>
      <c r="AC17" s="15" t="s">
        <v>1</v>
      </c>
    </row>
    <row r="18" spans="1:29" ht="24.75" customHeight="1">
      <c r="A18" s="131"/>
      <c r="B18" s="124"/>
      <c r="C18" s="16" t="s">
        <v>23</v>
      </c>
      <c r="D18" s="2"/>
      <c r="E18" s="3" t="s">
        <v>57</v>
      </c>
      <c r="F18" s="2"/>
      <c r="G18" s="3" t="s">
        <v>58</v>
      </c>
      <c r="H18" s="2"/>
      <c r="I18" s="3" t="s">
        <v>57</v>
      </c>
      <c r="J18" s="2"/>
      <c r="K18" s="3" t="s">
        <v>57</v>
      </c>
      <c r="L18" s="2"/>
      <c r="M18" s="3" t="s">
        <v>57</v>
      </c>
      <c r="N18" s="2"/>
      <c r="O18" s="3" t="s">
        <v>57</v>
      </c>
      <c r="P18" s="2"/>
      <c r="Q18" s="3" t="s">
        <v>57</v>
      </c>
      <c r="R18" s="2"/>
      <c r="S18" s="3" t="s">
        <v>57</v>
      </c>
      <c r="T18" s="2"/>
      <c r="U18" s="3" t="s">
        <v>57</v>
      </c>
      <c r="V18" s="2"/>
      <c r="W18" s="3" t="s">
        <v>57</v>
      </c>
      <c r="X18" s="2"/>
      <c r="Y18" s="3" t="s">
        <v>57</v>
      </c>
      <c r="Z18" s="2"/>
      <c r="AA18" s="3" t="s">
        <v>57</v>
      </c>
      <c r="AB18" s="17">
        <f t="shared" si="0"/>
        <v>0</v>
      </c>
      <c r="AC18" s="18" t="s">
        <v>57</v>
      </c>
    </row>
    <row r="19" spans="1:29" ht="24.75" customHeight="1" thickBot="1">
      <c r="A19" s="132"/>
      <c r="B19" s="19" t="s">
        <v>53</v>
      </c>
      <c r="C19" s="20" t="s">
        <v>27</v>
      </c>
      <c r="D19" s="68">
        <f>D18*$B17</f>
        <v>0</v>
      </c>
      <c r="E19" s="21" t="s">
        <v>2</v>
      </c>
      <c r="F19" s="68">
        <f>F18*$B17</f>
        <v>0</v>
      </c>
      <c r="G19" s="21" t="s">
        <v>2</v>
      </c>
      <c r="H19" s="68">
        <f>H18*$B17</f>
        <v>0</v>
      </c>
      <c r="I19" s="21" t="s">
        <v>2</v>
      </c>
      <c r="J19" s="68">
        <f>J18*$B17</f>
        <v>0</v>
      </c>
      <c r="K19" s="21" t="s">
        <v>2</v>
      </c>
      <c r="L19" s="68">
        <f>L18*$B17</f>
        <v>0</v>
      </c>
      <c r="M19" s="21" t="s">
        <v>2</v>
      </c>
      <c r="N19" s="68">
        <f>N18*$B17</f>
        <v>0</v>
      </c>
      <c r="O19" s="21" t="s">
        <v>2</v>
      </c>
      <c r="P19" s="68">
        <f>P18*$B17</f>
        <v>0</v>
      </c>
      <c r="Q19" s="21" t="s">
        <v>2</v>
      </c>
      <c r="R19" s="68">
        <f>R18*$B17</f>
        <v>0</v>
      </c>
      <c r="S19" s="21" t="s">
        <v>2</v>
      </c>
      <c r="T19" s="68">
        <f>T18*$B17</f>
        <v>0</v>
      </c>
      <c r="U19" s="21" t="s">
        <v>2</v>
      </c>
      <c r="V19" s="68">
        <f>V18*$B17</f>
        <v>0</v>
      </c>
      <c r="W19" s="21" t="s">
        <v>2</v>
      </c>
      <c r="X19" s="68">
        <f>X18*$B17</f>
        <v>0</v>
      </c>
      <c r="Y19" s="21" t="s">
        <v>2</v>
      </c>
      <c r="Z19" s="68">
        <f>Z18*$B17</f>
        <v>0</v>
      </c>
      <c r="AA19" s="21" t="s">
        <v>2</v>
      </c>
      <c r="AB19" s="69">
        <f t="shared" si="0"/>
        <v>0</v>
      </c>
      <c r="AC19" s="22" t="s">
        <v>2</v>
      </c>
    </row>
    <row r="20" spans="1:29" ht="24.75" customHeight="1" thickTop="1">
      <c r="A20" s="133" t="s">
        <v>55</v>
      </c>
      <c r="B20" s="123">
        <v>2.32</v>
      </c>
      <c r="C20" s="23" t="s">
        <v>0</v>
      </c>
      <c r="D20" s="80"/>
      <c r="E20" s="14" t="s">
        <v>1</v>
      </c>
      <c r="F20" s="80"/>
      <c r="G20" s="14" t="s">
        <v>1</v>
      </c>
      <c r="H20" s="80"/>
      <c r="I20" s="14" t="s">
        <v>1</v>
      </c>
      <c r="J20" s="80"/>
      <c r="K20" s="14" t="s">
        <v>1</v>
      </c>
      <c r="L20" s="80"/>
      <c r="M20" s="14" t="s">
        <v>1</v>
      </c>
      <c r="N20" s="80"/>
      <c r="O20" s="14" t="s">
        <v>1</v>
      </c>
      <c r="P20" s="80"/>
      <c r="Q20" s="14" t="s">
        <v>1</v>
      </c>
      <c r="R20" s="80"/>
      <c r="S20" s="14" t="s">
        <v>1</v>
      </c>
      <c r="T20" s="80"/>
      <c r="U20" s="14" t="s">
        <v>1</v>
      </c>
      <c r="V20" s="80"/>
      <c r="W20" s="14" t="s">
        <v>1</v>
      </c>
      <c r="X20" s="80"/>
      <c r="Y20" s="14" t="s">
        <v>1</v>
      </c>
      <c r="Z20" s="80"/>
      <c r="AA20" s="14" t="s">
        <v>1</v>
      </c>
      <c r="AB20" s="81">
        <f t="shared" si="0"/>
        <v>0</v>
      </c>
      <c r="AC20" s="15" t="s">
        <v>1</v>
      </c>
    </row>
    <row r="21" spans="1:29" ht="24.75" customHeight="1">
      <c r="A21" s="131"/>
      <c r="B21" s="124"/>
      <c r="C21" s="24" t="s">
        <v>23</v>
      </c>
      <c r="D21" s="2"/>
      <c r="E21" s="3" t="s">
        <v>57</v>
      </c>
      <c r="F21" s="2"/>
      <c r="G21" s="3" t="s">
        <v>57</v>
      </c>
      <c r="H21" s="2"/>
      <c r="I21" s="3" t="s">
        <v>57</v>
      </c>
      <c r="J21" s="2"/>
      <c r="K21" s="3" t="s">
        <v>57</v>
      </c>
      <c r="L21" s="2"/>
      <c r="M21" s="3" t="s">
        <v>57</v>
      </c>
      <c r="N21" s="2"/>
      <c r="O21" s="3" t="s">
        <v>57</v>
      </c>
      <c r="P21" s="2"/>
      <c r="Q21" s="3" t="s">
        <v>57</v>
      </c>
      <c r="R21" s="2"/>
      <c r="S21" s="3" t="s">
        <v>57</v>
      </c>
      <c r="T21" s="2"/>
      <c r="U21" s="3" t="s">
        <v>57</v>
      </c>
      <c r="V21" s="2"/>
      <c r="W21" s="3" t="s">
        <v>57</v>
      </c>
      <c r="X21" s="2"/>
      <c r="Y21" s="3" t="s">
        <v>57</v>
      </c>
      <c r="Z21" s="2"/>
      <c r="AA21" s="3" t="s">
        <v>57</v>
      </c>
      <c r="AB21" s="17">
        <f t="shared" si="0"/>
        <v>0</v>
      </c>
      <c r="AC21" s="18" t="s">
        <v>57</v>
      </c>
    </row>
    <row r="22" spans="1:29" ht="24.75" customHeight="1" thickBot="1">
      <c r="A22" s="132"/>
      <c r="B22" s="19" t="s">
        <v>53</v>
      </c>
      <c r="C22" s="20" t="s">
        <v>27</v>
      </c>
      <c r="D22" s="68">
        <f>D21*$B20</f>
        <v>0</v>
      </c>
      <c r="E22" s="21" t="s">
        <v>2</v>
      </c>
      <c r="F22" s="68">
        <f>F21*$B20</f>
        <v>0</v>
      </c>
      <c r="G22" s="21" t="s">
        <v>2</v>
      </c>
      <c r="H22" s="68">
        <f>H21*$B20</f>
        <v>0</v>
      </c>
      <c r="I22" s="21" t="s">
        <v>2</v>
      </c>
      <c r="J22" s="68">
        <f>J21*$B20</f>
        <v>0</v>
      </c>
      <c r="K22" s="21" t="s">
        <v>2</v>
      </c>
      <c r="L22" s="68">
        <f>L21*$B20</f>
        <v>0</v>
      </c>
      <c r="M22" s="21" t="s">
        <v>2</v>
      </c>
      <c r="N22" s="68">
        <f>N21*$B20</f>
        <v>0</v>
      </c>
      <c r="O22" s="21" t="s">
        <v>2</v>
      </c>
      <c r="P22" s="68">
        <f>P21*$B20</f>
        <v>0</v>
      </c>
      <c r="Q22" s="21" t="s">
        <v>2</v>
      </c>
      <c r="R22" s="68">
        <f>R21*$B20</f>
        <v>0</v>
      </c>
      <c r="S22" s="21" t="s">
        <v>2</v>
      </c>
      <c r="T22" s="68">
        <f>T21*$B20</f>
        <v>0</v>
      </c>
      <c r="U22" s="21" t="s">
        <v>2</v>
      </c>
      <c r="V22" s="68">
        <f>V21*$B20</f>
        <v>0</v>
      </c>
      <c r="W22" s="21" t="s">
        <v>2</v>
      </c>
      <c r="X22" s="68">
        <f>X21*$B20</f>
        <v>0</v>
      </c>
      <c r="Y22" s="21" t="s">
        <v>2</v>
      </c>
      <c r="Z22" s="68">
        <f>Z21*$B20</f>
        <v>0</v>
      </c>
      <c r="AA22" s="21" t="s">
        <v>2</v>
      </c>
      <c r="AB22" s="69">
        <f t="shared" si="0"/>
        <v>0</v>
      </c>
      <c r="AC22" s="22" t="s">
        <v>2</v>
      </c>
    </row>
    <row r="23" spans="1:29" ht="24.75" customHeight="1" thickTop="1">
      <c r="A23" s="133" t="s">
        <v>56</v>
      </c>
      <c r="B23" s="123">
        <v>2.58</v>
      </c>
      <c r="C23" s="23" t="s">
        <v>0</v>
      </c>
      <c r="D23" s="80"/>
      <c r="E23" s="14" t="s">
        <v>1</v>
      </c>
      <c r="F23" s="80"/>
      <c r="G23" s="14" t="s">
        <v>1</v>
      </c>
      <c r="H23" s="80"/>
      <c r="I23" s="14" t="s">
        <v>1</v>
      </c>
      <c r="J23" s="80"/>
      <c r="K23" s="14" t="s">
        <v>1</v>
      </c>
      <c r="L23" s="80"/>
      <c r="M23" s="14" t="s">
        <v>1</v>
      </c>
      <c r="N23" s="80"/>
      <c r="O23" s="14" t="s">
        <v>1</v>
      </c>
      <c r="P23" s="80"/>
      <c r="Q23" s="14" t="s">
        <v>1</v>
      </c>
      <c r="R23" s="80"/>
      <c r="S23" s="14" t="s">
        <v>1</v>
      </c>
      <c r="T23" s="80"/>
      <c r="U23" s="14" t="s">
        <v>1</v>
      </c>
      <c r="V23" s="80"/>
      <c r="W23" s="14" t="s">
        <v>1</v>
      </c>
      <c r="X23" s="80"/>
      <c r="Y23" s="14" t="s">
        <v>1</v>
      </c>
      <c r="Z23" s="80"/>
      <c r="AA23" s="14" t="s">
        <v>1</v>
      </c>
      <c r="AB23" s="81">
        <f t="shared" si="0"/>
        <v>0</v>
      </c>
      <c r="AC23" s="15" t="s">
        <v>1</v>
      </c>
    </row>
    <row r="24" spans="1:29" ht="24.75" customHeight="1">
      <c r="A24" s="131"/>
      <c r="B24" s="124"/>
      <c r="C24" s="24" t="s">
        <v>23</v>
      </c>
      <c r="D24" s="2"/>
      <c r="E24" s="3" t="s">
        <v>57</v>
      </c>
      <c r="F24" s="2"/>
      <c r="G24" s="3" t="s">
        <v>57</v>
      </c>
      <c r="H24" s="2"/>
      <c r="I24" s="3" t="s">
        <v>57</v>
      </c>
      <c r="J24" s="2"/>
      <c r="K24" s="3" t="s">
        <v>57</v>
      </c>
      <c r="L24" s="2"/>
      <c r="M24" s="3" t="s">
        <v>57</v>
      </c>
      <c r="N24" s="2"/>
      <c r="O24" s="3" t="s">
        <v>57</v>
      </c>
      <c r="P24" s="2"/>
      <c r="Q24" s="3" t="s">
        <v>57</v>
      </c>
      <c r="R24" s="2"/>
      <c r="S24" s="3" t="s">
        <v>57</v>
      </c>
      <c r="T24" s="2"/>
      <c r="U24" s="3" t="s">
        <v>57</v>
      </c>
      <c r="V24" s="2"/>
      <c r="W24" s="3" t="s">
        <v>57</v>
      </c>
      <c r="X24" s="2"/>
      <c r="Y24" s="3" t="s">
        <v>57</v>
      </c>
      <c r="Z24" s="2"/>
      <c r="AA24" s="3" t="s">
        <v>57</v>
      </c>
      <c r="AB24" s="17">
        <f t="shared" si="0"/>
        <v>0</v>
      </c>
      <c r="AC24" s="18" t="s">
        <v>57</v>
      </c>
    </row>
    <row r="25" spans="1:29" ht="24.75" customHeight="1" thickBot="1">
      <c r="A25" s="132"/>
      <c r="B25" s="19" t="s">
        <v>53</v>
      </c>
      <c r="C25" s="20" t="s">
        <v>27</v>
      </c>
      <c r="D25" s="68">
        <f>D24*$B23</f>
        <v>0</v>
      </c>
      <c r="E25" s="21" t="s">
        <v>2</v>
      </c>
      <c r="F25" s="68">
        <f>F24*$B23</f>
        <v>0</v>
      </c>
      <c r="G25" s="21" t="s">
        <v>2</v>
      </c>
      <c r="H25" s="68">
        <f>H24*$B23</f>
        <v>0</v>
      </c>
      <c r="I25" s="21" t="s">
        <v>2</v>
      </c>
      <c r="J25" s="68">
        <f>J24*$B23</f>
        <v>0</v>
      </c>
      <c r="K25" s="21" t="s">
        <v>2</v>
      </c>
      <c r="L25" s="68">
        <f>L24*$B23</f>
        <v>0</v>
      </c>
      <c r="M25" s="21" t="s">
        <v>2</v>
      </c>
      <c r="N25" s="68">
        <f>N24*$B23</f>
        <v>0</v>
      </c>
      <c r="O25" s="21" t="s">
        <v>2</v>
      </c>
      <c r="P25" s="68">
        <f>P24*$B23</f>
        <v>0</v>
      </c>
      <c r="Q25" s="21" t="s">
        <v>2</v>
      </c>
      <c r="R25" s="68">
        <f>R24*$B23</f>
        <v>0</v>
      </c>
      <c r="S25" s="21" t="s">
        <v>2</v>
      </c>
      <c r="T25" s="68">
        <f>T24*$B23</f>
        <v>0</v>
      </c>
      <c r="U25" s="21" t="s">
        <v>2</v>
      </c>
      <c r="V25" s="68">
        <f>V24*$B23</f>
        <v>0</v>
      </c>
      <c r="W25" s="21" t="s">
        <v>2</v>
      </c>
      <c r="X25" s="68">
        <f>X24*$B23</f>
        <v>0</v>
      </c>
      <c r="Y25" s="21" t="s">
        <v>2</v>
      </c>
      <c r="Z25" s="68">
        <f>Z24*$B23</f>
        <v>0</v>
      </c>
      <c r="AA25" s="21" t="s">
        <v>2</v>
      </c>
      <c r="AB25" s="69">
        <f t="shared" si="0"/>
        <v>0</v>
      </c>
      <c r="AC25" s="22" t="s">
        <v>2</v>
      </c>
    </row>
    <row r="26" spans="1:29" ht="24.75" customHeight="1" thickTop="1">
      <c r="A26" s="135" t="s">
        <v>29</v>
      </c>
      <c r="B26" s="99">
        <v>0.45</v>
      </c>
      <c r="C26" s="16" t="s">
        <v>6</v>
      </c>
      <c r="D26" s="13"/>
      <c r="E26" s="14" t="s">
        <v>2</v>
      </c>
      <c r="F26" s="13"/>
      <c r="G26" s="14" t="s">
        <v>2</v>
      </c>
      <c r="H26" s="13"/>
      <c r="I26" s="14" t="s">
        <v>2</v>
      </c>
      <c r="J26" s="13"/>
      <c r="K26" s="14" t="s">
        <v>2</v>
      </c>
      <c r="L26" s="13"/>
      <c r="M26" s="14" t="s">
        <v>2</v>
      </c>
      <c r="N26" s="13"/>
      <c r="O26" s="14" t="s">
        <v>2</v>
      </c>
      <c r="P26" s="13"/>
      <c r="Q26" s="14" t="s">
        <v>2</v>
      </c>
      <c r="R26" s="13"/>
      <c r="S26" s="14" t="s">
        <v>2</v>
      </c>
      <c r="T26" s="13"/>
      <c r="U26" s="14" t="s">
        <v>2</v>
      </c>
      <c r="V26" s="13"/>
      <c r="W26" s="14" t="s">
        <v>2</v>
      </c>
      <c r="X26" s="13"/>
      <c r="Y26" s="14" t="s">
        <v>2</v>
      </c>
      <c r="Z26" s="13"/>
      <c r="AA26" s="14" t="s">
        <v>2</v>
      </c>
      <c r="AB26" s="27">
        <f t="shared" si="0"/>
        <v>0</v>
      </c>
      <c r="AC26" s="28" t="s">
        <v>2</v>
      </c>
    </row>
    <row r="27" spans="1:29" ht="24.75" customHeight="1" thickBot="1">
      <c r="A27" s="132"/>
      <c r="B27" s="29" t="s">
        <v>26</v>
      </c>
      <c r="C27" s="20" t="s">
        <v>27</v>
      </c>
      <c r="D27" s="68">
        <f>D26*$B26</f>
        <v>0</v>
      </c>
      <c r="E27" s="21" t="s">
        <v>2</v>
      </c>
      <c r="F27" s="68">
        <f>F26*$B26</f>
        <v>0</v>
      </c>
      <c r="G27" s="21" t="s">
        <v>2</v>
      </c>
      <c r="H27" s="68">
        <f>H26*$B26</f>
        <v>0</v>
      </c>
      <c r="I27" s="21" t="s">
        <v>2</v>
      </c>
      <c r="J27" s="68">
        <f>J26*$B26</f>
        <v>0</v>
      </c>
      <c r="K27" s="21" t="s">
        <v>2</v>
      </c>
      <c r="L27" s="68">
        <f>L26*$B26</f>
        <v>0</v>
      </c>
      <c r="M27" s="21" t="s">
        <v>2</v>
      </c>
      <c r="N27" s="68">
        <f>N26*$B26</f>
        <v>0</v>
      </c>
      <c r="O27" s="21" t="s">
        <v>2</v>
      </c>
      <c r="P27" s="68">
        <f>P26*$B26</f>
        <v>0</v>
      </c>
      <c r="Q27" s="21" t="s">
        <v>2</v>
      </c>
      <c r="R27" s="68">
        <f>R26*$B26</f>
        <v>0</v>
      </c>
      <c r="S27" s="21" t="s">
        <v>2</v>
      </c>
      <c r="T27" s="68">
        <f>T26*$B26</f>
        <v>0</v>
      </c>
      <c r="U27" s="21" t="s">
        <v>2</v>
      </c>
      <c r="V27" s="68">
        <f>V26*$B26</f>
        <v>0</v>
      </c>
      <c r="W27" s="21" t="s">
        <v>2</v>
      </c>
      <c r="X27" s="68">
        <f>X26*$B26</f>
        <v>0</v>
      </c>
      <c r="Y27" s="21" t="s">
        <v>2</v>
      </c>
      <c r="Z27" s="68">
        <f>Z26*$B26</f>
        <v>0</v>
      </c>
      <c r="AA27" s="21" t="s">
        <v>2</v>
      </c>
      <c r="AB27" s="71">
        <f t="shared" si="0"/>
        <v>0</v>
      </c>
      <c r="AC27" s="62" t="s">
        <v>2</v>
      </c>
    </row>
    <row r="28" spans="1:29" ht="24.75" customHeight="1" thickBot="1" thickTop="1">
      <c r="A28" s="136" t="s">
        <v>8</v>
      </c>
      <c r="B28" s="137"/>
      <c r="C28" s="31" t="s">
        <v>4</v>
      </c>
      <c r="D28" s="83">
        <f>D5+D8+D11+D14+D17+D20+D23</f>
        <v>0</v>
      </c>
      <c r="E28" s="32" t="s">
        <v>1</v>
      </c>
      <c r="F28" s="83">
        <f>F5+F8+F11+F14+F17+F20+F23</f>
        <v>0</v>
      </c>
      <c r="G28" s="32" t="s">
        <v>1</v>
      </c>
      <c r="H28" s="83">
        <f>H5+H8+H11+H14+H17+H20+H23</f>
        <v>0</v>
      </c>
      <c r="I28" s="32" t="s">
        <v>1</v>
      </c>
      <c r="J28" s="83">
        <f>J5+J8+J11+J14+J17+J20+J23</f>
        <v>0</v>
      </c>
      <c r="K28" s="32" t="s">
        <v>1</v>
      </c>
      <c r="L28" s="83">
        <f>L5+L8+L11+L14+L17+L20+L23</f>
        <v>0</v>
      </c>
      <c r="M28" s="32" t="s">
        <v>1</v>
      </c>
      <c r="N28" s="83">
        <f>N5+N8+N11+N14+N17+N20+N23</f>
        <v>0</v>
      </c>
      <c r="O28" s="32" t="s">
        <v>1</v>
      </c>
      <c r="P28" s="83">
        <f>P5+P8+P11+P14+P17+P20+P23</f>
        <v>0</v>
      </c>
      <c r="Q28" s="32" t="s">
        <v>1</v>
      </c>
      <c r="R28" s="83">
        <f>R5+R8+R11+R14+R17+R20+R23</f>
        <v>0</v>
      </c>
      <c r="S28" s="32" t="s">
        <v>1</v>
      </c>
      <c r="T28" s="83">
        <f>T5+T8+T11+T14+T17+T20+T23</f>
        <v>0</v>
      </c>
      <c r="U28" s="32" t="s">
        <v>1</v>
      </c>
      <c r="V28" s="83">
        <f>V5+V8+V11+V14+V17+V20+V23</f>
        <v>0</v>
      </c>
      <c r="W28" s="32" t="s">
        <v>1</v>
      </c>
      <c r="X28" s="83">
        <f>X5+X8+X11+X14+X17+X20+X23</f>
        <v>0</v>
      </c>
      <c r="Y28" s="32" t="s">
        <v>1</v>
      </c>
      <c r="Z28" s="83">
        <f>Z5+Z8+Z11+Z14+Z17+Z20+Z23</f>
        <v>0</v>
      </c>
      <c r="AA28" s="60" t="s">
        <v>1</v>
      </c>
      <c r="AB28" s="84">
        <f>D28+F28+H28+J28+L28+N28+P28+R28+T28+V28+X28+Z28</f>
        <v>0</v>
      </c>
      <c r="AC28" s="63" t="s">
        <v>1</v>
      </c>
    </row>
    <row r="29" spans="1:29" ht="24.75" customHeight="1" thickBot="1" thickTop="1">
      <c r="A29" s="138"/>
      <c r="B29" s="139"/>
      <c r="C29" s="34" t="s">
        <v>28</v>
      </c>
      <c r="D29" s="67">
        <f>D7+D10+D13+D16+D19+D22+D25+D27</f>
        <v>0</v>
      </c>
      <c r="E29" s="35" t="s">
        <v>2</v>
      </c>
      <c r="F29" s="67">
        <f>F7+F10+F13+F16+F19+F22+F25+F27</f>
        <v>0</v>
      </c>
      <c r="G29" s="35" t="s">
        <v>2</v>
      </c>
      <c r="H29" s="67">
        <f>H7+H10+H13+H16+H19+H22+H25+H27</f>
        <v>0</v>
      </c>
      <c r="I29" s="35" t="s">
        <v>2</v>
      </c>
      <c r="J29" s="67">
        <f>J7+J10+J13+J16+J19+J22+J25+J27</f>
        <v>0</v>
      </c>
      <c r="K29" s="35" t="s">
        <v>2</v>
      </c>
      <c r="L29" s="67">
        <f>L7+L10+L13+L16+L19+L22+L25+L27</f>
        <v>0</v>
      </c>
      <c r="M29" s="35" t="s">
        <v>2</v>
      </c>
      <c r="N29" s="67">
        <f>N7+N10+N13+N16+N19+N22+N25+N27</f>
        <v>0</v>
      </c>
      <c r="O29" s="35" t="s">
        <v>2</v>
      </c>
      <c r="P29" s="67">
        <f>P7+P10+P13+P16+P19+P22+P25+P27</f>
        <v>0</v>
      </c>
      <c r="Q29" s="35" t="s">
        <v>2</v>
      </c>
      <c r="R29" s="67">
        <f>R7+R10+R13+R16+R19+R22+R25+R27</f>
        <v>0</v>
      </c>
      <c r="S29" s="35" t="s">
        <v>2</v>
      </c>
      <c r="T29" s="67">
        <f>T7+T10+T13+T16+T19+T22+T25+T27</f>
        <v>0</v>
      </c>
      <c r="U29" s="35" t="s">
        <v>2</v>
      </c>
      <c r="V29" s="67">
        <f>V7+V10+V13+V16+V19+V22+V25+V27</f>
        <v>0</v>
      </c>
      <c r="W29" s="35" t="s">
        <v>2</v>
      </c>
      <c r="X29" s="67">
        <f>X7+X10+X13+X16+X19+X22+X25+X27</f>
        <v>0</v>
      </c>
      <c r="Y29" s="35" t="s">
        <v>2</v>
      </c>
      <c r="Z29" s="67">
        <f>Z7+Z10+Z13+Z16+Z19+Z22+Z25+Z27</f>
        <v>0</v>
      </c>
      <c r="AA29" s="61" t="s">
        <v>2</v>
      </c>
      <c r="AB29" s="70">
        <f>D29+F29+H29+J29+L29+N29+P29+R29+T29+V29+X29+Z29</f>
        <v>0</v>
      </c>
      <c r="AC29" s="64" t="s">
        <v>2</v>
      </c>
    </row>
    <row r="30" spans="1:29" ht="20.25" customHeight="1" thickTop="1">
      <c r="A30" s="4"/>
      <c r="B30" s="4"/>
      <c r="C30" s="4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36"/>
      <c r="AA30" s="37"/>
      <c r="AB30" s="65"/>
      <c r="AC30" s="65"/>
    </row>
    <row r="31" spans="1:29" ht="13.5" customHeight="1">
      <c r="A31" s="4"/>
      <c r="B31" s="4"/>
      <c r="C31" s="4"/>
      <c r="D31" s="36"/>
      <c r="E31" s="36"/>
      <c r="F31" s="36"/>
      <c r="G31" s="36"/>
      <c r="H31" s="36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37"/>
      <c r="V31" s="36"/>
      <c r="W31" s="36"/>
      <c r="X31" s="36"/>
      <c r="Y31" s="36"/>
      <c r="Z31" s="36"/>
      <c r="AA31" s="36"/>
      <c r="AB31" s="66"/>
      <c r="AC31" s="66"/>
    </row>
    <row r="32" spans="1:29" ht="13.5" customHeight="1">
      <c r="A32" s="4"/>
      <c r="B32" s="36"/>
      <c r="C32" s="36"/>
      <c r="D32" s="36"/>
      <c r="E32" s="36"/>
      <c r="F32" s="36"/>
      <c r="G32" s="36"/>
      <c r="H32" s="36"/>
      <c r="I32" s="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6"/>
      <c r="AC32" s="66"/>
    </row>
    <row r="33" spans="1:29" ht="13.5" customHeight="1">
      <c r="A33" s="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25">
        <f>AB29/14</f>
        <v>0</v>
      </c>
      <c r="AC33" s="134" t="s">
        <v>66</v>
      </c>
    </row>
    <row r="34" spans="1:29" ht="18.75" customHeight="1">
      <c r="A34" s="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125"/>
      <c r="AC34" s="134"/>
    </row>
    <row r="35" spans="1:29" ht="19.5" customHeight="1">
      <c r="A35" s="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4"/>
      <c r="W35" s="4"/>
      <c r="X35" s="4"/>
      <c r="Y35" s="4"/>
      <c r="Z35" s="4"/>
      <c r="AA35" s="5"/>
      <c r="AB35" s="122"/>
      <c r="AC35" s="121"/>
    </row>
    <row r="36" spans="1:29" ht="13.5" customHeight="1">
      <c r="A36" s="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8" t="s">
        <v>9</v>
      </c>
      <c r="W36" s="38"/>
      <c r="X36" s="38"/>
      <c r="Y36" s="38"/>
      <c r="Z36" s="38"/>
      <c r="AA36" s="38"/>
      <c r="AB36" s="38"/>
      <c r="AC36" s="4"/>
    </row>
    <row r="37" spans="1:29" ht="18.75">
      <c r="A37" s="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8"/>
      <c r="W37" s="38"/>
      <c r="X37" s="38"/>
      <c r="Y37" s="38"/>
      <c r="Z37" s="38"/>
      <c r="AA37" s="38"/>
      <c r="AB37" s="38"/>
      <c r="AC37" s="4"/>
    </row>
    <row r="38" spans="1:29" ht="13.5" customHeight="1">
      <c r="A38" s="4"/>
      <c r="B38" s="4"/>
      <c r="C38" s="39"/>
      <c r="D38" s="39"/>
      <c r="E38" s="39"/>
      <c r="F38" s="39"/>
      <c r="G38" s="5"/>
      <c r="H38" s="4"/>
      <c r="I38" s="36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38"/>
      <c r="V38" s="38"/>
      <c r="W38" s="38"/>
      <c r="X38" s="38"/>
      <c r="Y38" s="38"/>
      <c r="Z38" s="38"/>
      <c r="AA38" s="38"/>
      <c r="AB38" s="38"/>
      <c r="AC38" s="4"/>
    </row>
    <row r="39" spans="1:29" ht="18.75">
      <c r="A39" s="4"/>
      <c r="B39" s="4"/>
      <c r="C39" s="39"/>
      <c r="D39" s="39"/>
      <c r="E39" s="39"/>
      <c r="F39" s="39"/>
      <c r="G39" s="5"/>
      <c r="H39" s="4"/>
      <c r="I39" s="5"/>
      <c r="J39" s="4"/>
      <c r="K39" s="5"/>
      <c r="L39" s="4"/>
      <c r="M39" s="5"/>
      <c r="N39" s="4"/>
      <c r="O39" s="4"/>
      <c r="P39" s="4"/>
      <c r="Q39" s="4"/>
      <c r="R39" s="4"/>
      <c r="S39" s="4"/>
      <c r="T39" s="4"/>
      <c r="U39" s="38"/>
      <c r="V39" s="38"/>
      <c r="W39" s="38"/>
      <c r="X39" s="38"/>
      <c r="Y39" s="38"/>
      <c r="Z39" s="38"/>
      <c r="AA39" s="38"/>
      <c r="AB39" s="38"/>
      <c r="AC39" s="4"/>
    </row>
    <row r="40" spans="1:29" ht="18.75">
      <c r="A40" s="4"/>
      <c r="B40" s="4"/>
      <c r="C40" s="39"/>
      <c r="D40" s="39"/>
      <c r="E40" s="39"/>
      <c r="F40" s="39"/>
      <c r="G40" s="39"/>
      <c r="H40" s="39"/>
      <c r="I40" s="39"/>
      <c r="J40" s="39"/>
      <c r="K40" s="5"/>
      <c r="L40" s="4"/>
      <c r="M40" s="5"/>
      <c r="N40" s="4"/>
      <c r="O40" s="4"/>
      <c r="P40" s="4"/>
      <c r="Q40" s="4"/>
      <c r="R40" s="4"/>
      <c r="S40" s="4"/>
      <c r="T40" s="38"/>
      <c r="U40" s="38"/>
      <c r="V40" s="38"/>
      <c r="W40" s="38"/>
      <c r="X40" s="38"/>
      <c r="Y40" s="38"/>
      <c r="Z40" s="38"/>
      <c r="AA40" s="5"/>
      <c r="AB40" s="4"/>
      <c r="AC40" s="4"/>
    </row>
    <row r="41" spans="1:29" ht="30.75" customHeight="1">
      <c r="A41" s="4"/>
      <c r="B41" s="4"/>
      <c r="C41" s="4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4"/>
      <c r="P41" s="4"/>
      <c r="Q41" s="4"/>
      <c r="R41" s="4"/>
      <c r="S41" s="4"/>
      <c r="T41" s="5"/>
      <c r="U41" s="4"/>
      <c r="V41" s="4"/>
      <c r="W41" s="4"/>
      <c r="X41" s="4"/>
      <c r="Y41" s="4"/>
      <c r="Z41" s="4"/>
      <c r="AA41" s="4"/>
      <c r="AB41" s="4"/>
      <c r="AC41" s="4"/>
    </row>
    <row r="42" spans="15:27" ht="18.75">
      <c r="O42" s="117"/>
      <c r="Q42" s="117"/>
      <c r="S42" s="117"/>
      <c r="T42" s="119"/>
      <c r="U42" s="117"/>
      <c r="W42" s="117"/>
      <c r="Y42" s="117"/>
      <c r="AA42" s="117"/>
    </row>
  </sheetData>
  <sheetProtection sheet="1" selectLockedCells="1"/>
  <mergeCells count="21">
    <mergeCell ref="A8:A10"/>
    <mergeCell ref="B17:B18"/>
    <mergeCell ref="A11:A13"/>
    <mergeCell ref="B20:B21"/>
    <mergeCell ref="A17:A19"/>
    <mergeCell ref="A14:A16"/>
    <mergeCell ref="AC33:AC34"/>
    <mergeCell ref="A23:A25"/>
    <mergeCell ref="B23:B24"/>
    <mergeCell ref="A26:A27"/>
    <mergeCell ref="A28:B29"/>
    <mergeCell ref="B14:B15"/>
    <mergeCell ref="AB33:AB34"/>
    <mergeCell ref="A1:B3"/>
    <mergeCell ref="C1:AC2"/>
    <mergeCell ref="AB4:AC4"/>
    <mergeCell ref="A5:A7"/>
    <mergeCell ref="B5:B6"/>
    <mergeCell ref="A20:A22"/>
    <mergeCell ref="B8:B9"/>
    <mergeCell ref="B11:B12"/>
  </mergeCells>
  <dataValidations count="1">
    <dataValidation type="list" allowBlank="1" showInputMessage="1" showErrorMessage="1" sqref="D4">
      <formula1>"1,2,3,4,5,6,7,8,9,10,11,12"</formula1>
    </dataValidation>
  </dataValidations>
  <printOptions/>
  <pageMargins left="0.35" right="0.2" top="0.2" bottom="0.2" header="0.2" footer="0.2"/>
  <pageSetup fitToHeight="1" fitToWidth="1"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50021"/>
  </sheetPr>
  <dimension ref="A1:AD42"/>
  <sheetViews>
    <sheetView showGridLines="0" zoomScale="85" zoomScaleNormal="85" zoomScaleSheetLayoutView="85" zoomScalePageLayoutView="0" workbookViewId="0" topLeftCell="A1">
      <pane xSplit="3" ySplit="4" topLeftCell="D5" activePane="bottomRight" state="frozen"/>
      <selection pane="topLeft" activeCell="A28" sqref="A28:B29"/>
      <selection pane="topRight" activeCell="A28" sqref="A28:B29"/>
      <selection pane="bottomLeft" activeCell="A28" sqref="A28:B29"/>
      <selection pane="bottomRight" activeCell="D5" sqref="D5"/>
    </sheetView>
  </sheetViews>
  <sheetFormatPr defaultColWidth="9.00390625" defaultRowHeight="13.5"/>
  <cols>
    <col min="1" max="1" width="11.625" style="117" bestFit="1" customWidth="1"/>
    <col min="2" max="2" width="13.625" style="117" customWidth="1"/>
    <col min="3" max="3" width="14.00390625" style="117" customWidth="1"/>
    <col min="4" max="4" width="9.875" style="117" customWidth="1"/>
    <col min="5" max="5" width="4.625" style="119" customWidth="1"/>
    <col min="6" max="6" width="9.875" style="117" customWidth="1"/>
    <col min="7" max="7" width="4.625" style="119" customWidth="1"/>
    <col min="8" max="8" width="9.875" style="117" customWidth="1"/>
    <col min="9" max="9" width="4.625" style="119" customWidth="1"/>
    <col min="10" max="10" width="9.875" style="117" customWidth="1"/>
    <col min="11" max="11" width="4.625" style="119" customWidth="1"/>
    <col min="12" max="12" width="9.875" style="117" customWidth="1"/>
    <col min="13" max="13" width="4.625" style="119" customWidth="1"/>
    <col min="14" max="14" width="9.875" style="117" customWidth="1"/>
    <col min="15" max="15" width="4.625" style="119" customWidth="1"/>
    <col min="16" max="16" width="9.875" style="117" customWidth="1"/>
    <col min="17" max="17" width="4.625" style="119" customWidth="1"/>
    <col min="18" max="18" width="9.875" style="117" customWidth="1"/>
    <col min="19" max="19" width="4.625" style="119" customWidth="1"/>
    <col min="20" max="20" width="9.875" style="117" customWidth="1"/>
    <col min="21" max="21" width="4.625" style="119" customWidth="1"/>
    <col min="22" max="22" width="9.875" style="117" customWidth="1"/>
    <col min="23" max="23" width="4.625" style="119" customWidth="1"/>
    <col min="24" max="24" width="9.875" style="117" customWidth="1"/>
    <col min="25" max="25" width="4.625" style="119" customWidth="1"/>
    <col min="26" max="26" width="9.875" style="117" customWidth="1"/>
    <col min="27" max="27" width="4.625" style="119" customWidth="1"/>
    <col min="28" max="28" width="10.25390625" style="117" customWidth="1"/>
    <col min="29" max="29" width="4.625" style="117" customWidth="1"/>
    <col min="30" max="16384" width="9.00390625" style="117" customWidth="1"/>
  </cols>
  <sheetData>
    <row r="1" spans="1:29" ht="13.5" customHeight="1">
      <c r="A1" s="126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75.75" customHeight="1">
      <c r="A2" s="126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9.75" customHeight="1" thickBot="1">
      <c r="A3" s="126"/>
      <c r="B3" s="126"/>
      <c r="C3" s="4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4"/>
    </row>
    <row r="4" spans="1:29" ht="45" customHeight="1" thickBot="1">
      <c r="A4" s="44" t="s">
        <v>7</v>
      </c>
      <c r="B4" s="45" t="s">
        <v>13</v>
      </c>
      <c r="C4" s="46" t="s">
        <v>14</v>
      </c>
      <c r="D4" s="47">
        <f>'入力シート'!D4</f>
        <v>0</v>
      </c>
      <c r="E4" s="48" t="s">
        <v>15</v>
      </c>
      <c r="F4" s="47">
        <f>IF($D4=0,0,IF(D4=12,1,D4+1))</f>
        <v>0</v>
      </c>
      <c r="G4" s="48" t="s">
        <v>15</v>
      </c>
      <c r="H4" s="47">
        <f>IF($D4=0,0,IF(F4=12,1,F4+1))</f>
        <v>0</v>
      </c>
      <c r="I4" s="48" t="s">
        <v>15</v>
      </c>
      <c r="J4" s="47">
        <f>IF($D4=0,0,IF(H4=12,1,H4+1))</f>
        <v>0</v>
      </c>
      <c r="K4" s="48" t="s">
        <v>15</v>
      </c>
      <c r="L4" s="47">
        <f>IF($D4=0,0,IF(J4=12,1,J4+1))</f>
        <v>0</v>
      </c>
      <c r="M4" s="48" t="s">
        <v>15</v>
      </c>
      <c r="N4" s="47">
        <f>IF($D4=0,0,IF(L4=12,1,L4+1))</f>
        <v>0</v>
      </c>
      <c r="O4" s="48" t="s">
        <v>15</v>
      </c>
      <c r="P4" s="47">
        <f>IF($D4=0,0,IF(N4=12,1,N4+1))</f>
        <v>0</v>
      </c>
      <c r="Q4" s="48" t="s">
        <v>15</v>
      </c>
      <c r="R4" s="47">
        <f>IF($D4=0,0,IF(P4=12,1,P4+1))</f>
        <v>0</v>
      </c>
      <c r="S4" s="48" t="s">
        <v>15</v>
      </c>
      <c r="T4" s="47">
        <f>IF($D4=0,0,IF(R4=12,1,R4+1))</f>
        <v>0</v>
      </c>
      <c r="U4" s="48" t="s">
        <v>15</v>
      </c>
      <c r="V4" s="47">
        <f>IF($D4=0,0,IF(T4=12,1,T4+1))</f>
        <v>0</v>
      </c>
      <c r="W4" s="48" t="s">
        <v>15</v>
      </c>
      <c r="X4" s="47">
        <f>IF($D4=0,0,IF(V4=12,1,V4+1))</f>
        <v>0</v>
      </c>
      <c r="Y4" s="48" t="s">
        <v>15</v>
      </c>
      <c r="Z4" s="47">
        <f>IF($D4=0,0,IF(X4=12,1,X4+1))</f>
        <v>0</v>
      </c>
      <c r="AA4" s="49" t="s">
        <v>15</v>
      </c>
      <c r="AB4" s="151" t="s">
        <v>5</v>
      </c>
      <c r="AC4" s="152"/>
    </row>
    <row r="5" spans="1:29" ht="24.75" customHeight="1" thickTop="1">
      <c r="A5" s="150" t="s">
        <v>10</v>
      </c>
      <c r="B5" s="144">
        <v>0.462</v>
      </c>
      <c r="C5" s="50" t="s">
        <v>0</v>
      </c>
      <c r="D5" s="82"/>
      <c r="E5" s="14" t="s">
        <v>1</v>
      </c>
      <c r="F5" s="82"/>
      <c r="G5" s="14" t="s">
        <v>1</v>
      </c>
      <c r="H5" s="82"/>
      <c r="I5" s="14" t="s">
        <v>1</v>
      </c>
      <c r="J5" s="82"/>
      <c r="K5" s="14" t="s">
        <v>1</v>
      </c>
      <c r="L5" s="82"/>
      <c r="M5" s="14" t="s">
        <v>1</v>
      </c>
      <c r="N5" s="82"/>
      <c r="O5" s="14" t="s">
        <v>1</v>
      </c>
      <c r="P5" s="82"/>
      <c r="Q5" s="14" t="s">
        <v>1</v>
      </c>
      <c r="R5" s="82"/>
      <c r="S5" s="14" t="s">
        <v>1</v>
      </c>
      <c r="T5" s="82"/>
      <c r="U5" s="14" t="s">
        <v>1</v>
      </c>
      <c r="V5" s="82"/>
      <c r="W5" s="14" t="s">
        <v>1</v>
      </c>
      <c r="X5" s="82"/>
      <c r="Y5" s="14" t="s">
        <v>1</v>
      </c>
      <c r="Z5" s="82"/>
      <c r="AA5" s="14" t="s">
        <v>1</v>
      </c>
      <c r="AB5" s="81">
        <f>SUM(D5,F5,H5,J5,L5,N5,P5,R5,T5,V5,X5,Z5)</f>
        <v>0</v>
      </c>
      <c r="AC5" s="15" t="s">
        <v>1</v>
      </c>
    </row>
    <row r="6" spans="1:29" ht="24.75" customHeight="1">
      <c r="A6" s="141"/>
      <c r="B6" s="144"/>
      <c r="C6" s="51" t="s">
        <v>3</v>
      </c>
      <c r="D6" s="76"/>
      <c r="E6" s="3" t="s">
        <v>12</v>
      </c>
      <c r="F6" s="76"/>
      <c r="G6" s="3" t="s">
        <v>12</v>
      </c>
      <c r="H6" s="76"/>
      <c r="I6" s="3" t="s">
        <v>12</v>
      </c>
      <c r="J6" s="76"/>
      <c r="K6" s="3" t="s">
        <v>12</v>
      </c>
      <c r="L6" s="76"/>
      <c r="M6" s="3" t="s">
        <v>12</v>
      </c>
      <c r="N6" s="76"/>
      <c r="O6" s="3" t="s">
        <v>12</v>
      </c>
      <c r="P6" s="76"/>
      <c r="Q6" s="3" t="s">
        <v>12</v>
      </c>
      <c r="R6" s="76"/>
      <c r="S6" s="3" t="s">
        <v>12</v>
      </c>
      <c r="T6" s="76"/>
      <c r="U6" s="3" t="s">
        <v>12</v>
      </c>
      <c r="V6" s="76"/>
      <c r="W6" s="3" t="s">
        <v>12</v>
      </c>
      <c r="X6" s="76"/>
      <c r="Y6" s="3" t="s">
        <v>12</v>
      </c>
      <c r="Z6" s="76"/>
      <c r="AA6" s="3" t="s">
        <v>12</v>
      </c>
      <c r="AB6" s="75">
        <f aca="true" t="shared" si="0" ref="AB6:AB27">SUM(D6,F6,H6,J6,L6,N6,P6,R6,T6,V6,X6,Z6)</f>
        <v>0</v>
      </c>
      <c r="AC6" s="18" t="s">
        <v>12</v>
      </c>
    </row>
    <row r="7" spans="1:29" ht="24.75" customHeight="1" thickBot="1">
      <c r="A7" s="142"/>
      <c r="B7" s="52" t="s">
        <v>24</v>
      </c>
      <c r="C7" s="53" t="s">
        <v>27</v>
      </c>
      <c r="D7" s="68">
        <f>D6*$B5</f>
        <v>0</v>
      </c>
      <c r="E7" s="21" t="s">
        <v>2</v>
      </c>
      <c r="F7" s="68">
        <f>F6*$B5</f>
        <v>0</v>
      </c>
      <c r="G7" s="21" t="s">
        <v>2</v>
      </c>
      <c r="H7" s="68">
        <f>H6*$B5</f>
        <v>0</v>
      </c>
      <c r="I7" s="21" t="s">
        <v>2</v>
      </c>
      <c r="J7" s="68">
        <f>J6*$B5</f>
        <v>0</v>
      </c>
      <c r="K7" s="21" t="s">
        <v>2</v>
      </c>
      <c r="L7" s="68">
        <f>L6*$B5</f>
        <v>0</v>
      </c>
      <c r="M7" s="21" t="s">
        <v>2</v>
      </c>
      <c r="N7" s="68">
        <f>N6*$B5</f>
        <v>0</v>
      </c>
      <c r="O7" s="21" t="s">
        <v>2</v>
      </c>
      <c r="P7" s="68">
        <f>P6*$B5</f>
        <v>0</v>
      </c>
      <c r="Q7" s="21" t="s">
        <v>2</v>
      </c>
      <c r="R7" s="68">
        <f>R6*$B5</f>
        <v>0</v>
      </c>
      <c r="S7" s="21" t="s">
        <v>2</v>
      </c>
      <c r="T7" s="68">
        <f>T6*$B5</f>
        <v>0</v>
      </c>
      <c r="U7" s="21" t="s">
        <v>2</v>
      </c>
      <c r="V7" s="68">
        <f>V6*$B5</f>
        <v>0</v>
      </c>
      <c r="W7" s="21" t="s">
        <v>2</v>
      </c>
      <c r="X7" s="68">
        <f>X6*$B5</f>
        <v>0</v>
      </c>
      <c r="Y7" s="21" t="s">
        <v>2</v>
      </c>
      <c r="Z7" s="68">
        <f>Z6*$B5</f>
        <v>0</v>
      </c>
      <c r="AA7" s="21" t="s">
        <v>2</v>
      </c>
      <c r="AB7" s="69">
        <f t="shared" si="0"/>
        <v>0</v>
      </c>
      <c r="AC7" s="22" t="s">
        <v>2</v>
      </c>
    </row>
    <row r="8" spans="1:29" ht="24.75" customHeight="1" thickTop="1">
      <c r="A8" s="140" t="s">
        <v>30</v>
      </c>
      <c r="B8" s="143">
        <v>2.3</v>
      </c>
      <c r="C8" s="54" t="s">
        <v>0</v>
      </c>
      <c r="D8" s="82"/>
      <c r="E8" s="14" t="s">
        <v>1</v>
      </c>
      <c r="F8" s="82"/>
      <c r="G8" s="14" t="s">
        <v>1</v>
      </c>
      <c r="H8" s="82"/>
      <c r="I8" s="14" t="s">
        <v>1</v>
      </c>
      <c r="J8" s="82"/>
      <c r="K8" s="14" t="s">
        <v>1</v>
      </c>
      <c r="L8" s="82"/>
      <c r="M8" s="14" t="s">
        <v>1</v>
      </c>
      <c r="N8" s="82"/>
      <c r="O8" s="14" t="s">
        <v>1</v>
      </c>
      <c r="P8" s="82"/>
      <c r="Q8" s="14" t="s">
        <v>1</v>
      </c>
      <c r="R8" s="82"/>
      <c r="S8" s="14" t="s">
        <v>1</v>
      </c>
      <c r="T8" s="82"/>
      <c r="U8" s="14" t="s">
        <v>1</v>
      </c>
      <c r="V8" s="82"/>
      <c r="W8" s="14" t="s">
        <v>1</v>
      </c>
      <c r="X8" s="82"/>
      <c r="Y8" s="14" t="s">
        <v>1</v>
      </c>
      <c r="Z8" s="82"/>
      <c r="AA8" s="14" t="s">
        <v>1</v>
      </c>
      <c r="AB8" s="81">
        <f t="shared" si="0"/>
        <v>0</v>
      </c>
      <c r="AC8" s="15" t="s">
        <v>1</v>
      </c>
    </row>
    <row r="9" spans="1:29" ht="24.75" customHeight="1">
      <c r="A9" s="141"/>
      <c r="B9" s="144"/>
      <c r="C9" s="41" t="s">
        <v>3</v>
      </c>
      <c r="D9" s="42"/>
      <c r="E9" s="3" t="s">
        <v>16</v>
      </c>
      <c r="F9" s="42"/>
      <c r="G9" s="3" t="s">
        <v>16</v>
      </c>
      <c r="H9" s="42"/>
      <c r="I9" s="3" t="s">
        <v>16</v>
      </c>
      <c r="J9" s="42"/>
      <c r="K9" s="3" t="s">
        <v>16</v>
      </c>
      <c r="L9" s="42"/>
      <c r="M9" s="3" t="s">
        <v>16</v>
      </c>
      <c r="N9" s="42"/>
      <c r="O9" s="3" t="s">
        <v>16</v>
      </c>
      <c r="P9" s="42"/>
      <c r="Q9" s="3" t="s">
        <v>16</v>
      </c>
      <c r="R9" s="42"/>
      <c r="S9" s="3" t="s">
        <v>16</v>
      </c>
      <c r="T9" s="42"/>
      <c r="U9" s="3" t="s">
        <v>16</v>
      </c>
      <c r="V9" s="42"/>
      <c r="W9" s="3" t="s">
        <v>16</v>
      </c>
      <c r="X9" s="42"/>
      <c r="Y9" s="3" t="s">
        <v>16</v>
      </c>
      <c r="Z9" s="42"/>
      <c r="AA9" s="3" t="s">
        <v>16</v>
      </c>
      <c r="AB9" s="75">
        <f t="shared" si="0"/>
        <v>0</v>
      </c>
      <c r="AC9" s="18" t="s">
        <v>16</v>
      </c>
    </row>
    <row r="10" spans="1:29" ht="24.75" customHeight="1" thickBot="1">
      <c r="A10" s="142"/>
      <c r="B10" s="55" t="s">
        <v>25</v>
      </c>
      <c r="C10" s="53" t="s">
        <v>27</v>
      </c>
      <c r="D10" s="68">
        <f>D9*$B8</f>
        <v>0</v>
      </c>
      <c r="E10" s="21" t="s">
        <v>2</v>
      </c>
      <c r="F10" s="68">
        <f>F9*$B8</f>
        <v>0</v>
      </c>
      <c r="G10" s="21" t="s">
        <v>2</v>
      </c>
      <c r="H10" s="68">
        <f>H9*$B8</f>
        <v>0</v>
      </c>
      <c r="I10" s="21" t="s">
        <v>2</v>
      </c>
      <c r="J10" s="68">
        <f>J9*$B8</f>
        <v>0</v>
      </c>
      <c r="K10" s="21" t="s">
        <v>2</v>
      </c>
      <c r="L10" s="68">
        <f>L9*$B8</f>
        <v>0</v>
      </c>
      <c r="M10" s="21" t="s">
        <v>2</v>
      </c>
      <c r="N10" s="68">
        <f>N9*$B8</f>
        <v>0</v>
      </c>
      <c r="O10" s="21" t="s">
        <v>2</v>
      </c>
      <c r="P10" s="68">
        <f>P9*$B8</f>
        <v>0</v>
      </c>
      <c r="Q10" s="21" t="s">
        <v>2</v>
      </c>
      <c r="R10" s="68">
        <f>R9*$B8</f>
        <v>0</v>
      </c>
      <c r="S10" s="21" t="s">
        <v>2</v>
      </c>
      <c r="T10" s="68">
        <f>T9*$B8</f>
        <v>0</v>
      </c>
      <c r="U10" s="21" t="s">
        <v>2</v>
      </c>
      <c r="V10" s="68">
        <f>V9*$B8</f>
        <v>0</v>
      </c>
      <c r="W10" s="21" t="s">
        <v>2</v>
      </c>
      <c r="X10" s="68">
        <f>X9*$B8</f>
        <v>0</v>
      </c>
      <c r="Y10" s="21" t="s">
        <v>2</v>
      </c>
      <c r="Z10" s="68">
        <f>Z9*$B8</f>
        <v>0</v>
      </c>
      <c r="AA10" s="21" t="s">
        <v>2</v>
      </c>
      <c r="AB10" s="69">
        <f t="shared" si="0"/>
        <v>0</v>
      </c>
      <c r="AC10" s="22" t="s">
        <v>2</v>
      </c>
    </row>
    <row r="11" spans="1:29" ht="24.75" customHeight="1" thickTop="1">
      <c r="A11" s="150" t="s">
        <v>31</v>
      </c>
      <c r="B11" s="144">
        <v>6.55</v>
      </c>
      <c r="C11" s="50" t="s">
        <v>0</v>
      </c>
      <c r="D11" s="82"/>
      <c r="E11" s="14" t="s">
        <v>1</v>
      </c>
      <c r="F11" s="82"/>
      <c r="G11" s="14" t="s">
        <v>1</v>
      </c>
      <c r="H11" s="82"/>
      <c r="I11" s="14" t="s">
        <v>1</v>
      </c>
      <c r="J11" s="82"/>
      <c r="K11" s="14" t="s">
        <v>1</v>
      </c>
      <c r="L11" s="82"/>
      <c r="M11" s="14" t="s">
        <v>1</v>
      </c>
      <c r="N11" s="82"/>
      <c r="O11" s="14" t="s">
        <v>1</v>
      </c>
      <c r="P11" s="82"/>
      <c r="Q11" s="14" t="s">
        <v>1</v>
      </c>
      <c r="R11" s="82"/>
      <c r="S11" s="14" t="s">
        <v>1</v>
      </c>
      <c r="T11" s="82"/>
      <c r="U11" s="14" t="s">
        <v>1</v>
      </c>
      <c r="V11" s="82"/>
      <c r="W11" s="14" t="s">
        <v>1</v>
      </c>
      <c r="X11" s="82"/>
      <c r="Y11" s="14" t="s">
        <v>1</v>
      </c>
      <c r="Z11" s="82"/>
      <c r="AA11" s="14" t="s">
        <v>1</v>
      </c>
      <c r="AB11" s="81">
        <f t="shared" si="0"/>
        <v>0</v>
      </c>
      <c r="AC11" s="15" t="s">
        <v>1</v>
      </c>
    </row>
    <row r="12" spans="1:29" ht="24.75" customHeight="1">
      <c r="A12" s="141"/>
      <c r="B12" s="144"/>
      <c r="C12" s="51" t="s">
        <v>3</v>
      </c>
      <c r="D12" s="42"/>
      <c r="E12" s="3" t="s">
        <v>16</v>
      </c>
      <c r="F12" s="42"/>
      <c r="G12" s="3" t="s">
        <v>16</v>
      </c>
      <c r="H12" s="42"/>
      <c r="I12" s="3" t="s">
        <v>16</v>
      </c>
      <c r="J12" s="42"/>
      <c r="K12" s="3" t="s">
        <v>16</v>
      </c>
      <c r="L12" s="42"/>
      <c r="M12" s="3" t="s">
        <v>16</v>
      </c>
      <c r="N12" s="42"/>
      <c r="O12" s="3" t="s">
        <v>16</v>
      </c>
      <c r="P12" s="42"/>
      <c r="Q12" s="3" t="s">
        <v>16</v>
      </c>
      <c r="R12" s="42"/>
      <c r="S12" s="3" t="s">
        <v>16</v>
      </c>
      <c r="T12" s="42"/>
      <c r="U12" s="3" t="s">
        <v>16</v>
      </c>
      <c r="V12" s="42"/>
      <c r="W12" s="3" t="s">
        <v>16</v>
      </c>
      <c r="X12" s="42"/>
      <c r="Y12" s="3" t="s">
        <v>16</v>
      </c>
      <c r="Z12" s="42"/>
      <c r="AA12" s="3" t="s">
        <v>16</v>
      </c>
      <c r="AB12" s="17">
        <f t="shared" si="0"/>
        <v>0</v>
      </c>
      <c r="AC12" s="18" t="s">
        <v>16</v>
      </c>
    </row>
    <row r="13" spans="1:29" ht="24.75" customHeight="1" thickBot="1">
      <c r="A13" s="142"/>
      <c r="B13" s="55" t="s">
        <v>25</v>
      </c>
      <c r="C13" s="53" t="s">
        <v>27</v>
      </c>
      <c r="D13" s="68">
        <f>D12*$B11</f>
        <v>0</v>
      </c>
      <c r="E13" s="21" t="s">
        <v>2</v>
      </c>
      <c r="F13" s="68">
        <f>F12*$B11</f>
        <v>0</v>
      </c>
      <c r="G13" s="21" t="s">
        <v>2</v>
      </c>
      <c r="H13" s="68">
        <f>H12*$B11</f>
        <v>0</v>
      </c>
      <c r="I13" s="21" t="s">
        <v>2</v>
      </c>
      <c r="J13" s="68">
        <f>J12*$B11</f>
        <v>0</v>
      </c>
      <c r="K13" s="21" t="s">
        <v>2</v>
      </c>
      <c r="L13" s="68">
        <f>L12*$B11</f>
        <v>0</v>
      </c>
      <c r="M13" s="21" t="s">
        <v>2</v>
      </c>
      <c r="N13" s="68">
        <f>N12*$B11</f>
        <v>0</v>
      </c>
      <c r="O13" s="21" t="s">
        <v>2</v>
      </c>
      <c r="P13" s="68">
        <f>P12*$B11</f>
        <v>0</v>
      </c>
      <c r="Q13" s="21" t="s">
        <v>2</v>
      </c>
      <c r="R13" s="68">
        <f>R12*$B11</f>
        <v>0</v>
      </c>
      <c r="S13" s="21" t="s">
        <v>2</v>
      </c>
      <c r="T13" s="68">
        <f>T12*$B11</f>
        <v>0</v>
      </c>
      <c r="U13" s="21" t="s">
        <v>2</v>
      </c>
      <c r="V13" s="68">
        <f>V12*$B11</f>
        <v>0</v>
      </c>
      <c r="W13" s="21" t="s">
        <v>2</v>
      </c>
      <c r="X13" s="68">
        <f>X12*$B11</f>
        <v>0</v>
      </c>
      <c r="Y13" s="21" t="s">
        <v>2</v>
      </c>
      <c r="Z13" s="68">
        <f>Z12*$B11</f>
        <v>0</v>
      </c>
      <c r="AA13" s="21" t="s">
        <v>2</v>
      </c>
      <c r="AB13" s="69">
        <f t="shared" si="0"/>
        <v>0</v>
      </c>
      <c r="AC13" s="22" t="s">
        <v>2</v>
      </c>
    </row>
    <row r="14" spans="1:29" ht="24.75" customHeight="1" thickTop="1">
      <c r="A14" s="140" t="s">
        <v>11</v>
      </c>
      <c r="B14" s="143">
        <v>0.23</v>
      </c>
      <c r="C14" s="54" t="s">
        <v>0</v>
      </c>
      <c r="D14" s="82"/>
      <c r="E14" s="14" t="s">
        <v>1</v>
      </c>
      <c r="F14" s="82"/>
      <c r="G14" s="14" t="s">
        <v>1</v>
      </c>
      <c r="H14" s="82"/>
      <c r="I14" s="14" t="s">
        <v>1</v>
      </c>
      <c r="J14" s="82"/>
      <c r="K14" s="14" t="s">
        <v>1</v>
      </c>
      <c r="L14" s="82"/>
      <c r="M14" s="14" t="s">
        <v>1</v>
      </c>
      <c r="N14" s="82"/>
      <c r="O14" s="14" t="s">
        <v>1</v>
      </c>
      <c r="P14" s="82"/>
      <c r="Q14" s="14" t="s">
        <v>1</v>
      </c>
      <c r="R14" s="82"/>
      <c r="S14" s="14" t="s">
        <v>1</v>
      </c>
      <c r="T14" s="82"/>
      <c r="U14" s="14" t="s">
        <v>1</v>
      </c>
      <c r="V14" s="82"/>
      <c r="W14" s="14" t="s">
        <v>1</v>
      </c>
      <c r="X14" s="82"/>
      <c r="Y14" s="14" t="s">
        <v>1</v>
      </c>
      <c r="Z14" s="82"/>
      <c r="AA14" s="14" t="s">
        <v>1</v>
      </c>
      <c r="AB14" s="81">
        <f t="shared" si="0"/>
        <v>0</v>
      </c>
      <c r="AC14" s="15" t="s">
        <v>1</v>
      </c>
    </row>
    <row r="15" spans="1:29" ht="24.75" customHeight="1">
      <c r="A15" s="141"/>
      <c r="B15" s="144"/>
      <c r="C15" s="41" t="s">
        <v>3</v>
      </c>
      <c r="D15" s="42"/>
      <c r="E15" s="3" t="s">
        <v>16</v>
      </c>
      <c r="F15" s="42"/>
      <c r="G15" s="3" t="s">
        <v>16</v>
      </c>
      <c r="H15" s="42"/>
      <c r="I15" s="3" t="s">
        <v>16</v>
      </c>
      <c r="J15" s="42"/>
      <c r="K15" s="3" t="s">
        <v>16</v>
      </c>
      <c r="L15" s="42"/>
      <c r="M15" s="3" t="s">
        <v>16</v>
      </c>
      <c r="N15" s="42"/>
      <c r="O15" s="3" t="s">
        <v>16</v>
      </c>
      <c r="P15" s="42"/>
      <c r="Q15" s="3" t="s">
        <v>16</v>
      </c>
      <c r="R15" s="42"/>
      <c r="S15" s="3" t="s">
        <v>16</v>
      </c>
      <c r="T15" s="42"/>
      <c r="U15" s="3" t="s">
        <v>16</v>
      </c>
      <c r="V15" s="42"/>
      <c r="W15" s="3" t="s">
        <v>16</v>
      </c>
      <c r="X15" s="42"/>
      <c r="Y15" s="3" t="s">
        <v>16</v>
      </c>
      <c r="Z15" s="42"/>
      <c r="AA15" s="3" t="s">
        <v>16</v>
      </c>
      <c r="AB15" s="17">
        <f t="shared" si="0"/>
        <v>0</v>
      </c>
      <c r="AC15" s="18" t="s">
        <v>16</v>
      </c>
    </row>
    <row r="16" spans="1:29" ht="24.75" customHeight="1" thickBot="1">
      <c r="A16" s="142"/>
      <c r="B16" s="55" t="s">
        <v>25</v>
      </c>
      <c r="C16" s="53" t="s">
        <v>27</v>
      </c>
      <c r="D16" s="68">
        <f>D15*$B14</f>
        <v>0</v>
      </c>
      <c r="E16" s="21" t="s">
        <v>2</v>
      </c>
      <c r="F16" s="68">
        <f>F15*$B14</f>
        <v>0</v>
      </c>
      <c r="G16" s="21" t="s">
        <v>2</v>
      </c>
      <c r="H16" s="68">
        <f>H15*$B14</f>
        <v>0</v>
      </c>
      <c r="I16" s="21" t="s">
        <v>2</v>
      </c>
      <c r="J16" s="68">
        <f>J15*$B14</f>
        <v>0</v>
      </c>
      <c r="K16" s="21" t="s">
        <v>2</v>
      </c>
      <c r="L16" s="68">
        <f>L15*$B14</f>
        <v>0</v>
      </c>
      <c r="M16" s="21" t="s">
        <v>2</v>
      </c>
      <c r="N16" s="68">
        <f>N15*$B14</f>
        <v>0</v>
      </c>
      <c r="O16" s="21" t="s">
        <v>2</v>
      </c>
      <c r="P16" s="68">
        <f>P15*$B14</f>
        <v>0</v>
      </c>
      <c r="Q16" s="21" t="s">
        <v>2</v>
      </c>
      <c r="R16" s="68">
        <f>R15*$B14</f>
        <v>0</v>
      </c>
      <c r="S16" s="21" t="s">
        <v>2</v>
      </c>
      <c r="T16" s="68">
        <f>T15*$B14</f>
        <v>0</v>
      </c>
      <c r="U16" s="21" t="s">
        <v>2</v>
      </c>
      <c r="V16" s="68">
        <f>V15*$B14</f>
        <v>0</v>
      </c>
      <c r="W16" s="21" t="s">
        <v>2</v>
      </c>
      <c r="X16" s="68">
        <f>X15*$B14</f>
        <v>0</v>
      </c>
      <c r="Y16" s="21" t="s">
        <v>2</v>
      </c>
      <c r="Z16" s="68">
        <f>Z15*$B14</f>
        <v>0</v>
      </c>
      <c r="AA16" s="21" t="s">
        <v>2</v>
      </c>
      <c r="AB16" s="69">
        <f t="shared" si="0"/>
        <v>0</v>
      </c>
      <c r="AC16" s="22" t="s">
        <v>2</v>
      </c>
    </row>
    <row r="17" spans="1:29" ht="24.75" customHeight="1" thickTop="1">
      <c r="A17" s="150" t="s">
        <v>52</v>
      </c>
      <c r="B17" s="144">
        <v>2.49</v>
      </c>
      <c r="C17" s="50" t="s">
        <v>0</v>
      </c>
      <c r="D17" s="82"/>
      <c r="E17" s="14" t="s">
        <v>1</v>
      </c>
      <c r="F17" s="82"/>
      <c r="G17" s="14" t="s">
        <v>1</v>
      </c>
      <c r="H17" s="82"/>
      <c r="I17" s="14" t="s">
        <v>1</v>
      </c>
      <c r="J17" s="82"/>
      <c r="K17" s="14" t="s">
        <v>1</v>
      </c>
      <c r="L17" s="82"/>
      <c r="M17" s="14" t="s">
        <v>1</v>
      </c>
      <c r="N17" s="82"/>
      <c r="O17" s="14" t="s">
        <v>1</v>
      </c>
      <c r="P17" s="82"/>
      <c r="Q17" s="14" t="s">
        <v>1</v>
      </c>
      <c r="R17" s="82"/>
      <c r="S17" s="14" t="s">
        <v>1</v>
      </c>
      <c r="T17" s="82"/>
      <c r="U17" s="14" t="s">
        <v>1</v>
      </c>
      <c r="V17" s="82"/>
      <c r="W17" s="14" t="s">
        <v>1</v>
      </c>
      <c r="X17" s="82"/>
      <c r="Y17" s="14" t="s">
        <v>1</v>
      </c>
      <c r="Z17" s="82"/>
      <c r="AA17" s="14" t="s">
        <v>1</v>
      </c>
      <c r="AB17" s="81">
        <f t="shared" si="0"/>
        <v>0</v>
      </c>
      <c r="AC17" s="15" t="s">
        <v>1</v>
      </c>
    </row>
    <row r="18" spans="1:29" ht="24.75" customHeight="1">
      <c r="A18" s="141"/>
      <c r="B18" s="144"/>
      <c r="C18" s="51" t="s">
        <v>23</v>
      </c>
      <c r="D18" s="42"/>
      <c r="E18" s="3" t="s">
        <v>57</v>
      </c>
      <c r="F18" s="42"/>
      <c r="G18" s="3" t="s">
        <v>57</v>
      </c>
      <c r="H18" s="42"/>
      <c r="I18" s="3" t="s">
        <v>57</v>
      </c>
      <c r="J18" s="42"/>
      <c r="K18" s="3" t="s">
        <v>57</v>
      </c>
      <c r="L18" s="42"/>
      <c r="M18" s="3" t="s">
        <v>57</v>
      </c>
      <c r="N18" s="42"/>
      <c r="O18" s="3" t="s">
        <v>57</v>
      </c>
      <c r="P18" s="42"/>
      <c r="Q18" s="3" t="s">
        <v>57</v>
      </c>
      <c r="R18" s="42"/>
      <c r="S18" s="3" t="s">
        <v>57</v>
      </c>
      <c r="T18" s="42"/>
      <c r="U18" s="3" t="s">
        <v>57</v>
      </c>
      <c r="V18" s="42"/>
      <c r="W18" s="3" t="s">
        <v>57</v>
      </c>
      <c r="X18" s="42"/>
      <c r="Y18" s="3" t="s">
        <v>57</v>
      </c>
      <c r="Z18" s="42"/>
      <c r="AA18" s="3" t="s">
        <v>57</v>
      </c>
      <c r="AB18" s="17">
        <f t="shared" si="0"/>
        <v>0</v>
      </c>
      <c r="AC18" s="18" t="s">
        <v>57</v>
      </c>
    </row>
    <row r="19" spans="1:29" ht="24.75" customHeight="1" thickBot="1">
      <c r="A19" s="142"/>
      <c r="B19" s="52" t="s">
        <v>65</v>
      </c>
      <c r="C19" s="53" t="s">
        <v>27</v>
      </c>
      <c r="D19" s="68">
        <f>D18*$B17</f>
        <v>0</v>
      </c>
      <c r="E19" s="21" t="s">
        <v>2</v>
      </c>
      <c r="F19" s="68">
        <f>F18*$B17</f>
        <v>0</v>
      </c>
      <c r="G19" s="21" t="s">
        <v>2</v>
      </c>
      <c r="H19" s="68">
        <f>H18*$B17</f>
        <v>0</v>
      </c>
      <c r="I19" s="21" t="s">
        <v>2</v>
      </c>
      <c r="J19" s="68">
        <f>J18*$B17</f>
        <v>0</v>
      </c>
      <c r="K19" s="21" t="s">
        <v>2</v>
      </c>
      <c r="L19" s="68">
        <f>L18*$B17</f>
        <v>0</v>
      </c>
      <c r="M19" s="21" t="s">
        <v>2</v>
      </c>
      <c r="N19" s="68">
        <f>N18*$B17</f>
        <v>0</v>
      </c>
      <c r="O19" s="21" t="s">
        <v>2</v>
      </c>
      <c r="P19" s="68">
        <f>P18*$B17</f>
        <v>0</v>
      </c>
      <c r="Q19" s="21" t="s">
        <v>2</v>
      </c>
      <c r="R19" s="68">
        <f>R18*$B17</f>
        <v>0</v>
      </c>
      <c r="S19" s="21" t="s">
        <v>2</v>
      </c>
      <c r="T19" s="68">
        <f>T18*$B17</f>
        <v>0</v>
      </c>
      <c r="U19" s="21" t="s">
        <v>2</v>
      </c>
      <c r="V19" s="68">
        <f>V18*$B17</f>
        <v>0</v>
      </c>
      <c r="W19" s="21" t="s">
        <v>2</v>
      </c>
      <c r="X19" s="68">
        <f>X18*$B17</f>
        <v>0</v>
      </c>
      <c r="Y19" s="21" t="s">
        <v>2</v>
      </c>
      <c r="Z19" s="68">
        <f>Z18*$B17</f>
        <v>0</v>
      </c>
      <c r="AA19" s="21" t="s">
        <v>2</v>
      </c>
      <c r="AB19" s="69">
        <f t="shared" si="0"/>
        <v>0</v>
      </c>
      <c r="AC19" s="22" t="s">
        <v>2</v>
      </c>
    </row>
    <row r="20" spans="1:29" ht="24.75" customHeight="1" thickTop="1">
      <c r="A20" s="140" t="s">
        <v>54</v>
      </c>
      <c r="B20" s="143">
        <v>2.32</v>
      </c>
      <c r="C20" s="54" t="s">
        <v>0</v>
      </c>
      <c r="D20" s="82"/>
      <c r="E20" s="14" t="s">
        <v>1</v>
      </c>
      <c r="F20" s="82"/>
      <c r="G20" s="14" t="s">
        <v>1</v>
      </c>
      <c r="H20" s="82"/>
      <c r="I20" s="14" t="s">
        <v>1</v>
      </c>
      <c r="J20" s="82"/>
      <c r="K20" s="14" t="s">
        <v>1</v>
      </c>
      <c r="L20" s="82"/>
      <c r="M20" s="14" t="s">
        <v>1</v>
      </c>
      <c r="N20" s="82"/>
      <c r="O20" s="14" t="s">
        <v>1</v>
      </c>
      <c r="P20" s="82"/>
      <c r="Q20" s="14" t="s">
        <v>1</v>
      </c>
      <c r="R20" s="82"/>
      <c r="S20" s="14" t="s">
        <v>1</v>
      </c>
      <c r="T20" s="82"/>
      <c r="U20" s="14" t="s">
        <v>1</v>
      </c>
      <c r="V20" s="82"/>
      <c r="W20" s="14" t="s">
        <v>1</v>
      </c>
      <c r="X20" s="82"/>
      <c r="Y20" s="14" t="s">
        <v>1</v>
      </c>
      <c r="Z20" s="82"/>
      <c r="AA20" s="14" t="s">
        <v>1</v>
      </c>
      <c r="AB20" s="81">
        <f t="shared" si="0"/>
        <v>0</v>
      </c>
      <c r="AC20" s="15" t="s">
        <v>1</v>
      </c>
    </row>
    <row r="21" spans="1:29" ht="24.75" customHeight="1">
      <c r="A21" s="141"/>
      <c r="B21" s="144"/>
      <c r="C21" s="41" t="s">
        <v>23</v>
      </c>
      <c r="D21" s="42"/>
      <c r="E21" s="3" t="s">
        <v>57</v>
      </c>
      <c r="F21" s="42"/>
      <c r="G21" s="3" t="s">
        <v>57</v>
      </c>
      <c r="H21" s="42"/>
      <c r="I21" s="3" t="s">
        <v>57</v>
      </c>
      <c r="J21" s="42"/>
      <c r="K21" s="3" t="s">
        <v>57</v>
      </c>
      <c r="L21" s="42"/>
      <c r="M21" s="3" t="s">
        <v>57</v>
      </c>
      <c r="N21" s="42"/>
      <c r="O21" s="3" t="s">
        <v>57</v>
      </c>
      <c r="P21" s="42"/>
      <c r="Q21" s="3" t="s">
        <v>57</v>
      </c>
      <c r="R21" s="42"/>
      <c r="S21" s="3" t="s">
        <v>57</v>
      </c>
      <c r="T21" s="42"/>
      <c r="U21" s="3" t="s">
        <v>57</v>
      </c>
      <c r="V21" s="42"/>
      <c r="W21" s="3" t="s">
        <v>57</v>
      </c>
      <c r="X21" s="42"/>
      <c r="Y21" s="3" t="s">
        <v>57</v>
      </c>
      <c r="Z21" s="42"/>
      <c r="AA21" s="3" t="s">
        <v>57</v>
      </c>
      <c r="AB21" s="17">
        <f t="shared" si="0"/>
        <v>0</v>
      </c>
      <c r="AC21" s="18" t="s">
        <v>57</v>
      </c>
    </row>
    <row r="22" spans="1:29" ht="24.75" customHeight="1" thickBot="1">
      <c r="A22" s="142"/>
      <c r="B22" s="52" t="s">
        <v>65</v>
      </c>
      <c r="C22" s="53" t="s">
        <v>27</v>
      </c>
      <c r="D22" s="68">
        <f>D21*$B20</f>
        <v>0</v>
      </c>
      <c r="E22" s="21" t="s">
        <v>2</v>
      </c>
      <c r="F22" s="68">
        <f>F21*$B20</f>
        <v>0</v>
      </c>
      <c r="G22" s="21" t="s">
        <v>2</v>
      </c>
      <c r="H22" s="68">
        <f>H21*$B20</f>
        <v>0</v>
      </c>
      <c r="I22" s="21" t="s">
        <v>2</v>
      </c>
      <c r="J22" s="68">
        <f>J21*$B20</f>
        <v>0</v>
      </c>
      <c r="K22" s="21" t="s">
        <v>2</v>
      </c>
      <c r="L22" s="68">
        <f>L21*$B20</f>
        <v>0</v>
      </c>
      <c r="M22" s="21" t="s">
        <v>2</v>
      </c>
      <c r="N22" s="68">
        <f>N21*$B20</f>
        <v>0</v>
      </c>
      <c r="O22" s="21" t="s">
        <v>2</v>
      </c>
      <c r="P22" s="68">
        <f>P21*$B20</f>
        <v>0</v>
      </c>
      <c r="Q22" s="21" t="s">
        <v>2</v>
      </c>
      <c r="R22" s="68">
        <f>R21*$B20</f>
        <v>0</v>
      </c>
      <c r="S22" s="21" t="s">
        <v>2</v>
      </c>
      <c r="T22" s="68">
        <f>T21*$B20</f>
        <v>0</v>
      </c>
      <c r="U22" s="21" t="s">
        <v>2</v>
      </c>
      <c r="V22" s="68">
        <f>V21*$B20</f>
        <v>0</v>
      </c>
      <c r="W22" s="21" t="s">
        <v>2</v>
      </c>
      <c r="X22" s="68">
        <f>X21*$B20</f>
        <v>0</v>
      </c>
      <c r="Y22" s="21" t="s">
        <v>2</v>
      </c>
      <c r="Z22" s="68">
        <f>Z21*$B20</f>
        <v>0</v>
      </c>
      <c r="AA22" s="21" t="s">
        <v>2</v>
      </c>
      <c r="AB22" s="69">
        <f t="shared" si="0"/>
        <v>0</v>
      </c>
      <c r="AC22" s="22" t="s">
        <v>2</v>
      </c>
    </row>
    <row r="23" spans="1:29" ht="24.75" customHeight="1" thickTop="1">
      <c r="A23" s="140" t="s">
        <v>56</v>
      </c>
      <c r="B23" s="143">
        <v>2.58</v>
      </c>
      <c r="C23" s="54" t="s">
        <v>0</v>
      </c>
      <c r="D23" s="82"/>
      <c r="E23" s="14" t="s">
        <v>1</v>
      </c>
      <c r="F23" s="82"/>
      <c r="G23" s="14" t="s">
        <v>1</v>
      </c>
      <c r="H23" s="82"/>
      <c r="I23" s="14" t="s">
        <v>1</v>
      </c>
      <c r="J23" s="82"/>
      <c r="K23" s="14" t="s">
        <v>1</v>
      </c>
      <c r="L23" s="82"/>
      <c r="M23" s="14" t="s">
        <v>1</v>
      </c>
      <c r="N23" s="82"/>
      <c r="O23" s="14" t="s">
        <v>1</v>
      </c>
      <c r="P23" s="82"/>
      <c r="Q23" s="14" t="s">
        <v>1</v>
      </c>
      <c r="R23" s="82"/>
      <c r="S23" s="14" t="s">
        <v>1</v>
      </c>
      <c r="T23" s="82"/>
      <c r="U23" s="14" t="s">
        <v>1</v>
      </c>
      <c r="V23" s="82"/>
      <c r="W23" s="14" t="s">
        <v>1</v>
      </c>
      <c r="X23" s="82"/>
      <c r="Y23" s="14" t="s">
        <v>1</v>
      </c>
      <c r="Z23" s="82"/>
      <c r="AA23" s="14" t="s">
        <v>1</v>
      </c>
      <c r="AB23" s="81">
        <f t="shared" si="0"/>
        <v>0</v>
      </c>
      <c r="AC23" s="15" t="s">
        <v>1</v>
      </c>
    </row>
    <row r="24" spans="1:29" ht="24.75" customHeight="1">
      <c r="A24" s="141"/>
      <c r="B24" s="144"/>
      <c r="C24" s="41" t="s">
        <v>23</v>
      </c>
      <c r="D24" s="42"/>
      <c r="E24" s="3" t="s">
        <v>57</v>
      </c>
      <c r="F24" s="42"/>
      <c r="G24" s="3" t="s">
        <v>57</v>
      </c>
      <c r="H24" s="42"/>
      <c r="I24" s="3" t="s">
        <v>57</v>
      </c>
      <c r="J24" s="42"/>
      <c r="K24" s="3" t="s">
        <v>57</v>
      </c>
      <c r="L24" s="42"/>
      <c r="M24" s="3" t="s">
        <v>57</v>
      </c>
      <c r="N24" s="42"/>
      <c r="O24" s="3" t="s">
        <v>57</v>
      </c>
      <c r="P24" s="42"/>
      <c r="Q24" s="3" t="s">
        <v>57</v>
      </c>
      <c r="R24" s="42"/>
      <c r="S24" s="3" t="s">
        <v>57</v>
      </c>
      <c r="T24" s="42"/>
      <c r="U24" s="3" t="s">
        <v>57</v>
      </c>
      <c r="V24" s="42"/>
      <c r="W24" s="3" t="s">
        <v>57</v>
      </c>
      <c r="X24" s="42"/>
      <c r="Y24" s="3" t="s">
        <v>57</v>
      </c>
      <c r="Z24" s="42"/>
      <c r="AA24" s="3" t="s">
        <v>57</v>
      </c>
      <c r="AB24" s="17">
        <f t="shared" si="0"/>
        <v>0</v>
      </c>
      <c r="AC24" s="18" t="s">
        <v>57</v>
      </c>
    </row>
    <row r="25" spans="1:29" ht="24.75" customHeight="1" thickBot="1">
      <c r="A25" s="142"/>
      <c r="B25" s="52" t="s">
        <v>65</v>
      </c>
      <c r="C25" s="53" t="s">
        <v>27</v>
      </c>
      <c r="D25" s="68">
        <f>D24*$B23</f>
        <v>0</v>
      </c>
      <c r="E25" s="21" t="s">
        <v>2</v>
      </c>
      <c r="F25" s="68">
        <f>F24*$B23</f>
        <v>0</v>
      </c>
      <c r="G25" s="21" t="s">
        <v>2</v>
      </c>
      <c r="H25" s="68">
        <f>H24*$B23</f>
        <v>0</v>
      </c>
      <c r="I25" s="21" t="s">
        <v>2</v>
      </c>
      <c r="J25" s="68">
        <f>J24*$B23</f>
        <v>0</v>
      </c>
      <c r="K25" s="21" t="s">
        <v>2</v>
      </c>
      <c r="L25" s="68">
        <f>L24*$B23</f>
        <v>0</v>
      </c>
      <c r="M25" s="21" t="s">
        <v>2</v>
      </c>
      <c r="N25" s="68">
        <f>N24*$B23</f>
        <v>0</v>
      </c>
      <c r="O25" s="21" t="s">
        <v>2</v>
      </c>
      <c r="P25" s="68">
        <f>P24*$B23</f>
        <v>0</v>
      </c>
      <c r="Q25" s="21" t="s">
        <v>2</v>
      </c>
      <c r="R25" s="68">
        <f>R24*$B23</f>
        <v>0</v>
      </c>
      <c r="S25" s="21" t="s">
        <v>2</v>
      </c>
      <c r="T25" s="68">
        <f>T24*$B23</f>
        <v>0</v>
      </c>
      <c r="U25" s="21" t="s">
        <v>2</v>
      </c>
      <c r="V25" s="68">
        <f>V24*$B23</f>
        <v>0</v>
      </c>
      <c r="W25" s="21" t="s">
        <v>2</v>
      </c>
      <c r="X25" s="68">
        <f>X24*$B23</f>
        <v>0</v>
      </c>
      <c r="Y25" s="21" t="s">
        <v>2</v>
      </c>
      <c r="Z25" s="68">
        <f>Z24*$B23</f>
        <v>0</v>
      </c>
      <c r="AA25" s="21" t="s">
        <v>2</v>
      </c>
      <c r="AB25" s="69">
        <f t="shared" si="0"/>
        <v>0</v>
      </c>
      <c r="AC25" s="22" t="s">
        <v>2</v>
      </c>
    </row>
    <row r="26" spans="1:29" ht="24.75" customHeight="1" thickTop="1">
      <c r="A26" s="145" t="s">
        <v>29</v>
      </c>
      <c r="B26" s="100">
        <v>0.45</v>
      </c>
      <c r="C26" s="51" t="s">
        <v>6</v>
      </c>
      <c r="D26" s="43"/>
      <c r="E26" s="14" t="s">
        <v>2</v>
      </c>
      <c r="F26" s="43"/>
      <c r="G26" s="14" t="s">
        <v>2</v>
      </c>
      <c r="H26" s="43"/>
      <c r="I26" s="14" t="s">
        <v>2</v>
      </c>
      <c r="J26" s="43"/>
      <c r="K26" s="14" t="s">
        <v>2</v>
      </c>
      <c r="L26" s="43"/>
      <c r="M26" s="14" t="s">
        <v>2</v>
      </c>
      <c r="N26" s="43"/>
      <c r="O26" s="14" t="s">
        <v>2</v>
      </c>
      <c r="P26" s="43"/>
      <c r="Q26" s="14" t="s">
        <v>2</v>
      </c>
      <c r="R26" s="43"/>
      <c r="S26" s="14" t="s">
        <v>2</v>
      </c>
      <c r="T26" s="43"/>
      <c r="U26" s="14" t="s">
        <v>2</v>
      </c>
      <c r="V26" s="43"/>
      <c r="W26" s="14" t="s">
        <v>2</v>
      </c>
      <c r="X26" s="43"/>
      <c r="Y26" s="14" t="s">
        <v>2</v>
      </c>
      <c r="Z26" s="43"/>
      <c r="AA26" s="14" t="s">
        <v>2</v>
      </c>
      <c r="AB26" s="27">
        <f t="shared" si="0"/>
        <v>0</v>
      </c>
      <c r="AC26" s="28" t="s">
        <v>2</v>
      </c>
    </row>
    <row r="27" spans="1:29" ht="24.75" customHeight="1" thickBot="1">
      <c r="A27" s="142"/>
      <c r="B27" s="57" t="s">
        <v>26</v>
      </c>
      <c r="C27" s="53" t="s">
        <v>27</v>
      </c>
      <c r="D27" s="68">
        <f>D26*$B26</f>
        <v>0</v>
      </c>
      <c r="E27" s="21" t="s">
        <v>2</v>
      </c>
      <c r="F27" s="68">
        <f>F26*$B26</f>
        <v>0</v>
      </c>
      <c r="G27" s="21" t="s">
        <v>2</v>
      </c>
      <c r="H27" s="68">
        <f>H26*$B26</f>
        <v>0</v>
      </c>
      <c r="I27" s="21" t="s">
        <v>2</v>
      </c>
      <c r="J27" s="68">
        <f>J26*$B26</f>
        <v>0</v>
      </c>
      <c r="K27" s="21" t="s">
        <v>2</v>
      </c>
      <c r="L27" s="68">
        <f>L26*$B26</f>
        <v>0</v>
      </c>
      <c r="M27" s="21" t="s">
        <v>2</v>
      </c>
      <c r="N27" s="68">
        <f>N26*$B26</f>
        <v>0</v>
      </c>
      <c r="O27" s="21" t="s">
        <v>2</v>
      </c>
      <c r="P27" s="68">
        <f>P26*$B26</f>
        <v>0</v>
      </c>
      <c r="Q27" s="21" t="s">
        <v>2</v>
      </c>
      <c r="R27" s="68">
        <f>R26*$B26</f>
        <v>0</v>
      </c>
      <c r="S27" s="21" t="s">
        <v>2</v>
      </c>
      <c r="T27" s="68">
        <f>T26*$B26</f>
        <v>0</v>
      </c>
      <c r="U27" s="21" t="s">
        <v>2</v>
      </c>
      <c r="V27" s="68">
        <f>V26*$B26</f>
        <v>0</v>
      </c>
      <c r="W27" s="21" t="s">
        <v>2</v>
      </c>
      <c r="X27" s="68">
        <f>X26*$B26</f>
        <v>0</v>
      </c>
      <c r="Y27" s="21" t="s">
        <v>2</v>
      </c>
      <c r="Z27" s="68">
        <f>Z26*$B26</f>
        <v>0</v>
      </c>
      <c r="AA27" s="21" t="s">
        <v>2</v>
      </c>
      <c r="AB27" s="72">
        <f t="shared" si="0"/>
        <v>0</v>
      </c>
      <c r="AC27" s="30" t="s">
        <v>2</v>
      </c>
    </row>
    <row r="28" spans="1:29" ht="24.75" customHeight="1" thickBot="1" thickTop="1">
      <c r="A28" s="146" t="s">
        <v>8</v>
      </c>
      <c r="B28" s="147"/>
      <c r="C28" s="58" t="s">
        <v>4</v>
      </c>
      <c r="D28" s="83">
        <f>D5+D8+D11+D14+D17+D20+D23</f>
        <v>0</v>
      </c>
      <c r="E28" s="32" t="s">
        <v>1</v>
      </c>
      <c r="F28" s="83">
        <f>F5+F8+F11+F14+F17+F20+F23</f>
        <v>0</v>
      </c>
      <c r="G28" s="32" t="s">
        <v>1</v>
      </c>
      <c r="H28" s="83">
        <f>H5+H8+H11+H14+H17+H20+H23</f>
        <v>0</v>
      </c>
      <c r="I28" s="32" t="s">
        <v>1</v>
      </c>
      <c r="J28" s="83">
        <f>J5+J8+J11+J14+J17+J20+J23</f>
        <v>0</v>
      </c>
      <c r="K28" s="32" t="s">
        <v>1</v>
      </c>
      <c r="L28" s="83">
        <f>L5+L8+L11+L14+L17+L20+L23</f>
        <v>0</v>
      </c>
      <c r="M28" s="32" t="s">
        <v>1</v>
      </c>
      <c r="N28" s="83">
        <f>N5+N8+N11+N14+N17+N20+N23</f>
        <v>0</v>
      </c>
      <c r="O28" s="32" t="s">
        <v>1</v>
      </c>
      <c r="P28" s="83">
        <f>P5+P8+P11+P14+P17+P20+P23</f>
        <v>0</v>
      </c>
      <c r="Q28" s="32" t="s">
        <v>1</v>
      </c>
      <c r="R28" s="83">
        <f>R5+R8+R11+R14+R17+R20+R23</f>
        <v>0</v>
      </c>
      <c r="S28" s="32" t="s">
        <v>1</v>
      </c>
      <c r="T28" s="83">
        <f>T5+T8+T11+T14+T17+T20+T23</f>
        <v>0</v>
      </c>
      <c r="U28" s="32" t="s">
        <v>1</v>
      </c>
      <c r="V28" s="83">
        <f>V5+V8+V11+V14+V17+V20+V23</f>
        <v>0</v>
      </c>
      <c r="W28" s="32" t="s">
        <v>1</v>
      </c>
      <c r="X28" s="83">
        <f>X5+X8+X11+X14+X17+X20+X23</f>
        <v>0</v>
      </c>
      <c r="Y28" s="32" t="s">
        <v>1</v>
      </c>
      <c r="Z28" s="83">
        <f>Z5+Z8+Z11+Z14+Z17+Z20+Z23</f>
        <v>0</v>
      </c>
      <c r="AA28" s="33" t="s">
        <v>1</v>
      </c>
      <c r="AB28" s="85">
        <f>D28+F28+H28+J28+L28+N28+P28+R28+T28+V28+X28+Z28</f>
        <v>0</v>
      </c>
      <c r="AC28" s="77" t="s">
        <v>1</v>
      </c>
    </row>
    <row r="29" spans="1:29" ht="24.75" customHeight="1" thickBot="1" thickTop="1">
      <c r="A29" s="148"/>
      <c r="B29" s="149"/>
      <c r="C29" s="59" t="s">
        <v>28</v>
      </c>
      <c r="D29" s="67">
        <f>D7+D10+D13+D16+D19+D22+D25+D27</f>
        <v>0</v>
      </c>
      <c r="E29" s="35" t="s">
        <v>2</v>
      </c>
      <c r="F29" s="67">
        <f>F7+F10+F13+F16+F19+F22+F25+F27</f>
        <v>0</v>
      </c>
      <c r="G29" s="35" t="s">
        <v>2</v>
      </c>
      <c r="H29" s="67">
        <f>H7+H10+H13+H16+H19+H22+H25+H27</f>
        <v>0</v>
      </c>
      <c r="I29" s="35" t="s">
        <v>2</v>
      </c>
      <c r="J29" s="67">
        <f>J7+J10+J13+J16+J19+J22+J25+J27</f>
        <v>0</v>
      </c>
      <c r="K29" s="35" t="s">
        <v>2</v>
      </c>
      <c r="L29" s="67">
        <f>L7+L10+L13+L16+L19+L22+L25+L27</f>
        <v>0</v>
      </c>
      <c r="M29" s="35" t="s">
        <v>2</v>
      </c>
      <c r="N29" s="67">
        <f>N7+N10+N13+N16+N19+N22+N25+N27</f>
        <v>0</v>
      </c>
      <c r="O29" s="35" t="s">
        <v>2</v>
      </c>
      <c r="P29" s="67">
        <f>P7+P10+P13+P16+P19+P22+P25+P27</f>
        <v>0</v>
      </c>
      <c r="Q29" s="35" t="s">
        <v>2</v>
      </c>
      <c r="R29" s="67">
        <f>R7+R10+R13+R16+R19+R22+R25+R27</f>
        <v>0</v>
      </c>
      <c r="S29" s="35" t="s">
        <v>2</v>
      </c>
      <c r="T29" s="67">
        <f>T7+T10+T13+T16+T19+T22+T25+T27</f>
        <v>0</v>
      </c>
      <c r="U29" s="35" t="s">
        <v>2</v>
      </c>
      <c r="V29" s="67">
        <f>V7+V10+V13+V16+V19+V22+V25+V27</f>
        <v>0</v>
      </c>
      <c r="W29" s="35" t="s">
        <v>2</v>
      </c>
      <c r="X29" s="67">
        <f>X7+X10+X13+X16+X19+X22+X25+X27</f>
        <v>0</v>
      </c>
      <c r="Y29" s="35" t="s">
        <v>2</v>
      </c>
      <c r="Z29" s="67">
        <f>Z7+Z10+Z13+Z16+Z19+Z22+Z25+Z27</f>
        <v>0</v>
      </c>
      <c r="AA29" s="61" t="s">
        <v>2</v>
      </c>
      <c r="AB29" s="78">
        <f>D29+F29+H29+J29+L29+N29+P29+R29+T29+V29+X29+Z29</f>
        <v>0</v>
      </c>
      <c r="AC29" s="79" t="s">
        <v>2</v>
      </c>
    </row>
    <row r="30" spans="1:29" ht="20.25" customHeight="1">
      <c r="A30" s="4"/>
      <c r="B30" s="4"/>
      <c r="C30" s="4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4"/>
    </row>
    <row r="31" spans="1:29" ht="13.5" customHeight="1">
      <c r="A31" s="4"/>
      <c r="B31" s="4"/>
      <c r="C31" s="4"/>
      <c r="D31" s="36"/>
      <c r="E31" s="36"/>
      <c r="F31" s="36"/>
      <c r="G31" s="36"/>
      <c r="H31" s="36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37"/>
      <c r="V31" s="36"/>
      <c r="W31" s="36"/>
      <c r="X31" s="36"/>
      <c r="Y31" s="36"/>
      <c r="Z31" s="36"/>
      <c r="AA31" s="36"/>
      <c r="AB31" s="36"/>
      <c r="AC31" s="36"/>
    </row>
    <row r="32" spans="1:29" ht="13.5" customHeight="1">
      <c r="A32" s="4"/>
      <c r="B32" s="36"/>
      <c r="C32" s="36"/>
      <c r="D32" s="36"/>
      <c r="E32" s="36"/>
      <c r="F32" s="36"/>
      <c r="G32" s="36"/>
      <c r="H32" s="36"/>
      <c r="I32" s="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3.5" customHeight="1">
      <c r="A33" s="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8.75">
      <c r="A34" s="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9.5" customHeight="1">
      <c r="A35" s="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4"/>
      <c r="W35" s="4"/>
      <c r="X35" s="4"/>
      <c r="Y35" s="4"/>
      <c r="Z35" s="4"/>
      <c r="AA35" s="5"/>
      <c r="AB35" s="4"/>
      <c r="AC35" s="4"/>
    </row>
    <row r="36" spans="1:30" ht="13.5" customHeight="1">
      <c r="A36" s="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8" t="s">
        <v>9</v>
      </c>
      <c r="W36" s="38"/>
      <c r="X36" s="38"/>
      <c r="Y36" s="38"/>
      <c r="Z36" s="38"/>
      <c r="AA36" s="38"/>
      <c r="AB36" s="38"/>
      <c r="AC36" s="4"/>
      <c r="AD36" s="118"/>
    </row>
    <row r="37" spans="1:29" ht="18.75">
      <c r="A37" s="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8"/>
      <c r="W37" s="38"/>
      <c r="X37" s="38"/>
      <c r="Y37" s="38"/>
      <c r="Z37" s="38"/>
      <c r="AA37" s="38"/>
      <c r="AB37" s="38"/>
      <c r="AC37" s="4"/>
    </row>
    <row r="38" spans="1:29" ht="13.5" customHeight="1">
      <c r="A38" s="4"/>
      <c r="B38" s="4"/>
      <c r="C38" s="39"/>
      <c r="D38" s="39"/>
      <c r="E38" s="39"/>
      <c r="F38" s="39"/>
      <c r="G38" s="5"/>
      <c r="H38" s="4"/>
      <c r="I38" s="36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38"/>
      <c r="V38" s="38"/>
      <c r="W38" s="38"/>
      <c r="X38" s="38"/>
      <c r="Y38" s="38"/>
      <c r="Z38" s="38"/>
      <c r="AA38" s="38"/>
      <c r="AB38" s="38"/>
      <c r="AC38" s="4"/>
    </row>
    <row r="39" spans="1:29" ht="18.75">
      <c r="A39" s="4"/>
      <c r="B39" s="4"/>
      <c r="C39" s="39"/>
      <c r="D39" s="39"/>
      <c r="E39" s="39"/>
      <c r="F39" s="39"/>
      <c r="G39" s="5"/>
      <c r="H39" s="4"/>
      <c r="I39" s="5"/>
      <c r="J39" s="4"/>
      <c r="K39" s="5"/>
      <c r="L39" s="4"/>
      <c r="M39" s="5"/>
      <c r="N39" s="4"/>
      <c r="O39" s="4"/>
      <c r="P39" s="4"/>
      <c r="Q39" s="4"/>
      <c r="R39" s="4"/>
      <c r="S39" s="4"/>
      <c r="T39" s="4"/>
      <c r="U39" s="38"/>
      <c r="V39" s="38"/>
      <c r="W39" s="38"/>
      <c r="X39" s="38"/>
      <c r="Y39" s="38"/>
      <c r="Z39" s="38"/>
      <c r="AA39" s="38"/>
      <c r="AB39" s="38"/>
      <c r="AC39" s="4"/>
    </row>
    <row r="40" spans="1:29" ht="18.75">
      <c r="A40" s="4"/>
      <c r="B40" s="4"/>
      <c r="C40" s="39"/>
      <c r="D40" s="39"/>
      <c r="E40" s="39"/>
      <c r="F40" s="39"/>
      <c r="G40" s="39"/>
      <c r="H40" s="39"/>
      <c r="I40" s="39"/>
      <c r="J40" s="39"/>
      <c r="K40" s="5"/>
      <c r="L40" s="4"/>
      <c r="M40" s="5"/>
      <c r="N40" s="4"/>
      <c r="O40" s="4"/>
      <c r="P40" s="4"/>
      <c r="Q40" s="4"/>
      <c r="R40" s="4"/>
      <c r="S40" s="4"/>
      <c r="T40" s="38"/>
      <c r="U40" s="38"/>
      <c r="V40" s="38"/>
      <c r="W40" s="38"/>
      <c r="X40" s="38"/>
      <c r="Y40" s="38"/>
      <c r="Z40" s="38"/>
      <c r="AA40" s="5"/>
      <c r="AB40" s="4"/>
      <c r="AC40" s="4"/>
    </row>
    <row r="41" spans="1:29" ht="30.75" customHeight="1">
      <c r="A41" s="4"/>
      <c r="B41" s="4"/>
      <c r="C41" s="4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4"/>
      <c r="P41" s="4"/>
      <c r="Q41" s="4"/>
      <c r="R41" s="4"/>
      <c r="S41" s="4"/>
      <c r="T41" s="5"/>
      <c r="U41" s="4"/>
      <c r="V41" s="4"/>
      <c r="W41" s="4"/>
      <c r="X41" s="4"/>
      <c r="Y41" s="4"/>
      <c r="Z41" s="4"/>
      <c r="AA41" s="4"/>
      <c r="AB41" s="4"/>
      <c r="AC41" s="4"/>
    </row>
    <row r="42" spans="15:27" ht="18.75">
      <c r="O42" s="117"/>
      <c r="Q42" s="117"/>
      <c r="S42" s="117"/>
      <c r="T42" s="119"/>
      <c r="U42" s="117"/>
      <c r="W42" s="117"/>
      <c r="Y42" s="117"/>
      <c r="AA42" s="117"/>
    </row>
  </sheetData>
  <sheetProtection sheet="1" objects="1" selectLockedCells="1"/>
  <mergeCells count="19">
    <mergeCell ref="A1:B3"/>
    <mergeCell ref="C1:AC2"/>
    <mergeCell ref="AB4:AC4"/>
    <mergeCell ref="A5:A7"/>
    <mergeCell ref="B5:B6"/>
    <mergeCell ref="A8:A10"/>
    <mergeCell ref="B8:B9"/>
    <mergeCell ref="A11:A13"/>
    <mergeCell ref="B11:B12"/>
    <mergeCell ref="A14:A16"/>
    <mergeCell ref="B14:B15"/>
    <mergeCell ref="A17:A19"/>
    <mergeCell ref="B17:B18"/>
    <mergeCell ref="A20:A22"/>
    <mergeCell ref="B20:B21"/>
    <mergeCell ref="A23:A25"/>
    <mergeCell ref="B23:B24"/>
    <mergeCell ref="A26:A27"/>
    <mergeCell ref="A28:B29"/>
  </mergeCells>
  <printOptions/>
  <pageMargins left="0.35" right="0.2" top="0.2" bottom="0.2" header="0.2" footer="0.2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T121"/>
  <sheetViews>
    <sheetView showGridLines="0" zoomScale="85" zoomScaleNormal="85" zoomScalePageLayoutView="0" workbookViewId="0" topLeftCell="B1">
      <selection activeCell="BD1" sqref="BD1"/>
    </sheetView>
  </sheetViews>
  <sheetFormatPr defaultColWidth="9.00390625" defaultRowHeight="13.5"/>
  <cols>
    <col min="1" max="1" width="2.50390625" style="120" customWidth="1"/>
    <col min="2" max="2" width="11.00390625" style="120" bestFit="1" customWidth="1"/>
    <col min="3" max="14" width="4.625" style="120" customWidth="1"/>
    <col min="15" max="15" width="5.875" style="120" bestFit="1" customWidth="1"/>
    <col min="16" max="16" width="9.00390625" style="120" customWidth="1"/>
    <col min="17" max="17" width="11.00390625" style="120" customWidth="1"/>
    <col min="18" max="29" width="4.625" style="120" customWidth="1"/>
    <col min="30" max="30" width="5.875" style="120" customWidth="1"/>
    <col min="31" max="31" width="35.75390625" style="120" customWidth="1"/>
    <col min="32" max="33" width="9.00390625" style="120" hidden="1" customWidth="1"/>
    <col min="34" max="42" width="5.125" style="120" hidden="1" customWidth="1"/>
    <col min="43" max="45" width="5.375" style="120" hidden="1" customWidth="1"/>
    <col min="46" max="46" width="6.50390625" style="120" hidden="1" customWidth="1"/>
    <col min="47" max="16384" width="9.00390625" style="120" customWidth="1"/>
  </cols>
  <sheetData>
    <row r="1" spans="1:46" ht="13.5">
      <c r="A1" s="1"/>
      <c r="B1" s="8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 t="s">
        <v>38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93" t="s">
        <v>62</v>
      </c>
      <c r="AG3" s="114" t="s">
        <v>63</v>
      </c>
      <c r="AH3" s="95">
        <f>'入力シート'!D4</f>
        <v>0</v>
      </c>
      <c r="AI3" s="95">
        <f>'入力シート'!F4</f>
        <v>0</v>
      </c>
      <c r="AJ3" s="95">
        <f>'入力シート'!H4</f>
        <v>0</v>
      </c>
      <c r="AK3" s="95">
        <f>'入力シート'!J4</f>
        <v>0</v>
      </c>
      <c r="AL3" s="95">
        <f>'入力シート'!L4</f>
        <v>0</v>
      </c>
      <c r="AM3" s="95">
        <f>'入力シート'!N4</f>
        <v>0</v>
      </c>
      <c r="AN3" s="95">
        <f>'入力シート'!P4</f>
        <v>0</v>
      </c>
      <c r="AO3" s="95">
        <f>'入力シート'!R4</f>
        <v>0</v>
      </c>
      <c r="AP3" s="95">
        <f>'入力シート'!T4</f>
        <v>0</v>
      </c>
      <c r="AQ3" s="95">
        <f>'入力シート'!V4</f>
        <v>0</v>
      </c>
      <c r="AR3" s="95">
        <f>'入力シート'!X4</f>
        <v>0</v>
      </c>
      <c r="AS3" s="96">
        <f>'入力シート'!Z4</f>
        <v>0</v>
      </c>
      <c r="AT3" s="98" t="s">
        <v>37</v>
      </c>
    </row>
    <row r="4" spans="1:4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3" t="s">
        <v>39</v>
      </c>
      <c r="AG4" s="93">
        <f aca="true" t="shared" si="0" ref="AG4:AG11">IF(AT4&gt;0,AF4,"")</f>
      </c>
      <c r="AH4" s="93">
        <f>'入力シート'!D7</f>
        <v>0</v>
      </c>
      <c r="AI4" s="93">
        <f>'入力シート'!F7</f>
        <v>0</v>
      </c>
      <c r="AJ4" s="93">
        <f>'入力シート'!H7</f>
        <v>0</v>
      </c>
      <c r="AK4" s="93">
        <f>'入力シート'!J7</f>
        <v>0</v>
      </c>
      <c r="AL4" s="93">
        <f>'入力シート'!L7</f>
        <v>0</v>
      </c>
      <c r="AM4" s="93">
        <f>'入力シート'!N7</f>
        <v>0</v>
      </c>
      <c r="AN4" s="93">
        <f>'入力シート'!P7</f>
        <v>0</v>
      </c>
      <c r="AO4" s="93">
        <f>'入力シート'!R7</f>
        <v>0</v>
      </c>
      <c r="AP4" s="93">
        <f>'入力シート'!T7</f>
        <v>0</v>
      </c>
      <c r="AQ4" s="93">
        <f>'入力シート'!V7</f>
        <v>0</v>
      </c>
      <c r="AR4" s="93">
        <f>'入力シート'!X7</f>
        <v>0</v>
      </c>
      <c r="AS4" s="97">
        <f>'入力シート'!Z7</f>
        <v>0</v>
      </c>
      <c r="AT4" s="115">
        <f aca="true" t="shared" si="1" ref="AT4:AT11">SUM(AH4:AS4)</f>
        <v>0</v>
      </c>
    </row>
    <row r="5" spans="1:4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93" t="s">
        <v>40</v>
      </c>
      <c r="AG5" s="93">
        <f t="shared" si="0"/>
      </c>
      <c r="AH5" s="93">
        <f>'入力シート'!D10</f>
        <v>0</v>
      </c>
      <c r="AI5" s="93">
        <f>'入力シート'!F10</f>
        <v>0</v>
      </c>
      <c r="AJ5" s="93">
        <f>'入力シート'!H10</f>
        <v>0</v>
      </c>
      <c r="AK5" s="93">
        <f>'入力シート'!J10</f>
        <v>0</v>
      </c>
      <c r="AL5" s="93">
        <f>'入力シート'!L10</f>
        <v>0</v>
      </c>
      <c r="AM5" s="93">
        <f>'入力シート'!N10</f>
        <v>0</v>
      </c>
      <c r="AN5" s="93">
        <f>'入力シート'!P10</f>
        <v>0</v>
      </c>
      <c r="AO5" s="93">
        <f>'入力シート'!R10</f>
        <v>0</v>
      </c>
      <c r="AP5" s="93">
        <f>'入力シート'!T10</f>
        <v>0</v>
      </c>
      <c r="AQ5" s="93">
        <f>'入力シート'!V10</f>
        <v>0</v>
      </c>
      <c r="AR5" s="93">
        <f>'入力シート'!X10</f>
        <v>0</v>
      </c>
      <c r="AS5" s="97">
        <f>'入力シート'!Z10</f>
        <v>0</v>
      </c>
      <c r="AT5" s="115">
        <f t="shared" si="1"/>
        <v>0</v>
      </c>
    </row>
    <row r="6" spans="1:4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93" t="s">
        <v>41</v>
      </c>
      <c r="AG6" s="93">
        <f t="shared" si="0"/>
      </c>
      <c r="AH6" s="93">
        <f>'入力シート'!D13</f>
        <v>0</v>
      </c>
      <c r="AI6" s="93">
        <f>'入力シート'!F13</f>
        <v>0</v>
      </c>
      <c r="AJ6" s="93">
        <f>'入力シート'!H13</f>
        <v>0</v>
      </c>
      <c r="AK6" s="93">
        <f>'入力シート'!J13</f>
        <v>0</v>
      </c>
      <c r="AL6" s="93">
        <f>'入力シート'!L13</f>
        <v>0</v>
      </c>
      <c r="AM6" s="93">
        <f>'入力シート'!N13</f>
        <v>0</v>
      </c>
      <c r="AN6" s="93">
        <f>'入力シート'!P13</f>
        <v>0</v>
      </c>
      <c r="AO6" s="93">
        <f>'入力シート'!R13</f>
        <v>0</v>
      </c>
      <c r="AP6" s="93">
        <f>'入力シート'!T13</f>
        <v>0</v>
      </c>
      <c r="AQ6" s="93">
        <f>'入力シート'!V13</f>
        <v>0</v>
      </c>
      <c r="AR6" s="93">
        <f>'入力シート'!X13</f>
        <v>0</v>
      </c>
      <c r="AS6" s="97">
        <f>'入力シート'!Z13</f>
        <v>0</v>
      </c>
      <c r="AT6" s="115">
        <f t="shared" si="1"/>
        <v>0</v>
      </c>
    </row>
    <row r="7" spans="1:4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93" t="s">
        <v>42</v>
      </c>
      <c r="AG7" s="93">
        <f t="shared" si="0"/>
      </c>
      <c r="AH7" s="93">
        <f>'入力シート'!D16</f>
        <v>0</v>
      </c>
      <c r="AI7" s="93">
        <f>'入力シート'!F16</f>
        <v>0</v>
      </c>
      <c r="AJ7" s="93">
        <f>'入力シート'!H16</f>
        <v>0</v>
      </c>
      <c r="AK7" s="93">
        <f>'入力シート'!J16</f>
        <v>0</v>
      </c>
      <c r="AL7" s="93">
        <f>'入力シート'!L16</f>
        <v>0</v>
      </c>
      <c r="AM7" s="93">
        <f>'入力シート'!N16</f>
        <v>0</v>
      </c>
      <c r="AN7" s="93">
        <f>'入力シート'!P16</f>
        <v>0</v>
      </c>
      <c r="AO7" s="93">
        <f>'入力シート'!R16</f>
        <v>0</v>
      </c>
      <c r="AP7" s="93">
        <f>'入力シート'!T16</f>
        <v>0</v>
      </c>
      <c r="AQ7" s="93">
        <f>'入力シート'!V16</f>
        <v>0</v>
      </c>
      <c r="AR7" s="93">
        <f>'入力シート'!X16</f>
        <v>0</v>
      </c>
      <c r="AS7" s="97">
        <f>'入力シート'!Z16</f>
        <v>0</v>
      </c>
      <c r="AT7" s="115">
        <f t="shared" si="1"/>
        <v>0</v>
      </c>
    </row>
    <row r="8" spans="1:4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94" t="s">
        <v>43</v>
      </c>
      <c r="AG8" s="93">
        <f t="shared" si="0"/>
      </c>
      <c r="AH8" s="93">
        <f>'入力シート'!D19</f>
        <v>0</v>
      </c>
      <c r="AI8" s="93">
        <f>'入力シート'!F19</f>
        <v>0</v>
      </c>
      <c r="AJ8" s="93">
        <f>'入力シート'!H19</f>
        <v>0</v>
      </c>
      <c r="AK8" s="93">
        <f>'入力シート'!J19</f>
        <v>0</v>
      </c>
      <c r="AL8" s="93">
        <f>'入力シート'!L19</f>
        <v>0</v>
      </c>
      <c r="AM8" s="93">
        <f>'入力シート'!N19</f>
        <v>0</v>
      </c>
      <c r="AN8" s="93">
        <f>'入力シート'!P19</f>
        <v>0</v>
      </c>
      <c r="AO8" s="93">
        <f>'入力シート'!R19</f>
        <v>0</v>
      </c>
      <c r="AP8" s="93">
        <f>'入力シート'!T19</f>
        <v>0</v>
      </c>
      <c r="AQ8" s="93">
        <f>'入力シート'!V19</f>
        <v>0</v>
      </c>
      <c r="AR8" s="93">
        <f>'入力シート'!X19</f>
        <v>0</v>
      </c>
      <c r="AS8" s="97">
        <f>'入力シート'!Z19</f>
        <v>0</v>
      </c>
      <c r="AT8" s="115">
        <f t="shared" si="1"/>
        <v>0</v>
      </c>
    </row>
    <row r="9" spans="1:46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93" t="s">
        <v>44</v>
      </c>
      <c r="AG9" s="93">
        <f t="shared" si="0"/>
      </c>
      <c r="AH9" s="93">
        <f>'入力シート'!D22</f>
        <v>0</v>
      </c>
      <c r="AI9" s="93">
        <f>'入力シート'!F22</f>
        <v>0</v>
      </c>
      <c r="AJ9" s="93">
        <f>'入力シート'!H22</f>
        <v>0</v>
      </c>
      <c r="AK9" s="93">
        <f>'入力シート'!J22</f>
        <v>0</v>
      </c>
      <c r="AL9" s="93">
        <f>'入力シート'!L22</f>
        <v>0</v>
      </c>
      <c r="AM9" s="93">
        <f>'入力シート'!N22</f>
        <v>0</v>
      </c>
      <c r="AN9" s="93">
        <f>'入力シート'!P22</f>
        <v>0</v>
      </c>
      <c r="AO9" s="93">
        <f>'入力シート'!R22</f>
        <v>0</v>
      </c>
      <c r="AP9" s="93">
        <f>'入力シート'!T22</f>
        <v>0</v>
      </c>
      <c r="AQ9" s="93">
        <f>'入力シート'!V22</f>
        <v>0</v>
      </c>
      <c r="AR9" s="93">
        <f>'入力シート'!X22</f>
        <v>0</v>
      </c>
      <c r="AS9" s="97">
        <f>'入力シート'!Z22</f>
        <v>0</v>
      </c>
      <c r="AT9" s="115">
        <f t="shared" si="1"/>
        <v>0</v>
      </c>
    </row>
    <row r="10" spans="1:4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93" t="s">
        <v>45</v>
      </c>
      <c r="AG10" s="93">
        <f t="shared" si="0"/>
      </c>
      <c r="AH10" s="93">
        <f>'入力シート'!D25</f>
        <v>0</v>
      </c>
      <c r="AI10" s="93">
        <f>'入力シート'!F25</f>
        <v>0</v>
      </c>
      <c r="AJ10" s="93">
        <f>'入力シート'!H25</f>
        <v>0</v>
      </c>
      <c r="AK10" s="93">
        <f>'入力シート'!J25</f>
        <v>0</v>
      </c>
      <c r="AL10" s="93">
        <f>'入力シート'!L25</f>
        <v>0</v>
      </c>
      <c r="AM10" s="93">
        <f>'入力シート'!N25</f>
        <v>0</v>
      </c>
      <c r="AN10" s="93">
        <f>'入力シート'!P25</f>
        <v>0</v>
      </c>
      <c r="AO10" s="93">
        <f>'入力シート'!R25</f>
        <v>0</v>
      </c>
      <c r="AP10" s="93">
        <f>'入力シート'!T25</f>
        <v>0</v>
      </c>
      <c r="AQ10" s="93">
        <f>'入力シート'!V25</f>
        <v>0</v>
      </c>
      <c r="AR10" s="93">
        <f>'入力シート'!X25</f>
        <v>0</v>
      </c>
      <c r="AS10" s="97">
        <f>'入力シート'!Z25</f>
        <v>0</v>
      </c>
      <c r="AT10" s="115">
        <f t="shared" si="1"/>
        <v>0</v>
      </c>
    </row>
    <row r="11" spans="1:46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93" t="s">
        <v>46</v>
      </c>
      <c r="AG11" s="93">
        <f t="shared" si="0"/>
      </c>
      <c r="AH11" s="93">
        <f>'入力シート'!D27</f>
        <v>0</v>
      </c>
      <c r="AI11" s="93">
        <f>'入力シート'!F27</f>
        <v>0</v>
      </c>
      <c r="AJ11" s="93">
        <f>'入力シート'!H27</f>
        <v>0</v>
      </c>
      <c r="AK11" s="93">
        <f>'入力シート'!J27</f>
        <v>0</v>
      </c>
      <c r="AL11" s="93">
        <f>'入力シート'!L27</f>
        <v>0</v>
      </c>
      <c r="AM11" s="93">
        <f>'入力シート'!N27</f>
        <v>0</v>
      </c>
      <c r="AN11" s="93">
        <f>'入力シート'!P27</f>
        <v>0</v>
      </c>
      <c r="AO11" s="93">
        <f>'入力シート'!R27</f>
        <v>0</v>
      </c>
      <c r="AP11" s="93">
        <f>'入力シート'!T27</f>
        <v>0</v>
      </c>
      <c r="AQ11" s="93">
        <f>'入力シート'!V27</f>
        <v>0</v>
      </c>
      <c r="AR11" s="93">
        <f>'入力シート'!X27</f>
        <v>0</v>
      </c>
      <c r="AS11" s="97">
        <f>'入力シート'!Z27</f>
        <v>0</v>
      </c>
      <c r="AT11" s="116">
        <f t="shared" si="1"/>
        <v>0</v>
      </c>
    </row>
    <row r="12" spans="1:46" ht="14.2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.5">
      <c r="A46" s="1"/>
      <c r="B46" s="87" t="s">
        <v>47</v>
      </c>
      <c r="C46" s="88">
        <f>'入力シート'!$D$4</f>
        <v>0</v>
      </c>
      <c r="D46" s="88">
        <f>'入力シート'!$F$4</f>
        <v>0</v>
      </c>
      <c r="E46" s="88">
        <f>'入力シート'!$H$4</f>
        <v>0</v>
      </c>
      <c r="F46" s="88">
        <f>'入力シート'!$J$4</f>
        <v>0</v>
      </c>
      <c r="G46" s="88">
        <f>'入力シート'!$L$4</f>
        <v>0</v>
      </c>
      <c r="H46" s="88">
        <f>'入力シート'!$N$4</f>
        <v>0</v>
      </c>
      <c r="I46" s="88">
        <f>'入力シート'!$P$4</f>
        <v>0</v>
      </c>
      <c r="J46" s="88">
        <f>'入力シート'!$R$4</f>
        <v>0</v>
      </c>
      <c r="K46" s="88">
        <f>'入力シート'!$T$4</f>
        <v>0</v>
      </c>
      <c r="L46" s="88">
        <f>'入力シート'!$V$4</f>
        <v>0</v>
      </c>
      <c r="M46" s="88">
        <f>'入力シート'!$X$4</f>
        <v>0</v>
      </c>
      <c r="N46" s="89">
        <f>'入力シート'!$Z$4</f>
        <v>0</v>
      </c>
      <c r="O46" s="90" t="s">
        <v>37</v>
      </c>
      <c r="P46" s="1"/>
      <c r="Q46" s="87" t="s">
        <v>48</v>
      </c>
      <c r="R46" s="88">
        <f>'入力シート'!$D$4</f>
        <v>0</v>
      </c>
      <c r="S46" s="88">
        <f>'入力シート'!$F$4</f>
        <v>0</v>
      </c>
      <c r="T46" s="88">
        <f>'入力シート'!$H$4</f>
        <v>0</v>
      </c>
      <c r="U46" s="88">
        <f>'入力シート'!$J$4</f>
        <v>0</v>
      </c>
      <c r="V46" s="88">
        <f>'入力シート'!$L$4</f>
        <v>0</v>
      </c>
      <c r="W46" s="88">
        <f>'入力シート'!$N$4</f>
        <v>0</v>
      </c>
      <c r="X46" s="88">
        <f>'入力シート'!$P$4</f>
        <v>0</v>
      </c>
      <c r="Y46" s="88">
        <f>'入力シート'!$R$4</f>
        <v>0</v>
      </c>
      <c r="Z46" s="88">
        <f>'入力シート'!$T$4</f>
        <v>0</v>
      </c>
      <c r="AA46" s="88">
        <f>'入力シート'!$V$4</f>
        <v>0</v>
      </c>
      <c r="AB46" s="88">
        <f>'入力シート'!$X$4</f>
        <v>0</v>
      </c>
      <c r="AC46" s="89">
        <f>'入力シート'!$Z$4</f>
        <v>0</v>
      </c>
      <c r="AD46" s="90" t="s">
        <v>37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.5">
      <c r="A47" s="1"/>
      <c r="B47" s="91" t="s">
        <v>35</v>
      </c>
      <c r="C47" s="110">
        <f>'入力シート'!D6</f>
        <v>0</v>
      </c>
      <c r="D47" s="110">
        <f>'入力シート'!F6</f>
        <v>0</v>
      </c>
      <c r="E47" s="110">
        <f>'入力シート'!H6</f>
        <v>0</v>
      </c>
      <c r="F47" s="110">
        <f>'入力シート'!J6</f>
        <v>0</v>
      </c>
      <c r="G47" s="110">
        <f>'入力シート'!L6</f>
        <v>0</v>
      </c>
      <c r="H47" s="110">
        <f>'入力シート'!N6</f>
        <v>0</v>
      </c>
      <c r="I47" s="110">
        <f>'入力シート'!P6</f>
        <v>0</v>
      </c>
      <c r="J47" s="110">
        <f>'入力シート'!R6</f>
        <v>0</v>
      </c>
      <c r="K47" s="110">
        <f>'入力シート'!T6</f>
        <v>0</v>
      </c>
      <c r="L47" s="110">
        <f>'入力シート'!V6</f>
        <v>0</v>
      </c>
      <c r="M47" s="110">
        <f>'入力シート'!X6</f>
        <v>0</v>
      </c>
      <c r="N47" s="111">
        <f>'入力シート'!Z6</f>
        <v>0</v>
      </c>
      <c r="O47" s="107">
        <f>SUM(C47:N47)</f>
        <v>0</v>
      </c>
      <c r="P47" s="1"/>
      <c r="Q47" s="91" t="s">
        <v>35</v>
      </c>
      <c r="R47" s="101">
        <f>'入力シート'!D9</f>
        <v>0</v>
      </c>
      <c r="S47" s="101">
        <f>'入力シート'!F9</f>
        <v>0</v>
      </c>
      <c r="T47" s="101">
        <f>'入力シート'!H9</f>
        <v>0</v>
      </c>
      <c r="U47" s="101">
        <f>'入力シート'!J9</f>
        <v>0</v>
      </c>
      <c r="V47" s="101">
        <f>'入力シート'!L9</f>
        <v>0</v>
      </c>
      <c r="W47" s="101">
        <f>'入力シート'!N9</f>
        <v>0</v>
      </c>
      <c r="X47" s="101">
        <f>'入力シート'!P9</f>
        <v>0</v>
      </c>
      <c r="Y47" s="101">
        <f>'入力シート'!R9</f>
        <v>0</v>
      </c>
      <c r="Z47" s="101">
        <f>'入力シート'!T9</f>
        <v>0</v>
      </c>
      <c r="AA47" s="101">
        <f>'入力シート'!V9</f>
        <v>0</v>
      </c>
      <c r="AB47" s="101">
        <f>'入力シート'!X9</f>
        <v>0</v>
      </c>
      <c r="AC47" s="102">
        <f>'入力シート'!Z9</f>
        <v>0</v>
      </c>
      <c r="AD47" s="103">
        <f>SUM(R47:AC47)</f>
        <v>0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7.25" thickBot="1">
      <c r="A48" s="1"/>
      <c r="B48" s="92" t="s">
        <v>36</v>
      </c>
      <c r="C48" s="112">
        <f>'前年分'!D6</f>
        <v>0</v>
      </c>
      <c r="D48" s="112">
        <f>'前年分'!F6</f>
        <v>0</v>
      </c>
      <c r="E48" s="112">
        <f>'前年分'!H6</f>
        <v>0</v>
      </c>
      <c r="F48" s="112">
        <f>'前年分'!J6</f>
        <v>0</v>
      </c>
      <c r="G48" s="112">
        <f>'前年分'!L6</f>
        <v>0</v>
      </c>
      <c r="H48" s="112">
        <f>'前年分'!N6</f>
        <v>0</v>
      </c>
      <c r="I48" s="112">
        <f>'前年分'!P6</f>
        <v>0</v>
      </c>
      <c r="J48" s="112">
        <f>'前年分'!R6</f>
        <v>0</v>
      </c>
      <c r="K48" s="112">
        <f>'前年分'!T6</f>
        <v>0</v>
      </c>
      <c r="L48" s="112">
        <f>'前年分'!V6</f>
        <v>0</v>
      </c>
      <c r="M48" s="112">
        <f>'前年分'!X6</f>
        <v>0</v>
      </c>
      <c r="N48" s="113">
        <f>'前年分'!Z6</f>
        <v>0</v>
      </c>
      <c r="O48" s="108">
        <f>SUM(C48:N48)</f>
        <v>0</v>
      </c>
      <c r="P48" s="1"/>
      <c r="Q48" s="92" t="s">
        <v>36</v>
      </c>
      <c r="R48" s="104">
        <f>'前年分'!D9</f>
        <v>0</v>
      </c>
      <c r="S48" s="104">
        <f>'前年分'!F9</f>
        <v>0</v>
      </c>
      <c r="T48" s="104">
        <f>'前年分'!H9</f>
        <v>0</v>
      </c>
      <c r="U48" s="104">
        <f>'前年分'!J9</f>
        <v>0</v>
      </c>
      <c r="V48" s="104">
        <f>'前年分'!L9</f>
        <v>0</v>
      </c>
      <c r="W48" s="104">
        <f>'前年分'!N9</f>
        <v>0</v>
      </c>
      <c r="X48" s="104">
        <f>'前年分'!P9</f>
        <v>0</v>
      </c>
      <c r="Y48" s="104">
        <f>'前年分'!R9</f>
        <v>0</v>
      </c>
      <c r="Z48" s="104">
        <f>'前年分'!T9</f>
        <v>0</v>
      </c>
      <c r="AA48" s="104">
        <f>'前年分'!V9</f>
        <v>0</v>
      </c>
      <c r="AB48" s="104">
        <f>'前年分'!X9</f>
        <v>0</v>
      </c>
      <c r="AC48" s="105">
        <f>'前年分'!Z9</f>
        <v>0</v>
      </c>
      <c r="AD48" s="106">
        <f>SUM(R48:AC48)</f>
        <v>0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6.5">
      <c r="A70" s="1"/>
      <c r="B70" s="87" t="s">
        <v>49</v>
      </c>
      <c r="C70" s="88">
        <f>'入力シート'!$D$4</f>
        <v>0</v>
      </c>
      <c r="D70" s="88">
        <f>'入力シート'!$F$4</f>
        <v>0</v>
      </c>
      <c r="E70" s="88">
        <f>'入力シート'!$H$4</f>
        <v>0</v>
      </c>
      <c r="F70" s="88">
        <f>'入力シート'!$J$4</f>
        <v>0</v>
      </c>
      <c r="G70" s="88">
        <f>'入力シート'!$L$4</f>
        <v>0</v>
      </c>
      <c r="H70" s="88">
        <f>'入力シート'!$N$4</f>
        <v>0</v>
      </c>
      <c r="I70" s="88">
        <f>'入力シート'!$P$4</f>
        <v>0</v>
      </c>
      <c r="J70" s="88">
        <f>'入力シート'!$R$4</f>
        <v>0</v>
      </c>
      <c r="K70" s="88">
        <f>'入力シート'!$T$4</f>
        <v>0</v>
      </c>
      <c r="L70" s="88">
        <f>'入力シート'!$V$4</f>
        <v>0</v>
      </c>
      <c r="M70" s="88">
        <f>'入力シート'!$X$4</f>
        <v>0</v>
      </c>
      <c r="N70" s="89">
        <f>'入力シート'!$Z$4</f>
        <v>0</v>
      </c>
      <c r="O70" s="90" t="s">
        <v>37</v>
      </c>
      <c r="P70" s="1"/>
      <c r="Q70" s="87" t="s">
        <v>50</v>
      </c>
      <c r="R70" s="88">
        <f>'入力シート'!$D$4</f>
        <v>0</v>
      </c>
      <c r="S70" s="88">
        <f>'入力シート'!$F$4</f>
        <v>0</v>
      </c>
      <c r="T70" s="88">
        <f>'入力シート'!$H$4</f>
        <v>0</v>
      </c>
      <c r="U70" s="88">
        <f>'入力シート'!$J$4</f>
        <v>0</v>
      </c>
      <c r="V70" s="88">
        <f>'入力シート'!$L$4</f>
        <v>0</v>
      </c>
      <c r="W70" s="88">
        <f>'入力シート'!$N$4</f>
        <v>0</v>
      </c>
      <c r="X70" s="88">
        <f>'入力シート'!$P$4</f>
        <v>0</v>
      </c>
      <c r="Y70" s="88">
        <f>'入力シート'!$R$4</f>
        <v>0</v>
      </c>
      <c r="Z70" s="88">
        <f>'入力シート'!$T$4</f>
        <v>0</v>
      </c>
      <c r="AA70" s="88">
        <f>'入力シート'!$V$4</f>
        <v>0</v>
      </c>
      <c r="AB70" s="88">
        <f>'入力シート'!$X$4</f>
        <v>0</v>
      </c>
      <c r="AC70" s="89">
        <f>'入力シート'!$Z$4</f>
        <v>0</v>
      </c>
      <c r="AD70" s="90" t="s">
        <v>37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6.5">
      <c r="A71" s="1"/>
      <c r="B71" s="91" t="s">
        <v>35</v>
      </c>
      <c r="C71" s="101">
        <f>'入力シート'!D12</f>
        <v>0</v>
      </c>
      <c r="D71" s="101">
        <f>'入力シート'!F12</f>
        <v>0</v>
      </c>
      <c r="E71" s="101">
        <f>'入力シート'!H12</f>
        <v>0</v>
      </c>
      <c r="F71" s="101">
        <f>'入力シート'!J12</f>
        <v>0</v>
      </c>
      <c r="G71" s="101">
        <f>'入力シート'!L12</f>
        <v>0</v>
      </c>
      <c r="H71" s="101">
        <f>'入力シート'!N12</f>
        <v>0</v>
      </c>
      <c r="I71" s="101">
        <f>'入力シート'!P12</f>
        <v>0</v>
      </c>
      <c r="J71" s="101">
        <f>'入力シート'!R12</f>
        <v>0</v>
      </c>
      <c r="K71" s="101">
        <f>'入力シート'!T12</f>
        <v>0</v>
      </c>
      <c r="L71" s="101">
        <f>'入力シート'!V12</f>
        <v>0</v>
      </c>
      <c r="M71" s="101">
        <f>'入力シート'!X12</f>
        <v>0</v>
      </c>
      <c r="N71" s="102">
        <f>'入力シート'!Z12</f>
        <v>0</v>
      </c>
      <c r="O71" s="103">
        <f>SUM(C71:N71)</f>
        <v>0</v>
      </c>
      <c r="P71" s="1"/>
      <c r="Q71" s="91" t="s">
        <v>35</v>
      </c>
      <c r="R71" s="101">
        <f>'入力シート'!D15</f>
        <v>0</v>
      </c>
      <c r="S71" s="101">
        <f>'入力シート'!F15</f>
        <v>0</v>
      </c>
      <c r="T71" s="101">
        <f>'入力シート'!H15</f>
        <v>0</v>
      </c>
      <c r="U71" s="101">
        <f>'入力シート'!J15</f>
        <v>0</v>
      </c>
      <c r="V71" s="101">
        <f>'入力シート'!L15</f>
        <v>0</v>
      </c>
      <c r="W71" s="101">
        <f>'入力シート'!N15</f>
        <v>0</v>
      </c>
      <c r="X71" s="101">
        <f>'入力シート'!P15</f>
        <v>0</v>
      </c>
      <c r="Y71" s="101">
        <f>'入力シート'!R15</f>
        <v>0</v>
      </c>
      <c r="Z71" s="101">
        <f>'入力シート'!T15</f>
        <v>0</v>
      </c>
      <c r="AA71" s="101">
        <f>'入力シート'!V15</f>
        <v>0</v>
      </c>
      <c r="AB71" s="101">
        <f>'入力シート'!X15</f>
        <v>0</v>
      </c>
      <c r="AC71" s="102">
        <f>'入力シート'!Z15</f>
        <v>0</v>
      </c>
      <c r="AD71" s="103">
        <f>SUM(R71:AC71)</f>
        <v>0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7.25" thickBot="1">
      <c r="A72" s="1"/>
      <c r="B72" s="92" t="s">
        <v>36</v>
      </c>
      <c r="C72" s="104">
        <f>'前年分'!D12</f>
        <v>0</v>
      </c>
      <c r="D72" s="104">
        <f>'前年分'!F12</f>
        <v>0</v>
      </c>
      <c r="E72" s="104">
        <f>'前年分'!H12</f>
        <v>0</v>
      </c>
      <c r="F72" s="104">
        <f>'前年分'!J12</f>
        <v>0</v>
      </c>
      <c r="G72" s="104">
        <f>'前年分'!L12</f>
        <v>0</v>
      </c>
      <c r="H72" s="104">
        <f>'前年分'!N12</f>
        <v>0</v>
      </c>
      <c r="I72" s="104">
        <f>'前年分'!P12</f>
        <v>0</v>
      </c>
      <c r="J72" s="104">
        <f>'前年分'!R12</f>
        <v>0</v>
      </c>
      <c r="K72" s="104">
        <f>'前年分'!T12</f>
        <v>0</v>
      </c>
      <c r="L72" s="104">
        <f>'前年分'!V12</f>
        <v>0</v>
      </c>
      <c r="M72" s="104">
        <f>'前年分'!X12</f>
        <v>0</v>
      </c>
      <c r="N72" s="105">
        <f>'前年分'!Z12</f>
        <v>0</v>
      </c>
      <c r="O72" s="106">
        <f>SUM(C72:N72)</f>
        <v>0</v>
      </c>
      <c r="P72" s="1"/>
      <c r="Q72" s="92" t="s">
        <v>36</v>
      </c>
      <c r="R72" s="104">
        <f>'前年分'!D15</f>
        <v>0</v>
      </c>
      <c r="S72" s="104">
        <f>'前年分'!F15</f>
        <v>0</v>
      </c>
      <c r="T72" s="104">
        <f>'前年分'!H15</f>
        <v>0</v>
      </c>
      <c r="U72" s="104">
        <f>'前年分'!J15</f>
        <v>0</v>
      </c>
      <c r="V72" s="104">
        <f>'前年分'!L15</f>
        <v>0</v>
      </c>
      <c r="W72" s="104">
        <f>'前年分'!N15</f>
        <v>0</v>
      </c>
      <c r="X72" s="104">
        <f>'前年分'!P15</f>
        <v>0</v>
      </c>
      <c r="Y72" s="104">
        <f>'前年分'!R15</f>
        <v>0</v>
      </c>
      <c r="Z72" s="104">
        <f>'前年分'!T15</f>
        <v>0</v>
      </c>
      <c r="AA72" s="104">
        <f>'前年分'!V15</f>
        <v>0</v>
      </c>
      <c r="AB72" s="104">
        <f>'前年分'!X15</f>
        <v>0</v>
      </c>
      <c r="AC72" s="105">
        <f>'前年分'!Z15</f>
        <v>0</v>
      </c>
      <c r="AD72" s="106">
        <f>SUM(R72:AC72)</f>
        <v>0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4.2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6.5">
      <c r="A94" s="1"/>
      <c r="B94" s="87" t="s">
        <v>60</v>
      </c>
      <c r="C94" s="88">
        <f>'入力シート'!$D$4</f>
        <v>0</v>
      </c>
      <c r="D94" s="88">
        <f>'入力シート'!$F$4</f>
        <v>0</v>
      </c>
      <c r="E94" s="88">
        <f>'入力シート'!$H$4</f>
        <v>0</v>
      </c>
      <c r="F94" s="88">
        <f>'入力シート'!$J$4</f>
        <v>0</v>
      </c>
      <c r="G94" s="88">
        <f>'入力シート'!$L$4</f>
        <v>0</v>
      </c>
      <c r="H94" s="88">
        <f>'入力シート'!$N$4</f>
        <v>0</v>
      </c>
      <c r="I94" s="88">
        <f>'入力シート'!$P$4</f>
        <v>0</v>
      </c>
      <c r="J94" s="88">
        <f>'入力シート'!$R$4</f>
        <v>0</v>
      </c>
      <c r="K94" s="88">
        <f>'入力シート'!$T$4</f>
        <v>0</v>
      </c>
      <c r="L94" s="88">
        <f>'入力シート'!$V$4</f>
        <v>0</v>
      </c>
      <c r="M94" s="88">
        <f>'入力シート'!$X$4</f>
        <v>0</v>
      </c>
      <c r="N94" s="89">
        <f>'入力シート'!$Z$4</f>
        <v>0</v>
      </c>
      <c r="O94" s="90" t="s">
        <v>37</v>
      </c>
      <c r="P94" s="1"/>
      <c r="Q94" s="87" t="s">
        <v>61</v>
      </c>
      <c r="R94" s="88">
        <f>'入力シート'!$D$4</f>
        <v>0</v>
      </c>
      <c r="S94" s="88">
        <f>'入力シート'!$F$4</f>
        <v>0</v>
      </c>
      <c r="T94" s="88">
        <f>'入力シート'!$H$4</f>
        <v>0</v>
      </c>
      <c r="U94" s="88">
        <f>'入力シート'!$J$4</f>
        <v>0</v>
      </c>
      <c r="V94" s="88">
        <f>'入力シート'!$L$4</f>
        <v>0</v>
      </c>
      <c r="W94" s="88">
        <f>'入力シート'!$N$4</f>
        <v>0</v>
      </c>
      <c r="X94" s="88">
        <f>'入力シート'!$P$4</f>
        <v>0</v>
      </c>
      <c r="Y94" s="88">
        <f>'入力シート'!$R$4</f>
        <v>0</v>
      </c>
      <c r="Z94" s="88">
        <f>'入力シート'!$T$4</f>
        <v>0</v>
      </c>
      <c r="AA94" s="88">
        <f>'入力シート'!$V$4</f>
        <v>0</v>
      </c>
      <c r="AB94" s="88">
        <f>'入力シート'!$X$4</f>
        <v>0</v>
      </c>
      <c r="AC94" s="89">
        <f>'入力シート'!$Z$4</f>
        <v>0</v>
      </c>
      <c r="AD94" s="90" t="s">
        <v>37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6.5">
      <c r="A95" s="1"/>
      <c r="B95" s="91" t="s">
        <v>35</v>
      </c>
      <c r="C95" s="101">
        <f>'入力シート'!D18</f>
        <v>0</v>
      </c>
      <c r="D95" s="101">
        <f>'入力シート'!F18</f>
        <v>0</v>
      </c>
      <c r="E95" s="101">
        <f>'入力シート'!H18</f>
        <v>0</v>
      </c>
      <c r="F95" s="101">
        <f>'入力シート'!J18</f>
        <v>0</v>
      </c>
      <c r="G95" s="101">
        <f>'入力シート'!L18</f>
        <v>0</v>
      </c>
      <c r="H95" s="101">
        <f>'入力シート'!N18</f>
        <v>0</v>
      </c>
      <c r="I95" s="101">
        <f>'入力シート'!P18</f>
        <v>0</v>
      </c>
      <c r="J95" s="101">
        <f>'入力シート'!R18</f>
        <v>0</v>
      </c>
      <c r="K95" s="101">
        <f>'入力シート'!T18</f>
        <v>0</v>
      </c>
      <c r="L95" s="101">
        <f>'入力シート'!V18</f>
        <v>0</v>
      </c>
      <c r="M95" s="101">
        <f>'入力シート'!X18</f>
        <v>0</v>
      </c>
      <c r="N95" s="102">
        <f>'入力シート'!Z18</f>
        <v>0</v>
      </c>
      <c r="O95" s="103">
        <f>SUM(C95:N95)</f>
        <v>0</v>
      </c>
      <c r="P95" s="1"/>
      <c r="Q95" s="91" t="s">
        <v>35</v>
      </c>
      <c r="R95" s="101">
        <f>'入力シート'!D21</f>
        <v>0</v>
      </c>
      <c r="S95" s="101">
        <f>'入力シート'!F21</f>
        <v>0</v>
      </c>
      <c r="T95" s="101">
        <f>'入力シート'!H21</f>
        <v>0</v>
      </c>
      <c r="U95" s="101">
        <f>'入力シート'!J21</f>
        <v>0</v>
      </c>
      <c r="V95" s="101">
        <f>'入力シート'!L21</f>
        <v>0</v>
      </c>
      <c r="W95" s="101">
        <f>'入力シート'!N21</f>
        <v>0</v>
      </c>
      <c r="X95" s="101">
        <f>'入力シート'!P21</f>
        <v>0</v>
      </c>
      <c r="Y95" s="101">
        <f>'入力シート'!R21</f>
        <v>0</v>
      </c>
      <c r="Z95" s="101">
        <f>'入力シート'!T21</f>
        <v>0</v>
      </c>
      <c r="AA95" s="101">
        <f>'入力シート'!V21</f>
        <v>0</v>
      </c>
      <c r="AB95" s="101">
        <f>'入力シート'!X21</f>
        <v>0</v>
      </c>
      <c r="AC95" s="102">
        <f>'入力シート'!Z21</f>
        <v>0</v>
      </c>
      <c r="AD95" s="103">
        <f>SUM(R95:AC95)</f>
        <v>0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7.25" thickBot="1">
      <c r="A96" s="1"/>
      <c r="B96" s="92" t="s">
        <v>36</v>
      </c>
      <c r="C96" s="104">
        <f>'前年分'!D18</f>
        <v>0</v>
      </c>
      <c r="D96" s="104">
        <f>'前年分'!F18</f>
        <v>0</v>
      </c>
      <c r="E96" s="104">
        <f>'前年分'!H18</f>
        <v>0</v>
      </c>
      <c r="F96" s="104">
        <f>'前年分'!J18</f>
        <v>0</v>
      </c>
      <c r="G96" s="104">
        <f>'前年分'!L18</f>
        <v>0</v>
      </c>
      <c r="H96" s="104">
        <f>'前年分'!N18</f>
        <v>0</v>
      </c>
      <c r="I96" s="104">
        <f>'前年分'!P18</f>
        <v>0</v>
      </c>
      <c r="J96" s="104">
        <f>'前年分'!R18</f>
        <v>0</v>
      </c>
      <c r="K96" s="104">
        <f>'前年分'!T18</f>
        <v>0</v>
      </c>
      <c r="L96" s="104">
        <f>'前年分'!V18</f>
        <v>0</v>
      </c>
      <c r="M96" s="104">
        <f>'前年分'!X18</f>
        <v>0</v>
      </c>
      <c r="N96" s="105">
        <f>'前年分'!Z18</f>
        <v>0</v>
      </c>
      <c r="O96" s="106">
        <f>SUM(C96:N96)</f>
        <v>0</v>
      </c>
      <c r="P96" s="1"/>
      <c r="Q96" s="92" t="s">
        <v>36</v>
      </c>
      <c r="R96" s="104">
        <f>'前年分'!D21</f>
        <v>0</v>
      </c>
      <c r="S96" s="104">
        <f>'前年分'!F21</f>
        <v>0</v>
      </c>
      <c r="T96" s="104">
        <f>'前年分'!H21</f>
        <v>0</v>
      </c>
      <c r="U96" s="104">
        <f>'前年分'!J21</f>
        <v>0</v>
      </c>
      <c r="V96" s="104">
        <f>'前年分'!L21</f>
        <v>0</v>
      </c>
      <c r="W96" s="104">
        <f>'前年分'!N21</f>
        <v>0</v>
      </c>
      <c r="X96" s="104">
        <f>'前年分'!P21</f>
        <v>0</v>
      </c>
      <c r="Y96" s="104">
        <f>'前年分'!R21</f>
        <v>0</v>
      </c>
      <c r="Z96" s="104">
        <f>'前年分'!T21</f>
        <v>0</v>
      </c>
      <c r="AA96" s="104">
        <f>'前年分'!V21</f>
        <v>0</v>
      </c>
      <c r="AB96" s="104">
        <f>'前年分'!X21</f>
        <v>0</v>
      </c>
      <c r="AC96" s="105">
        <f>'前年分'!Z21</f>
        <v>0</v>
      </c>
      <c r="AD96" s="106">
        <f>SUM(R96:AC96)</f>
        <v>0</v>
      </c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4.2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6.5">
      <c r="A118" s="1"/>
      <c r="B118" s="87" t="s">
        <v>59</v>
      </c>
      <c r="C118" s="88">
        <f>'入力シート'!$D$4</f>
        <v>0</v>
      </c>
      <c r="D118" s="88">
        <f>'入力シート'!$F$4</f>
        <v>0</v>
      </c>
      <c r="E118" s="88">
        <f>'入力シート'!$H$4</f>
        <v>0</v>
      </c>
      <c r="F118" s="88">
        <f>'入力シート'!$J$4</f>
        <v>0</v>
      </c>
      <c r="G118" s="88">
        <f>'入力シート'!$L$4</f>
        <v>0</v>
      </c>
      <c r="H118" s="88">
        <f>'入力シート'!$N$4</f>
        <v>0</v>
      </c>
      <c r="I118" s="88">
        <f>'入力シート'!$P$4</f>
        <v>0</v>
      </c>
      <c r="J118" s="88">
        <f>'入力シート'!$R$4</f>
        <v>0</v>
      </c>
      <c r="K118" s="88">
        <f>'入力シート'!$T$4</f>
        <v>0</v>
      </c>
      <c r="L118" s="88">
        <f>'入力シート'!$V$4</f>
        <v>0</v>
      </c>
      <c r="M118" s="88">
        <f>'入力シート'!$X$4</f>
        <v>0</v>
      </c>
      <c r="N118" s="89">
        <f>'入力シート'!$Z$4</f>
        <v>0</v>
      </c>
      <c r="O118" s="90" t="s">
        <v>37</v>
      </c>
      <c r="P118" s="1"/>
      <c r="Q118" s="87" t="s">
        <v>51</v>
      </c>
      <c r="R118" s="88">
        <f>'入力シート'!$D$4</f>
        <v>0</v>
      </c>
      <c r="S118" s="88">
        <f>'入力シート'!$F$4</f>
        <v>0</v>
      </c>
      <c r="T118" s="88">
        <f>'入力シート'!$H$4</f>
        <v>0</v>
      </c>
      <c r="U118" s="88">
        <f>'入力シート'!$J$4</f>
        <v>0</v>
      </c>
      <c r="V118" s="88">
        <f>'入力シート'!$L$4</f>
        <v>0</v>
      </c>
      <c r="W118" s="88">
        <f>'入力シート'!$N$4</f>
        <v>0</v>
      </c>
      <c r="X118" s="88">
        <f>'入力シート'!$P$4</f>
        <v>0</v>
      </c>
      <c r="Y118" s="88">
        <f>'入力シート'!$R$4</f>
        <v>0</v>
      </c>
      <c r="Z118" s="88">
        <f>'入力シート'!$T$4</f>
        <v>0</v>
      </c>
      <c r="AA118" s="88">
        <f>'入力シート'!$V$4</f>
        <v>0</v>
      </c>
      <c r="AB118" s="88">
        <f>'入力シート'!$X$4</f>
        <v>0</v>
      </c>
      <c r="AC118" s="89">
        <f>'入力シート'!$Z$4</f>
        <v>0</v>
      </c>
      <c r="AD118" s="90" t="s">
        <v>37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6.5">
      <c r="A119" s="1"/>
      <c r="B119" s="91" t="s">
        <v>35</v>
      </c>
      <c r="C119" s="101">
        <f>'入力シート'!D24</f>
        <v>0</v>
      </c>
      <c r="D119" s="101">
        <f>'入力シート'!F24</f>
        <v>0</v>
      </c>
      <c r="E119" s="101">
        <f>'入力シート'!H24</f>
        <v>0</v>
      </c>
      <c r="F119" s="101">
        <f>'入力シート'!J24</f>
        <v>0</v>
      </c>
      <c r="G119" s="101">
        <f>'入力シート'!L24</f>
        <v>0</v>
      </c>
      <c r="H119" s="101">
        <f>'入力シート'!N24</f>
        <v>0</v>
      </c>
      <c r="I119" s="101">
        <f>'入力シート'!P24</f>
        <v>0</v>
      </c>
      <c r="J119" s="101">
        <f>'入力シート'!R24</f>
        <v>0</v>
      </c>
      <c r="K119" s="101">
        <f>'入力シート'!T24</f>
        <v>0</v>
      </c>
      <c r="L119" s="101">
        <f>'入力シート'!V24</f>
        <v>0</v>
      </c>
      <c r="M119" s="101">
        <f>'入力シート'!X24</f>
        <v>0</v>
      </c>
      <c r="N119" s="102">
        <f>'入力シート'!Z24</f>
        <v>0</v>
      </c>
      <c r="O119" s="103">
        <f>SUM(C119:N119)</f>
        <v>0</v>
      </c>
      <c r="P119" s="1"/>
      <c r="Q119" s="91" t="s">
        <v>35</v>
      </c>
      <c r="R119" s="101">
        <f>'入力シート'!D26</f>
        <v>0</v>
      </c>
      <c r="S119" s="101">
        <f>'入力シート'!F26</f>
        <v>0</v>
      </c>
      <c r="T119" s="101">
        <f>'入力シート'!H26</f>
        <v>0</v>
      </c>
      <c r="U119" s="101">
        <f>'入力シート'!J26</f>
        <v>0</v>
      </c>
      <c r="V119" s="101">
        <f>'入力シート'!L26</f>
        <v>0</v>
      </c>
      <c r="W119" s="101">
        <f>'入力シート'!N26</f>
        <v>0</v>
      </c>
      <c r="X119" s="101">
        <f>'入力シート'!P26</f>
        <v>0</v>
      </c>
      <c r="Y119" s="101">
        <f>'入力シート'!R26</f>
        <v>0</v>
      </c>
      <c r="Z119" s="101">
        <f>'入力シート'!T26</f>
        <v>0</v>
      </c>
      <c r="AA119" s="101">
        <f>'入力シート'!V26</f>
        <v>0</v>
      </c>
      <c r="AB119" s="101">
        <f>'入力シート'!X26</f>
        <v>0</v>
      </c>
      <c r="AC119" s="102">
        <f>'入力シート'!Z26</f>
        <v>0</v>
      </c>
      <c r="AD119" s="103">
        <f>SUM(R119:AC119)</f>
        <v>0</v>
      </c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7.25" thickBot="1">
      <c r="A120" s="1"/>
      <c r="B120" s="92" t="s">
        <v>36</v>
      </c>
      <c r="C120" s="104">
        <f>'前年分'!D24</f>
        <v>0</v>
      </c>
      <c r="D120" s="104">
        <f>'前年分'!F24</f>
        <v>0</v>
      </c>
      <c r="E120" s="104">
        <f>'前年分'!H24</f>
        <v>0</v>
      </c>
      <c r="F120" s="104">
        <f>'前年分'!J24</f>
        <v>0</v>
      </c>
      <c r="G120" s="104">
        <f>'前年分'!L24</f>
        <v>0</v>
      </c>
      <c r="H120" s="104">
        <f>'前年分'!N24</f>
        <v>0</v>
      </c>
      <c r="I120" s="104">
        <f>'前年分'!P24</f>
        <v>0</v>
      </c>
      <c r="J120" s="104">
        <f>'前年分'!R24</f>
        <v>0</v>
      </c>
      <c r="K120" s="104">
        <f>'前年分'!T24</f>
        <v>0</v>
      </c>
      <c r="L120" s="104">
        <f>'前年分'!V24</f>
        <v>0</v>
      </c>
      <c r="M120" s="104">
        <f>'前年分'!X24</f>
        <v>0</v>
      </c>
      <c r="N120" s="105">
        <f>'前年分'!Z24</f>
        <v>0</v>
      </c>
      <c r="O120" s="106">
        <f>SUM(C120:N120)</f>
        <v>0</v>
      </c>
      <c r="P120" s="1"/>
      <c r="Q120" s="92" t="s">
        <v>36</v>
      </c>
      <c r="R120" s="104">
        <f>'前年分'!D26</f>
        <v>0</v>
      </c>
      <c r="S120" s="104">
        <f>'前年分'!F26</f>
        <v>0</v>
      </c>
      <c r="T120" s="104">
        <f>'前年分'!H26</f>
        <v>0</v>
      </c>
      <c r="U120" s="104">
        <f>'前年分'!J26</f>
        <v>0</v>
      </c>
      <c r="V120" s="104">
        <f>'前年分'!L26</f>
        <v>0</v>
      </c>
      <c r="W120" s="104">
        <f>'前年分'!N26</f>
        <v>0</v>
      </c>
      <c r="X120" s="104">
        <f>'前年分'!P26</f>
        <v>0</v>
      </c>
      <c r="Y120" s="104">
        <f>'前年分'!R26</f>
        <v>0</v>
      </c>
      <c r="Z120" s="104">
        <f>'前年分'!T26</f>
        <v>0</v>
      </c>
      <c r="AA120" s="104">
        <f>'前年分'!V26</f>
        <v>0</v>
      </c>
      <c r="AB120" s="104">
        <f>'前年分'!X26</f>
        <v>0</v>
      </c>
      <c r="AC120" s="105">
        <f>'前年分'!Z26</f>
        <v>0</v>
      </c>
      <c r="AD120" s="106">
        <f>SUM(R120:AC120)</f>
        <v>0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</sheetData>
  <sheetProtection sheet="1" selectLockedCells="1"/>
  <printOptions/>
  <pageMargins left="0.52" right="0.2" top="0.4" bottom="0.42" header="0.3" footer="0.3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C42"/>
  <sheetViews>
    <sheetView showGridLines="0" zoomScale="55" zoomScaleNormal="55" zoomScaleSheetLayoutView="85" zoomScalePageLayoutView="0" workbookViewId="0" topLeftCell="A1">
      <pane xSplit="3" ySplit="4" topLeftCell="D5" activePane="bottomRight" state="frozen"/>
      <selection pane="topLeft" activeCell="A28" sqref="A28:B29"/>
      <selection pane="topRight" activeCell="A28" sqref="A28:B29"/>
      <selection pane="bottomLeft" activeCell="A28" sqref="A28:B29"/>
      <selection pane="bottomRight" activeCell="D12" sqref="D12"/>
    </sheetView>
  </sheetViews>
  <sheetFormatPr defaultColWidth="9.00390625" defaultRowHeight="13.5"/>
  <cols>
    <col min="1" max="1" width="11.625" style="117" bestFit="1" customWidth="1"/>
    <col min="2" max="2" width="13.625" style="117" customWidth="1"/>
    <col min="3" max="3" width="14.00390625" style="117" customWidth="1"/>
    <col min="4" max="4" width="9.875" style="117" customWidth="1"/>
    <col min="5" max="5" width="4.625" style="119" customWidth="1"/>
    <col min="6" max="6" width="9.875" style="117" customWidth="1"/>
    <col min="7" max="7" width="4.625" style="119" customWidth="1"/>
    <col min="8" max="8" width="9.875" style="117" customWidth="1"/>
    <col min="9" max="9" width="4.625" style="119" customWidth="1"/>
    <col min="10" max="10" width="9.875" style="117" customWidth="1"/>
    <col min="11" max="11" width="4.625" style="119" customWidth="1"/>
    <col min="12" max="12" width="9.875" style="117" customWidth="1"/>
    <col min="13" max="13" width="4.625" style="119" customWidth="1"/>
    <col min="14" max="14" width="9.875" style="117" customWidth="1"/>
    <col min="15" max="15" width="4.625" style="119" customWidth="1"/>
    <col min="16" max="16" width="9.875" style="117" customWidth="1"/>
    <col min="17" max="17" width="4.625" style="119" customWidth="1"/>
    <col min="18" max="18" width="9.875" style="117" customWidth="1"/>
    <col min="19" max="19" width="4.625" style="119" customWidth="1"/>
    <col min="20" max="20" width="9.875" style="117" customWidth="1"/>
    <col min="21" max="21" width="4.625" style="119" customWidth="1"/>
    <col min="22" max="22" width="9.875" style="117" customWidth="1"/>
    <col min="23" max="23" width="4.625" style="119" customWidth="1"/>
    <col min="24" max="24" width="9.875" style="117" customWidth="1"/>
    <col min="25" max="25" width="4.625" style="119" customWidth="1"/>
    <col min="26" max="26" width="9.875" style="117" customWidth="1"/>
    <col min="27" max="27" width="4.625" style="119" customWidth="1"/>
    <col min="28" max="28" width="10.25390625" style="117" customWidth="1"/>
    <col min="29" max="29" width="4.625" style="117" customWidth="1"/>
    <col min="30" max="16384" width="9.00390625" style="117" customWidth="1"/>
  </cols>
  <sheetData>
    <row r="1" spans="1:29" ht="13.5" customHeight="1">
      <c r="A1" s="126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75.75" customHeight="1">
      <c r="A2" s="126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9.75" customHeight="1" thickBot="1">
      <c r="A3" s="126"/>
      <c r="B3" s="126"/>
      <c r="C3" s="4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4"/>
    </row>
    <row r="4" spans="1:29" ht="45" customHeight="1" thickBot="1">
      <c r="A4" s="6" t="s">
        <v>7</v>
      </c>
      <c r="B4" s="7"/>
      <c r="C4" s="8" t="s">
        <v>14</v>
      </c>
      <c r="D4" s="109">
        <v>1</v>
      </c>
      <c r="E4" s="9" t="s">
        <v>15</v>
      </c>
      <c r="F4" s="10">
        <f>IF($D4=0,0,IF(D4=12,1,D4+1))</f>
        <v>2</v>
      </c>
      <c r="G4" s="9" t="s">
        <v>15</v>
      </c>
      <c r="H4" s="10">
        <f>IF($D4=0,0,IF(F4=12,1,F4+1))</f>
        <v>3</v>
      </c>
      <c r="I4" s="9" t="s">
        <v>15</v>
      </c>
      <c r="J4" s="10">
        <f>IF($D4=0,0,IF(H4=12,1,H4+1))</f>
        <v>4</v>
      </c>
      <c r="K4" s="9" t="s">
        <v>15</v>
      </c>
      <c r="L4" s="10">
        <f>IF($D4=0,0,IF(J4=12,1,J4+1))</f>
        <v>5</v>
      </c>
      <c r="M4" s="9" t="s">
        <v>15</v>
      </c>
      <c r="N4" s="10">
        <f>IF($D4=0,0,IF(L4=12,1,L4+1))</f>
        <v>6</v>
      </c>
      <c r="O4" s="9" t="s">
        <v>15</v>
      </c>
      <c r="P4" s="10">
        <f>IF($D4=0,0,IF(N4=12,1,N4+1))</f>
        <v>7</v>
      </c>
      <c r="Q4" s="9" t="s">
        <v>15</v>
      </c>
      <c r="R4" s="10">
        <f>IF($D4=0,0,IF(P4=12,1,P4+1))</f>
        <v>8</v>
      </c>
      <c r="S4" s="9" t="s">
        <v>15</v>
      </c>
      <c r="T4" s="10">
        <f>IF($D4=0,0,IF(R4=12,1,R4+1))</f>
        <v>9</v>
      </c>
      <c r="U4" s="9" t="s">
        <v>15</v>
      </c>
      <c r="V4" s="10">
        <f>IF($D4=0,0,IF(T4=12,1,T4+1))</f>
        <v>10</v>
      </c>
      <c r="W4" s="9" t="s">
        <v>15</v>
      </c>
      <c r="X4" s="10">
        <f>IF($D4=0,0,IF(V4=12,1,V4+1))</f>
        <v>11</v>
      </c>
      <c r="Y4" s="9" t="s">
        <v>15</v>
      </c>
      <c r="Z4" s="10">
        <f>IF($D4=0,0,IF(X4=12,1,X4+1))</f>
        <v>12</v>
      </c>
      <c r="AA4" s="11" t="s">
        <v>15</v>
      </c>
      <c r="AB4" s="128" t="s">
        <v>5</v>
      </c>
      <c r="AC4" s="129"/>
    </row>
    <row r="5" spans="1:29" ht="24.75" customHeight="1" thickTop="1">
      <c r="A5" s="130" t="s">
        <v>10</v>
      </c>
      <c r="B5" s="124">
        <v>0.509</v>
      </c>
      <c r="C5" s="12" t="s">
        <v>0</v>
      </c>
      <c r="D5" s="80">
        <v>10964</v>
      </c>
      <c r="E5" s="14" t="s">
        <v>1</v>
      </c>
      <c r="F5" s="80">
        <v>8604</v>
      </c>
      <c r="G5" s="14" t="s">
        <v>1</v>
      </c>
      <c r="H5" s="80">
        <v>7526</v>
      </c>
      <c r="I5" s="14" t="s">
        <v>1</v>
      </c>
      <c r="J5" s="80">
        <v>8492</v>
      </c>
      <c r="K5" s="14" t="s">
        <v>1</v>
      </c>
      <c r="L5" s="80">
        <v>8827</v>
      </c>
      <c r="M5" s="14" t="s">
        <v>1</v>
      </c>
      <c r="N5" s="80">
        <v>7582</v>
      </c>
      <c r="O5" s="14" t="s">
        <v>1</v>
      </c>
      <c r="P5" s="80">
        <v>10778</v>
      </c>
      <c r="Q5" s="14" t="s">
        <v>1</v>
      </c>
      <c r="R5" s="80">
        <v>15870</v>
      </c>
      <c r="S5" s="14" t="s">
        <v>1</v>
      </c>
      <c r="T5" s="80">
        <v>11633</v>
      </c>
      <c r="U5" s="14" t="s">
        <v>1</v>
      </c>
      <c r="V5" s="80">
        <v>9867</v>
      </c>
      <c r="W5" s="14" t="s">
        <v>1</v>
      </c>
      <c r="X5" s="80">
        <v>5277</v>
      </c>
      <c r="Y5" s="14" t="s">
        <v>1</v>
      </c>
      <c r="Z5" s="80">
        <v>7619</v>
      </c>
      <c r="AA5" s="14" t="s">
        <v>1</v>
      </c>
      <c r="AB5" s="81">
        <f>SUM(D5,F5,H5,J5,L5,N5,P5,R5,T5,V5,X5,Z5)</f>
        <v>113039</v>
      </c>
      <c r="AC5" s="15" t="s">
        <v>1</v>
      </c>
    </row>
    <row r="6" spans="1:29" ht="24.75" customHeight="1">
      <c r="A6" s="131"/>
      <c r="B6" s="124"/>
      <c r="C6" s="16" t="s">
        <v>3</v>
      </c>
      <c r="D6" s="73">
        <v>590</v>
      </c>
      <c r="E6" s="3" t="s">
        <v>12</v>
      </c>
      <c r="F6" s="74">
        <v>463</v>
      </c>
      <c r="G6" s="3" t="s">
        <v>32</v>
      </c>
      <c r="H6" s="74">
        <v>405</v>
      </c>
      <c r="I6" s="3" t="s">
        <v>32</v>
      </c>
      <c r="J6" s="74">
        <v>457</v>
      </c>
      <c r="K6" s="3" t="s">
        <v>32</v>
      </c>
      <c r="L6" s="74">
        <v>475</v>
      </c>
      <c r="M6" s="3" t="s">
        <v>32</v>
      </c>
      <c r="N6" s="74">
        <v>408</v>
      </c>
      <c r="O6" s="3" t="s">
        <v>32</v>
      </c>
      <c r="P6" s="74">
        <v>580</v>
      </c>
      <c r="Q6" s="3" t="s">
        <v>32</v>
      </c>
      <c r="R6" s="74">
        <v>854</v>
      </c>
      <c r="S6" s="3" t="s">
        <v>32</v>
      </c>
      <c r="T6" s="74">
        <v>626</v>
      </c>
      <c r="U6" s="3" t="s">
        <v>32</v>
      </c>
      <c r="V6" s="74">
        <v>531</v>
      </c>
      <c r="W6" s="3" t="s">
        <v>32</v>
      </c>
      <c r="X6" s="74">
        <v>284</v>
      </c>
      <c r="Y6" s="3" t="s">
        <v>32</v>
      </c>
      <c r="Z6" s="74">
        <v>410</v>
      </c>
      <c r="AA6" s="3" t="s">
        <v>12</v>
      </c>
      <c r="AB6" s="75">
        <f aca="true" t="shared" si="0" ref="AB6:AB27">SUM(D6,F6,H6,J6,L6,N6,P6,R6,T6,V6,X6,Z6)</f>
        <v>6083</v>
      </c>
      <c r="AC6" s="18" t="s">
        <v>12</v>
      </c>
    </row>
    <row r="7" spans="1:29" ht="24.75" customHeight="1" thickBot="1">
      <c r="A7" s="132"/>
      <c r="B7" s="19" t="s">
        <v>24</v>
      </c>
      <c r="C7" s="20" t="s">
        <v>27</v>
      </c>
      <c r="D7" s="68">
        <f>D6*$B5</f>
        <v>300.31</v>
      </c>
      <c r="E7" s="21" t="s">
        <v>2</v>
      </c>
      <c r="F7" s="68">
        <f>F6*$B5</f>
        <v>235.667</v>
      </c>
      <c r="G7" s="21" t="s">
        <v>33</v>
      </c>
      <c r="H7" s="68">
        <f>H6*$B5</f>
        <v>206.145</v>
      </c>
      <c r="I7" s="21" t="s">
        <v>33</v>
      </c>
      <c r="J7" s="68">
        <f>J6*$B5</f>
        <v>232.613</v>
      </c>
      <c r="K7" s="21" t="s">
        <v>33</v>
      </c>
      <c r="L7" s="68">
        <f>L6*$B5</f>
        <v>241.775</v>
      </c>
      <c r="M7" s="21" t="s">
        <v>33</v>
      </c>
      <c r="N7" s="68">
        <f>N6*$B5</f>
        <v>207.672</v>
      </c>
      <c r="O7" s="21" t="s">
        <v>33</v>
      </c>
      <c r="P7" s="68">
        <f>P6*$B5</f>
        <v>295.22</v>
      </c>
      <c r="Q7" s="21" t="s">
        <v>33</v>
      </c>
      <c r="R7" s="68">
        <f>R6*$B5</f>
        <v>434.686</v>
      </c>
      <c r="S7" s="21" t="s">
        <v>33</v>
      </c>
      <c r="T7" s="68">
        <f>T6*$B5</f>
        <v>318.634</v>
      </c>
      <c r="U7" s="21" t="s">
        <v>33</v>
      </c>
      <c r="V7" s="68">
        <f>V6*$B5</f>
        <v>270.279</v>
      </c>
      <c r="W7" s="21" t="s">
        <v>33</v>
      </c>
      <c r="X7" s="68">
        <f>X6*$B5</f>
        <v>144.556</v>
      </c>
      <c r="Y7" s="21" t="s">
        <v>33</v>
      </c>
      <c r="Z7" s="68">
        <f>Z6*$B5</f>
        <v>208.69</v>
      </c>
      <c r="AA7" s="21" t="s">
        <v>2</v>
      </c>
      <c r="AB7" s="69">
        <f t="shared" si="0"/>
        <v>3096.2470000000003</v>
      </c>
      <c r="AC7" s="22" t="s">
        <v>2</v>
      </c>
    </row>
    <row r="8" spans="1:29" ht="24.75" customHeight="1" thickTop="1">
      <c r="A8" s="133" t="s">
        <v>30</v>
      </c>
      <c r="B8" s="123">
        <v>2.3</v>
      </c>
      <c r="C8" s="23" t="s">
        <v>0</v>
      </c>
      <c r="D8" s="80">
        <v>7938</v>
      </c>
      <c r="E8" s="14" t="s">
        <v>1</v>
      </c>
      <c r="F8" s="80">
        <v>7233</v>
      </c>
      <c r="G8" s="14" t="s">
        <v>1</v>
      </c>
      <c r="H8" s="80">
        <v>6998</v>
      </c>
      <c r="I8" s="14" t="s">
        <v>1</v>
      </c>
      <c r="J8" s="80">
        <v>6058</v>
      </c>
      <c r="K8" s="14" t="s">
        <v>1</v>
      </c>
      <c r="L8" s="80">
        <v>5118</v>
      </c>
      <c r="M8" s="14" t="s">
        <v>1</v>
      </c>
      <c r="N8" s="80">
        <v>4883</v>
      </c>
      <c r="O8" s="14" t="s">
        <v>1</v>
      </c>
      <c r="P8" s="80">
        <v>3896</v>
      </c>
      <c r="Q8" s="14" t="s">
        <v>1</v>
      </c>
      <c r="R8" s="80">
        <v>3646</v>
      </c>
      <c r="S8" s="14" t="s">
        <v>1</v>
      </c>
      <c r="T8" s="80">
        <v>3646</v>
      </c>
      <c r="U8" s="14" t="s">
        <v>1</v>
      </c>
      <c r="V8" s="80">
        <v>3896</v>
      </c>
      <c r="W8" s="14" t="s">
        <v>1</v>
      </c>
      <c r="X8" s="80">
        <v>5823</v>
      </c>
      <c r="Y8" s="14" t="s">
        <v>1</v>
      </c>
      <c r="Z8" s="80">
        <v>6998</v>
      </c>
      <c r="AA8" s="14" t="s">
        <v>1</v>
      </c>
      <c r="AB8" s="81">
        <f t="shared" si="0"/>
        <v>66133</v>
      </c>
      <c r="AC8" s="15" t="s">
        <v>1</v>
      </c>
    </row>
    <row r="9" spans="1:29" ht="24.75" customHeight="1">
      <c r="A9" s="131"/>
      <c r="B9" s="124"/>
      <c r="C9" s="24" t="s">
        <v>3</v>
      </c>
      <c r="D9" s="2">
        <v>29</v>
      </c>
      <c r="E9" s="3" t="s">
        <v>34</v>
      </c>
      <c r="F9" s="2">
        <v>26</v>
      </c>
      <c r="G9" s="3" t="s">
        <v>34</v>
      </c>
      <c r="H9" s="2">
        <v>25</v>
      </c>
      <c r="I9" s="3" t="s">
        <v>34</v>
      </c>
      <c r="J9" s="2">
        <v>21</v>
      </c>
      <c r="K9" s="3" t="s">
        <v>34</v>
      </c>
      <c r="L9" s="2">
        <v>17</v>
      </c>
      <c r="M9" s="3" t="s">
        <v>34</v>
      </c>
      <c r="N9" s="2">
        <v>16</v>
      </c>
      <c r="O9" s="3" t="s">
        <v>34</v>
      </c>
      <c r="P9" s="2">
        <v>12</v>
      </c>
      <c r="Q9" s="3" t="s">
        <v>34</v>
      </c>
      <c r="R9" s="2">
        <v>11</v>
      </c>
      <c r="S9" s="3" t="s">
        <v>34</v>
      </c>
      <c r="T9" s="2">
        <v>11</v>
      </c>
      <c r="U9" s="3" t="s">
        <v>34</v>
      </c>
      <c r="V9" s="2">
        <v>12</v>
      </c>
      <c r="W9" s="3" t="s">
        <v>34</v>
      </c>
      <c r="X9" s="2">
        <v>20</v>
      </c>
      <c r="Y9" s="3" t="s">
        <v>34</v>
      </c>
      <c r="Z9" s="2">
        <v>25</v>
      </c>
      <c r="AA9" s="3" t="s">
        <v>16</v>
      </c>
      <c r="AB9" s="75">
        <f t="shared" si="0"/>
        <v>225</v>
      </c>
      <c r="AC9" s="18" t="s">
        <v>16</v>
      </c>
    </row>
    <row r="10" spans="1:29" ht="24.75" customHeight="1" thickBot="1">
      <c r="A10" s="132"/>
      <c r="B10" s="25" t="s">
        <v>25</v>
      </c>
      <c r="C10" s="20" t="s">
        <v>27</v>
      </c>
      <c r="D10" s="68">
        <f>D9*$B8</f>
        <v>66.69999999999999</v>
      </c>
      <c r="E10" s="21" t="s">
        <v>33</v>
      </c>
      <c r="F10" s="68">
        <f>F9*$B8</f>
        <v>59.8</v>
      </c>
      <c r="G10" s="21" t="s">
        <v>33</v>
      </c>
      <c r="H10" s="68">
        <f>H9*$B8</f>
        <v>57.49999999999999</v>
      </c>
      <c r="I10" s="21" t="s">
        <v>33</v>
      </c>
      <c r="J10" s="68">
        <f>J9*$B8</f>
        <v>48.3</v>
      </c>
      <c r="K10" s="21" t="s">
        <v>33</v>
      </c>
      <c r="L10" s="68">
        <f>L9*$B8</f>
        <v>39.099999999999994</v>
      </c>
      <c r="M10" s="21" t="s">
        <v>33</v>
      </c>
      <c r="N10" s="68">
        <f>N9*$B8</f>
        <v>36.8</v>
      </c>
      <c r="O10" s="21" t="s">
        <v>33</v>
      </c>
      <c r="P10" s="68">
        <f>P9*$B8</f>
        <v>27.599999999999998</v>
      </c>
      <c r="Q10" s="21" t="s">
        <v>33</v>
      </c>
      <c r="R10" s="68">
        <f>R9*$B8</f>
        <v>25.299999999999997</v>
      </c>
      <c r="S10" s="21" t="s">
        <v>33</v>
      </c>
      <c r="T10" s="68">
        <f>T9*$B8</f>
        <v>25.299999999999997</v>
      </c>
      <c r="U10" s="21" t="s">
        <v>33</v>
      </c>
      <c r="V10" s="68">
        <f>V9*$B8</f>
        <v>27.599999999999998</v>
      </c>
      <c r="W10" s="21" t="s">
        <v>33</v>
      </c>
      <c r="X10" s="68">
        <f>X9*$B8</f>
        <v>46</v>
      </c>
      <c r="Y10" s="21" t="s">
        <v>33</v>
      </c>
      <c r="Z10" s="68">
        <f>Z9*$B8</f>
        <v>57.49999999999999</v>
      </c>
      <c r="AA10" s="21" t="s">
        <v>2</v>
      </c>
      <c r="AB10" s="69">
        <f t="shared" si="0"/>
        <v>517.5</v>
      </c>
      <c r="AC10" s="22" t="s">
        <v>2</v>
      </c>
    </row>
    <row r="11" spans="1:29" ht="24.75" customHeight="1" thickTop="1">
      <c r="A11" s="130" t="s">
        <v>31</v>
      </c>
      <c r="B11" s="124">
        <v>6.55</v>
      </c>
      <c r="C11" s="12" t="s">
        <v>0</v>
      </c>
      <c r="D11" s="80">
        <v>7948</v>
      </c>
      <c r="E11" s="14" t="s">
        <v>1</v>
      </c>
      <c r="F11" s="80">
        <v>7694</v>
      </c>
      <c r="G11" s="14" t="s">
        <v>1</v>
      </c>
      <c r="H11" s="80">
        <v>7060</v>
      </c>
      <c r="I11" s="14" t="s">
        <v>1</v>
      </c>
      <c r="J11" s="80">
        <v>6807</v>
      </c>
      <c r="K11" s="14" t="s">
        <v>1</v>
      </c>
      <c r="L11" s="80">
        <v>6426</v>
      </c>
      <c r="M11" s="14" t="s">
        <v>1</v>
      </c>
      <c r="N11" s="80">
        <v>6046</v>
      </c>
      <c r="O11" s="14" t="s">
        <v>1</v>
      </c>
      <c r="P11" s="80">
        <v>5666</v>
      </c>
      <c r="Q11" s="14" t="s">
        <v>1</v>
      </c>
      <c r="R11" s="80">
        <v>5285</v>
      </c>
      <c r="S11" s="14" t="s">
        <v>1</v>
      </c>
      <c r="T11" s="80">
        <v>5539</v>
      </c>
      <c r="U11" s="14" t="s">
        <v>1</v>
      </c>
      <c r="V11" s="80">
        <v>5919</v>
      </c>
      <c r="W11" s="14" t="s">
        <v>1</v>
      </c>
      <c r="X11" s="80">
        <v>6300</v>
      </c>
      <c r="Y11" s="14" t="s">
        <v>1</v>
      </c>
      <c r="Z11" s="80">
        <v>7694</v>
      </c>
      <c r="AA11" s="14" t="s">
        <v>1</v>
      </c>
      <c r="AB11" s="81">
        <f t="shared" si="0"/>
        <v>78384</v>
      </c>
      <c r="AC11" s="15" t="s">
        <v>1</v>
      </c>
    </row>
    <row r="12" spans="1:29" ht="24.75" customHeight="1">
      <c r="A12" s="131"/>
      <c r="B12" s="124"/>
      <c r="C12" s="16" t="s">
        <v>3</v>
      </c>
      <c r="D12" s="2">
        <v>9.6</v>
      </c>
      <c r="E12" s="3" t="s">
        <v>34</v>
      </c>
      <c r="F12" s="2">
        <v>9.2</v>
      </c>
      <c r="G12" s="3" t="s">
        <v>34</v>
      </c>
      <c r="H12" s="2">
        <v>8.2</v>
      </c>
      <c r="I12" s="3" t="s">
        <v>34</v>
      </c>
      <c r="J12" s="2">
        <v>7.8</v>
      </c>
      <c r="K12" s="3" t="s">
        <v>34</v>
      </c>
      <c r="L12" s="2">
        <v>7.2</v>
      </c>
      <c r="M12" s="3" t="s">
        <v>34</v>
      </c>
      <c r="N12" s="2">
        <v>6.6</v>
      </c>
      <c r="O12" s="3" t="s">
        <v>34</v>
      </c>
      <c r="P12" s="2">
        <v>6</v>
      </c>
      <c r="Q12" s="3" t="s">
        <v>34</v>
      </c>
      <c r="R12" s="2">
        <v>5.4</v>
      </c>
      <c r="S12" s="3" t="s">
        <v>34</v>
      </c>
      <c r="T12" s="40">
        <v>5.8</v>
      </c>
      <c r="U12" s="3" t="s">
        <v>34</v>
      </c>
      <c r="V12" s="2">
        <v>6.4</v>
      </c>
      <c r="W12" s="3" t="s">
        <v>34</v>
      </c>
      <c r="X12" s="2">
        <v>7</v>
      </c>
      <c r="Y12" s="3" t="s">
        <v>34</v>
      </c>
      <c r="Z12" s="2">
        <v>9.2</v>
      </c>
      <c r="AA12" s="3" t="s">
        <v>16</v>
      </c>
      <c r="AB12" s="17">
        <f t="shared" si="0"/>
        <v>88.4</v>
      </c>
      <c r="AC12" s="18" t="s">
        <v>16</v>
      </c>
    </row>
    <row r="13" spans="1:29" ht="24.75" customHeight="1" thickBot="1">
      <c r="A13" s="132"/>
      <c r="B13" s="25" t="s">
        <v>25</v>
      </c>
      <c r="C13" s="20" t="s">
        <v>27</v>
      </c>
      <c r="D13" s="68">
        <f>D12*$B11</f>
        <v>62.879999999999995</v>
      </c>
      <c r="E13" s="21" t="s">
        <v>33</v>
      </c>
      <c r="F13" s="68">
        <f>F12*$B11</f>
        <v>60.25999999999999</v>
      </c>
      <c r="G13" s="21" t="s">
        <v>33</v>
      </c>
      <c r="H13" s="68">
        <f>H12*$B11</f>
        <v>53.709999999999994</v>
      </c>
      <c r="I13" s="21" t="s">
        <v>33</v>
      </c>
      <c r="J13" s="68">
        <f>J12*$B11</f>
        <v>51.089999999999996</v>
      </c>
      <c r="K13" s="21" t="s">
        <v>33</v>
      </c>
      <c r="L13" s="68">
        <f>L12*$B11</f>
        <v>47.16</v>
      </c>
      <c r="M13" s="21" t="s">
        <v>33</v>
      </c>
      <c r="N13" s="68">
        <f>N12*$B11</f>
        <v>43.23</v>
      </c>
      <c r="O13" s="21" t="s">
        <v>33</v>
      </c>
      <c r="P13" s="68">
        <f>P12*$B11</f>
        <v>39.3</v>
      </c>
      <c r="Q13" s="21" t="s">
        <v>33</v>
      </c>
      <c r="R13" s="68">
        <f>R12*$B11</f>
        <v>35.370000000000005</v>
      </c>
      <c r="S13" s="21" t="s">
        <v>33</v>
      </c>
      <c r="T13" s="68">
        <f>T12*$B11</f>
        <v>37.989999999999995</v>
      </c>
      <c r="U13" s="21" t="s">
        <v>33</v>
      </c>
      <c r="V13" s="68">
        <f>V12*$B11</f>
        <v>41.92</v>
      </c>
      <c r="W13" s="21" t="s">
        <v>33</v>
      </c>
      <c r="X13" s="68">
        <f>X12*$B11</f>
        <v>45.85</v>
      </c>
      <c r="Y13" s="21" t="s">
        <v>33</v>
      </c>
      <c r="Z13" s="68">
        <f>Z12*$B11</f>
        <v>60.25999999999999</v>
      </c>
      <c r="AA13" s="21" t="s">
        <v>2</v>
      </c>
      <c r="AB13" s="69">
        <f t="shared" si="0"/>
        <v>579.02</v>
      </c>
      <c r="AC13" s="22" t="s">
        <v>2</v>
      </c>
    </row>
    <row r="14" spans="1:29" ht="24.75" customHeight="1" thickTop="1">
      <c r="A14" s="133" t="s">
        <v>11</v>
      </c>
      <c r="B14" s="123">
        <v>0.23</v>
      </c>
      <c r="C14" s="23" t="s">
        <v>0</v>
      </c>
      <c r="D14" s="80">
        <v>5142</v>
      </c>
      <c r="E14" s="14" t="s">
        <v>1</v>
      </c>
      <c r="F14" s="80">
        <v>5142</v>
      </c>
      <c r="G14" s="14" t="s">
        <v>1</v>
      </c>
      <c r="H14" s="80">
        <v>4960</v>
      </c>
      <c r="I14" s="14" t="s">
        <v>1</v>
      </c>
      <c r="J14" s="80">
        <v>4960</v>
      </c>
      <c r="K14" s="14" t="s">
        <v>1</v>
      </c>
      <c r="L14" s="80">
        <v>6052</v>
      </c>
      <c r="M14" s="14" t="s">
        <v>1</v>
      </c>
      <c r="N14" s="80">
        <v>6052</v>
      </c>
      <c r="O14" s="14" t="s">
        <v>1</v>
      </c>
      <c r="P14" s="80">
        <v>6234</v>
      </c>
      <c r="Q14" s="14" t="s">
        <v>1</v>
      </c>
      <c r="R14" s="80">
        <v>6234</v>
      </c>
      <c r="S14" s="14" t="s">
        <v>1</v>
      </c>
      <c r="T14" s="80">
        <v>5870</v>
      </c>
      <c r="U14" s="14" t="s">
        <v>1</v>
      </c>
      <c r="V14" s="80">
        <v>5870</v>
      </c>
      <c r="W14" s="14" t="s">
        <v>1</v>
      </c>
      <c r="X14" s="80">
        <v>5870</v>
      </c>
      <c r="Y14" s="14" t="s">
        <v>1</v>
      </c>
      <c r="Z14" s="80">
        <v>5870</v>
      </c>
      <c r="AA14" s="14" t="s">
        <v>1</v>
      </c>
      <c r="AB14" s="81">
        <f t="shared" si="0"/>
        <v>68256</v>
      </c>
      <c r="AC14" s="15" t="s">
        <v>1</v>
      </c>
    </row>
    <row r="15" spans="1:29" ht="24.75" customHeight="1">
      <c r="A15" s="131"/>
      <c r="B15" s="124"/>
      <c r="C15" s="24" t="s">
        <v>3</v>
      </c>
      <c r="D15" s="2">
        <v>17.5</v>
      </c>
      <c r="E15" s="3" t="s">
        <v>34</v>
      </c>
      <c r="F15" s="2">
        <v>17.5</v>
      </c>
      <c r="G15" s="3" t="s">
        <v>34</v>
      </c>
      <c r="H15" s="2">
        <v>17</v>
      </c>
      <c r="I15" s="3" t="s">
        <v>34</v>
      </c>
      <c r="J15" s="2">
        <v>17</v>
      </c>
      <c r="K15" s="3" t="s">
        <v>34</v>
      </c>
      <c r="L15" s="2">
        <v>20</v>
      </c>
      <c r="M15" s="3" t="s">
        <v>34</v>
      </c>
      <c r="N15" s="2">
        <v>20</v>
      </c>
      <c r="O15" s="3" t="s">
        <v>34</v>
      </c>
      <c r="P15" s="2">
        <v>20.5</v>
      </c>
      <c r="Q15" s="3" t="s">
        <v>34</v>
      </c>
      <c r="R15" s="2">
        <v>20.5</v>
      </c>
      <c r="S15" s="3" t="s">
        <v>34</v>
      </c>
      <c r="T15" s="40">
        <v>19.5</v>
      </c>
      <c r="U15" s="3" t="s">
        <v>34</v>
      </c>
      <c r="V15" s="2">
        <v>19.5</v>
      </c>
      <c r="W15" s="3" t="s">
        <v>34</v>
      </c>
      <c r="X15" s="2">
        <v>19.5</v>
      </c>
      <c r="Y15" s="3" t="s">
        <v>34</v>
      </c>
      <c r="Z15" s="2">
        <v>19.5</v>
      </c>
      <c r="AA15" s="3" t="s">
        <v>16</v>
      </c>
      <c r="AB15" s="17">
        <f t="shared" si="0"/>
        <v>228</v>
      </c>
      <c r="AC15" s="18" t="s">
        <v>16</v>
      </c>
    </row>
    <row r="16" spans="1:29" ht="24.75" customHeight="1" thickBot="1">
      <c r="A16" s="132"/>
      <c r="B16" s="25" t="s">
        <v>25</v>
      </c>
      <c r="C16" s="20" t="s">
        <v>27</v>
      </c>
      <c r="D16" s="68">
        <f>D15*$B14</f>
        <v>4.025</v>
      </c>
      <c r="E16" s="21" t="s">
        <v>33</v>
      </c>
      <c r="F16" s="68">
        <f>F15*$B14</f>
        <v>4.025</v>
      </c>
      <c r="G16" s="21" t="s">
        <v>33</v>
      </c>
      <c r="H16" s="68">
        <f>H15*$B14</f>
        <v>3.91</v>
      </c>
      <c r="I16" s="21" t="s">
        <v>33</v>
      </c>
      <c r="J16" s="68">
        <f>J15*$B14</f>
        <v>3.91</v>
      </c>
      <c r="K16" s="21" t="s">
        <v>33</v>
      </c>
      <c r="L16" s="68">
        <f>L15*$B14</f>
        <v>4.6000000000000005</v>
      </c>
      <c r="M16" s="21" t="s">
        <v>33</v>
      </c>
      <c r="N16" s="68">
        <f>N15*$B14</f>
        <v>4.6000000000000005</v>
      </c>
      <c r="O16" s="21" t="s">
        <v>33</v>
      </c>
      <c r="P16" s="68">
        <f>P15*$B14</f>
        <v>4.715</v>
      </c>
      <c r="Q16" s="21" t="s">
        <v>33</v>
      </c>
      <c r="R16" s="68">
        <f>R15*$B14</f>
        <v>4.715</v>
      </c>
      <c r="S16" s="21" t="s">
        <v>33</v>
      </c>
      <c r="T16" s="68">
        <f>T15*$B14</f>
        <v>4.485</v>
      </c>
      <c r="U16" s="21" t="s">
        <v>33</v>
      </c>
      <c r="V16" s="68">
        <f>V15*$B14</f>
        <v>4.485</v>
      </c>
      <c r="W16" s="21" t="s">
        <v>33</v>
      </c>
      <c r="X16" s="68">
        <f>X15*$B14</f>
        <v>4.485</v>
      </c>
      <c r="Y16" s="21" t="s">
        <v>33</v>
      </c>
      <c r="Z16" s="68">
        <f>Z15*$B14</f>
        <v>4.485</v>
      </c>
      <c r="AA16" s="21" t="s">
        <v>2</v>
      </c>
      <c r="AB16" s="69">
        <f t="shared" si="0"/>
        <v>52.44</v>
      </c>
      <c r="AC16" s="22" t="s">
        <v>2</v>
      </c>
    </row>
    <row r="17" spans="1:29" ht="24.75" customHeight="1" thickTop="1">
      <c r="A17" s="130" t="s">
        <v>52</v>
      </c>
      <c r="B17" s="124">
        <v>2.49</v>
      </c>
      <c r="C17" s="12" t="s">
        <v>0</v>
      </c>
      <c r="D17" s="80">
        <v>6936</v>
      </c>
      <c r="E17" s="14" t="s">
        <v>1</v>
      </c>
      <c r="F17" s="80">
        <v>7956</v>
      </c>
      <c r="G17" s="14" t="s">
        <v>1</v>
      </c>
      <c r="H17" s="80">
        <v>6120</v>
      </c>
      <c r="I17" s="14" t="s">
        <v>1</v>
      </c>
      <c r="J17" s="80">
        <v>0</v>
      </c>
      <c r="K17" s="14" t="s">
        <v>1</v>
      </c>
      <c r="L17" s="80">
        <v>0</v>
      </c>
      <c r="M17" s="14" t="s">
        <v>1</v>
      </c>
      <c r="N17" s="80">
        <v>0</v>
      </c>
      <c r="O17" s="14" t="s">
        <v>1</v>
      </c>
      <c r="P17" s="80">
        <v>0</v>
      </c>
      <c r="Q17" s="14" t="s">
        <v>1</v>
      </c>
      <c r="R17" s="80">
        <v>0</v>
      </c>
      <c r="S17" s="14" t="s">
        <v>1</v>
      </c>
      <c r="T17" s="80">
        <v>0</v>
      </c>
      <c r="U17" s="14" t="s">
        <v>1</v>
      </c>
      <c r="V17" s="80">
        <v>0</v>
      </c>
      <c r="W17" s="14" t="s">
        <v>1</v>
      </c>
      <c r="X17" s="80">
        <v>2448</v>
      </c>
      <c r="Y17" s="14" t="s">
        <v>1</v>
      </c>
      <c r="Z17" s="80">
        <v>4896</v>
      </c>
      <c r="AA17" s="14" t="s">
        <v>1</v>
      </c>
      <c r="AB17" s="81">
        <f t="shared" si="0"/>
        <v>28356</v>
      </c>
      <c r="AC17" s="15" t="s">
        <v>1</v>
      </c>
    </row>
    <row r="18" spans="1:29" ht="24.75" customHeight="1">
      <c r="A18" s="131"/>
      <c r="B18" s="124"/>
      <c r="C18" s="16" t="s">
        <v>23</v>
      </c>
      <c r="D18" s="2">
        <v>68</v>
      </c>
      <c r="E18" s="3" t="s">
        <v>57</v>
      </c>
      <c r="F18" s="2">
        <v>78</v>
      </c>
      <c r="G18" s="3" t="s">
        <v>58</v>
      </c>
      <c r="H18" s="2">
        <v>60</v>
      </c>
      <c r="I18" s="3" t="s">
        <v>57</v>
      </c>
      <c r="J18" s="2">
        <v>0</v>
      </c>
      <c r="K18" s="3" t="s">
        <v>57</v>
      </c>
      <c r="L18" s="2">
        <v>0</v>
      </c>
      <c r="M18" s="3" t="s">
        <v>57</v>
      </c>
      <c r="N18" s="2">
        <v>0</v>
      </c>
      <c r="O18" s="3" t="s">
        <v>57</v>
      </c>
      <c r="P18" s="2">
        <v>0</v>
      </c>
      <c r="Q18" s="3" t="s">
        <v>57</v>
      </c>
      <c r="R18" s="2">
        <v>0</v>
      </c>
      <c r="S18" s="3" t="s">
        <v>57</v>
      </c>
      <c r="T18" s="2">
        <v>0</v>
      </c>
      <c r="U18" s="3" t="s">
        <v>57</v>
      </c>
      <c r="V18" s="2">
        <v>0</v>
      </c>
      <c r="W18" s="3" t="s">
        <v>57</v>
      </c>
      <c r="X18" s="2">
        <v>24</v>
      </c>
      <c r="Y18" s="3" t="s">
        <v>57</v>
      </c>
      <c r="Z18" s="2">
        <v>48</v>
      </c>
      <c r="AA18" s="3" t="s">
        <v>57</v>
      </c>
      <c r="AB18" s="17">
        <f t="shared" si="0"/>
        <v>278</v>
      </c>
      <c r="AC18" s="18" t="s">
        <v>57</v>
      </c>
    </row>
    <row r="19" spans="1:29" ht="24.75" customHeight="1" thickBot="1">
      <c r="A19" s="132"/>
      <c r="B19" s="19" t="s">
        <v>53</v>
      </c>
      <c r="C19" s="20" t="s">
        <v>27</v>
      </c>
      <c r="D19" s="68">
        <f>D18*$B17</f>
        <v>169.32000000000002</v>
      </c>
      <c r="E19" s="21" t="s">
        <v>33</v>
      </c>
      <c r="F19" s="68">
        <f>F18*$B17</f>
        <v>194.22000000000003</v>
      </c>
      <c r="G19" s="21" t="s">
        <v>33</v>
      </c>
      <c r="H19" s="68">
        <f>H18*$B17</f>
        <v>149.4</v>
      </c>
      <c r="I19" s="21" t="s">
        <v>33</v>
      </c>
      <c r="J19" s="68">
        <f>J18*$B17</f>
        <v>0</v>
      </c>
      <c r="K19" s="21" t="s">
        <v>33</v>
      </c>
      <c r="L19" s="68">
        <f>L18*$B17</f>
        <v>0</v>
      </c>
      <c r="M19" s="21" t="s">
        <v>33</v>
      </c>
      <c r="N19" s="68">
        <f>N18*$B17</f>
        <v>0</v>
      </c>
      <c r="O19" s="21" t="s">
        <v>33</v>
      </c>
      <c r="P19" s="68">
        <f>P18*$B17</f>
        <v>0</v>
      </c>
      <c r="Q19" s="21" t="s">
        <v>33</v>
      </c>
      <c r="R19" s="68">
        <f>R18*$B17</f>
        <v>0</v>
      </c>
      <c r="S19" s="21" t="s">
        <v>33</v>
      </c>
      <c r="T19" s="68">
        <f>T18*$B17</f>
        <v>0</v>
      </c>
      <c r="U19" s="21" t="s">
        <v>33</v>
      </c>
      <c r="V19" s="68">
        <f>V18*$B17</f>
        <v>0</v>
      </c>
      <c r="W19" s="21" t="s">
        <v>33</v>
      </c>
      <c r="X19" s="68">
        <f>X18*$B17</f>
        <v>59.760000000000005</v>
      </c>
      <c r="Y19" s="21" t="s">
        <v>33</v>
      </c>
      <c r="Z19" s="68">
        <f>Z18*$B17</f>
        <v>119.52000000000001</v>
      </c>
      <c r="AA19" s="21" t="s">
        <v>2</v>
      </c>
      <c r="AB19" s="69">
        <f t="shared" si="0"/>
        <v>692.22</v>
      </c>
      <c r="AC19" s="22" t="s">
        <v>2</v>
      </c>
    </row>
    <row r="20" spans="1:29" ht="24.75" customHeight="1" thickTop="1">
      <c r="A20" s="133" t="s">
        <v>55</v>
      </c>
      <c r="B20" s="123">
        <v>2.32</v>
      </c>
      <c r="C20" s="23" t="s">
        <v>0</v>
      </c>
      <c r="D20" s="80">
        <v>5333</v>
      </c>
      <c r="E20" s="14" t="s">
        <v>1</v>
      </c>
      <c r="F20" s="80">
        <v>4050</v>
      </c>
      <c r="G20" s="14" t="s">
        <v>1</v>
      </c>
      <c r="H20" s="80">
        <v>7139</v>
      </c>
      <c r="I20" s="14" t="s">
        <v>1</v>
      </c>
      <c r="J20" s="80">
        <v>5595</v>
      </c>
      <c r="K20" s="14" t="s">
        <v>1</v>
      </c>
      <c r="L20" s="80">
        <v>5028</v>
      </c>
      <c r="M20" s="14" t="s">
        <v>1</v>
      </c>
      <c r="N20" s="80">
        <v>5921</v>
      </c>
      <c r="O20" s="14" t="s">
        <v>1</v>
      </c>
      <c r="P20" s="80">
        <v>5711</v>
      </c>
      <c r="Q20" s="14" t="s">
        <v>1</v>
      </c>
      <c r="R20" s="80">
        <v>7691</v>
      </c>
      <c r="S20" s="14" t="s">
        <v>1</v>
      </c>
      <c r="T20" s="80">
        <v>6134</v>
      </c>
      <c r="U20" s="14" t="s">
        <v>1</v>
      </c>
      <c r="V20" s="80">
        <v>4550</v>
      </c>
      <c r="W20" s="14" t="s">
        <v>1</v>
      </c>
      <c r="X20" s="80">
        <v>6117</v>
      </c>
      <c r="Y20" s="14" t="s">
        <v>1</v>
      </c>
      <c r="Z20" s="80">
        <v>8408</v>
      </c>
      <c r="AA20" s="14" t="s">
        <v>1</v>
      </c>
      <c r="AB20" s="81">
        <f t="shared" si="0"/>
        <v>71677</v>
      </c>
      <c r="AC20" s="15" t="s">
        <v>1</v>
      </c>
    </row>
    <row r="21" spans="1:29" ht="24.75" customHeight="1">
      <c r="A21" s="131"/>
      <c r="B21" s="124"/>
      <c r="C21" s="24" t="s">
        <v>23</v>
      </c>
      <c r="D21" s="2">
        <v>34.41</v>
      </c>
      <c r="E21" s="3" t="s">
        <v>57</v>
      </c>
      <c r="F21" s="2">
        <v>26.13</v>
      </c>
      <c r="G21" s="3" t="s">
        <v>57</v>
      </c>
      <c r="H21" s="2">
        <v>46.06</v>
      </c>
      <c r="I21" s="3" t="s">
        <v>57</v>
      </c>
      <c r="J21" s="2">
        <v>36.1</v>
      </c>
      <c r="K21" s="3" t="s">
        <v>57</v>
      </c>
      <c r="L21" s="2">
        <v>32.44</v>
      </c>
      <c r="M21" s="3" t="s">
        <v>57</v>
      </c>
      <c r="N21" s="2">
        <v>38.2</v>
      </c>
      <c r="O21" s="3" t="s">
        <v>57</v>
      </c>
      <c r="P21" s="2">
        <v>36.85</v>
      </c>
      <c r="Q21" s="3" t="s">
        <v>57</v>
      </c>
      <c r="R21" s="2">
        <v>49.62</v>
      </c>
      <c r="S21" s="3" t="s">
        <v>57</v>
      </c>
      <c r="T21" s="2">
        <v>39.58</v>
      </c>
      <c r="U21" s="3" t="s">
        <v>57</v>
      </c>
      <c r="V21" s="2">
        <v>29.36</v>
      </c>
      <c r="W21" s="3" t="s">
        <v>57</v>
      </c>
      <c r="X21" s="2">
        <v>39.47</v>
      </c>
      <c r="Y21" s="3" t="s">
        <v>57</v>
      </c>
      <c r="Z21" s="2">
        <v>54.25</v>
      </c>
      <c r="AA21" s="3" t="s">
        <v>57</v>
      </c>
      <c r="AB21" s="17">
        <f t="shared" si="0"/>
        <v>462.4699999999999</v>
      </c>
      <c r="AC21" s="18" t="s">
        <v>57</v>
      </c>
    </row>
    <row r="22" spans="1:29" ht="24.75" customHeight="1" thickBot="1">
      <c r="A22" s="132"/>
      <c r="B22" s="19" t="s">
        <v>53</v>
      </c>
      <c r="C22" s="20" t="s">
        <v>27</v>
      </c>
      <c r="D22" s="68">
        <f>D21*$B20</f>
        <v>79.83119999999998</v>
      </c>
      <c r="E22" s="21" t="s">
        <v>2</v>
      </c>
      <c r="F22" s="68">
        <f>F21*$B20</f>
        <v>60.621599999999994</v>
      </c>
      <c r="G22" s="21" t="s">
        <v>2</v>
      </c>
      <c r="H22" s="68">
        <f>H21*$B20</f>
        <v>106.8592</v>
      </c>
      <c r="I22" s="21" t="s">
        <v>2</v>
      </c>
      <c r="J22" s="68">
        <f>J21*$B20</f>
        <v>83.752</v>
      </c>
      <c r="K22" s="21" t="s">
        <v>2</v>
      </c>
      <c r="L22" s="68">
        <f>L21*$B20</f>
        <v>75.26079999999999</v>
      </c>
      <c r="M22" s="21" t="s">
        <v>2</v>
      </c>
      <c r="N22" s="68">
        <f>N21*$B20</f>
        <v>88.624</v>
      </c>
      <c r="O22" s="21" t="s">
        <v>2</v>
      </c>
      <c r="P22" s="68">
        <f>P21*$B20</f>
        <v>85.492</v>
      </c>
      <c r="Q22" s="21" t="s">
        <v>33</v>
      </c>
      <c r="R22" s="68">
        <f>R21*$B20</f>
        <v>115.11839999999998</v>
      </c>
      <c r="S22" s="21" t="s">
        <v>33</v>
      </c>
      <c r="T22" s="68">
        <f>T21*$B20</f>
        <v>91.8256</v>
      </c>
      <c r="U22" s="21" t="s">
        <v>33</v>
      </c>
      <c r="V22" s="68">
        <f>V21*$B20</f>
        <v>68.11519999999999</v>
      </c>
      <c r="W22" s="21" t="s">
        <v>33</v>
      </c>
      <c r="X22" s="68">
        <f>X21*$B20</f>
        <v>91.57039999999999</v>
      </c>
      <c r="Y22" s="21" t="s">
        <v>2</v>
      </c>
      <c r="Z22" s="68">
        <f>Z21*$B20</f>
        <v>125.85999999999999</v>
      </c>
      <c r="AA22" s="21" t="s">
        <v>2</v>
      </c>
      <c r="AB22" s="69">
        <f t="shared" si="0"/>
        <v>1072.9303999999997</v>
      </c>
      <c r="AC22" s="22" t="s">
        <v>2</v>
      </c>
    </row>
    <row r="23" spans="1:29" ht="24.75" customHeight="1" thickTop="1">
      <c r="A23" s="133" t="s">
        <v>56</v>
      </c>
      <c r="B23" s="123">
        <v>2.58</v>
      </c>
      <c r="C23" s="23" t="s">
        <v>0</v>
      </c>
      <c r="D23" s="80">
        <v>1664</v>
      </c>
      <c r="E23" s="14" t="s">
        <v>1</v>
      </c>
      <c r="F23" s="80">
        <v>1458</v>
      </c>
      <c r="G23" s="14" t="s">
        <v>1</v>
      </c>
      <c r="H23" s="80">
        <v>2247</v>
      </c>
      <c r="I23" s="14" t="s">
        <v>1</v>
      </c>
      <c r="J23" s="80">
        <v>1787</v>
      </c>
      <c r="K23" s="14" t="s">
        <v>1</v>
      </c>
      <c r="L23" s="80">
        <v>1552</v>
      </c>
      <c r="M23" s="14" t="s">
        <v>1</v>
      </c>
      <c r="N23" s="80">
        <v>1605</v>
      </c>
      <c r="O23" s="14" t="s">
        <v>1</v>
      </c>
      <c r="P23" s="80">
        <v>2065</v>
      </c>
      <c r="Q23" s="14" t="s">
        <v>1</v>
      </c>
      <c r="R23" s="80">
        <v>2370</v>
      </c>
      <c r="S23" s="14" t="s">
        <v>1</v>
      </c>
      <c r="T23" s="80">
        <v>1827</v>
      </c>
      <c r="U23" s="14" t="s">
        <v>1</v>
      </c>
      <c r="V23" s="80">
        <v>1491</v>
      </c>
      <c r="W23" s="14" t="s">
        <v>1</v>
      </c>
      <c r="X23" s="80">
        <v>1743</v>
      </c>
      <c r="Y23" s="14" t="s">
        <v>1</v>
      </c>
      <c r="Z23" s="80">
        <v>2578</v>
      </c>
      <c r="AA23" s="14" t="s">
        <v>1</v>
      </c>
      <c r="AB23" s="81">
        <f t="shared" si="0"/>
        <v>22387</v>
      </c>
      <c r="AC23" s="15" t="s">
        <v>1</v>
      </c>
    </row>
    <row r="24" spans="1:29" ht="24.75" customHeight="1">
      <c r="A24" s="131"/>
      <c r="B24" s="124"/>
      <c r="C24" s="24" t="s">
        <v>23</v>
      </c>
      <c r="D24" s="2">
        <v>11.89</v>
      </c>
      <c r="E24" s="3" t="s">
        <v>57</v>
      </c>
      <c r="F24" s="2">
        <v>10.42</v>
      </c>
      <c r="G24" s="3" t="s">
        <v>57</v>
      </c>
      <c r="H24" s="2">
        <v>16.05</v>
      </c>
      <c r="I24" s="3" t="s">
        <v>57</v>
      </c>
      <c r="J24" s="2">
        <v>12.77</v>
      </c>
      <c r="K24" s="3" t="s">
        <v>57</v>
      </c>
      <c r="L24" s="2">
        <v>11.09</v>
      </c>
      <c r="M24" s="3" t="s">
        <v>57</v>
      </c>
      <c r="N24" s="2">
        <v>11.47</v>
      </c>
      <c r="O24" s="3" t="s">
        <v>57</v>
      </c>
      <c r="P24" s="2">
        <v>14.75</v>
      </c>
      <c r="Q24" s="3" t="s">
        <v>57</v>
      </c>
      <c r="R24" s="2">
        <v>16.93</v>
      </c>
      <c r="S24" s="3" t="s">
        <v>57</v>
      </c>
      <c r="T24" s="2">
        <v>13.05</v>
      </c>
      <c r="U24" s="3" t="s">
        <v>57</v>
      </c>
      <c r="V24" s="2">
        <v>10.65</v>
      </c>
      <c r="W24" s="3" t="s">
        <v>57</v>
      </c>
      <c r="X24" s="2">
        <v>12.45</v>
      </c>
      <c r="Y24" s="3" t="s">
        <v>57</v>
      </c>
      <c r="Z24" s="2">
        <v>18.42</v>
      </c>
      <c r="AA24" s="3" t="s">
        <v>57</v>
      </c>
      <c r="AB24" s="17">
        <f t="shared" si="0"/>
        <v>159.94</v>
      </c>
      <c r="AC24" s="18" t="s">
        <v>57</v>
      </c>
    </row>
    <row r="25" spans="1:29" ht="24.75" customHeight="1" thickBot="1">
      <c r="A25" s="132"/>
      <c r="B25" s="19" t="s">
        <v>53</v>
      </c>
      <c r="C25" s="20" t="s">
        <v>27</v>
      </c>
      <c r="D25" s="68">
        <f>D24*$B23</f>
        <v>30.6762</v>
      </c>
      <c r="E25" s="21" t="s">
        <v>2</v>
      </c>
      <c r="F25" s="68">
        <f>F24*$B23</f>
        <v>26.8836</v>
      </c>
      <c r="G25" s="21" t="s">
        <v>2</v>
      </c>
      <c r="H25" s="68">
        <f>H24*$B23</f>
        <v>41.409000000000006</v>
      </c>
      <c r="I25" s="21" t="s">
        <v>2</v>
      </c>
      <c r="J25" s="68">
        <f>J24*$B23</f>
        <v>32.9466</v>
      </c>
      <c r="K25" s="21" t="s">
        <v>2</v>
      </c>
      <c r="L25" s="68">
        <f>L24*$B23</f>
        <v>28.6122</v>
      </c>
      <c r="M25" s="21" t="s">
        <v>2</v>
      </c>
      <c r="N25" s="68">
        <f>N24*$B23</f>
        <v>29.5926</v>
      </c>
      <c r="O25" s="21" t="s">
        <v>2</v>
      </c>
      <c r="P25" s="68">
        <f>P24*$B23</f>
        <v>38.055</v>
      </c>
      <c r="Q25" s="21" t="s">
        <v>2</v>
      </c>
      <c r="R25" s="68">
        <f>R24*$B23</f>
        <v>43.6794</v>
      </c>
      <c r="S25" s="21" t="s">
        <v>2</v>
      </c>
      <c r="T25" s="68">
        <f>T24*$B23</f>
        <v>33.669000000000004</v>
      </c>
      <c r="U25" s="21" t="s">
        <v>2</v>
      </c>
      <c r="V25" s="68">
        <f>V24*$B23</f>
        <v>27.477</v>
      </c>
      <c r="W25" s="21" t="s">
        <v>2</v>
      </c>
      <c r="X25" s="68">
        <f>X24*$B23</f>
        <v>32.121</v>
      </c>
      <c r="Y25" s="21" t="s">
        <v>2</v>
      </c>
      <c r="Z25" s="68">
        <f>Z24*$B23</f>
        <v>47.52360000000001</v>
      </c>
      <c r="AA25" s="21" t="s">
        <v>2</v>
      </c>
      <c r="AB25" s="69">
        <f t="shared" si="0"/>
        <v>412.64519999999993</v>
      </c>
      <c r="AC25" s="22" t="s">
        <v>2</v>
      </c>
    </row>
    <row r="26" spans="1:29" ht="24.75" customHeight="1" thickTop="1">
      <c r="A26" s="135" t="s">
        <v>29</v>
      </c>
      <c r="B26" s="26">
        <v>0.36</v>
      </c>
      <c r="C26" s="16" t="s">
        <v>6</v>
      </c>
      <c r="D26" s="13">
        <v>30</v>
      </c>
      <c r="E26" s="14" t="s">
        <v>2</v>
      </c>
      <c r="F26" s="13">
        <v>65</v>
      </c>
      <c r="G26" s="14" t="s">
        <v>2</v>
      </c>
      <c r="H26" s="13">
        <v>60</v>
      </c>
      <c r="I26" s="14" t="s">
        <v>2</v>
      </c>
      <c r="J26" s="13">
        <v>30</v>
      </c>
      <c r="K26" s="14" t="s">
        <v>2</v>
      </c>
      <c r="L26" s="13">
        <v>65</v>
      </c>
      <c r="M26" s="14" t="s">
        <v>2</v>
      </c>
      <c r="N26" s="13">
        <v>60</v>
      </c>
      <c r="O26" s="14" t="s">
        <v>2</v>
      </c>
      <c r="P26" s="13">
        <v>60</v>
      </c>
      <c r="Q26" s="14" t="s">
        <v>2</v>
      </c>
      <c r="R26" s="13">
        <v>65</v>
      </c>
      <c r="S26" s="14" t="s">
        <v>2</v>
      </c>
      <c r="T26" s="13">
        <v>95</v>
      </c>
      <c r="U26" s="14" t="s">
        <v>2</v>
      </c>
      <c r="V26" s="13">
        <v>100</v>
      </c>
      <c r="W26" s="14" t="s">
        <v>2</v>
      </c>
      <c r="X26" s="13">
        <v>60</v>
      </c>
      <c r="Y26" s="14" t="s">
        <v>2</v>
      </c>
      <c r="Z26" s="13">
        <v>30</v>
      </c>
      <c r="AA26" s="14" t="s">
        <v>2</v>
      </c>
      <c r="AB26" s="27">
        <f t="shared" si="0"/>
        <v>720</v>
      </c>
      <c r="AC26" s="28" t="s">
        <v>2</v>
      </c>
    </row>
    <row r="27" spans="1:29" ht="24.75" customHeight="1" thickBot="1">
      <c r="A27" s="132"/>
      <c r="B27" s="29" t="s">
        <v>26</v>
      </c>
      <c r="C27" s="20" t="s">
        <v>27</v>
      </c>
      <c r="D27" s="68">
        <f>D26*$B26</f>
        <v>10.799999999999999</v>
      </c>
      <c r="E27" s="21" t="s">
        <v>2</v>
      </c>
      <c r="F27" s="68">
        <f>F26*$B26</f>
        <v>23.4</v>
      </c>
      <c r="G27" s="21" t="s">
        <v>2</v>
      </c>
      <c r="H27" s="68">
        <f>H26*$B26</f>
        <v>21.599999999999998</v>
      </c>
      <c r="I27" s="21" t="s">
        <v>2</v>
      </c>
      <c r="J27" s="68">
        <f>J26*$B26</f>
        <v>10.799999999999999</v>
      </c>
      <c r="K27" s="21" t="s">
        <v>2</v>
      </c>
      <c r="L27" s="68">
        <f>L26*$B26</f>
        <v>23.4</v>
      </c>
      <c r="M27" s="21" t="s">
        <v>2</v>
      </c>
      <c r="N27" s="68">
        <f>N26*$B26</f>
        <v>21.599999999999998</v>
      </c>
      <c r="O27" s="21" t="s">
        <v>2</v>
      </c>
      <c r="P27" s="68">
        <f>P26*$B26</f>
        <v>21.599999999999998</v>
      </c>
      <c r="Q27" s="21" t="s">
        <v>2</v>
      </c>
      <c r="R27" s="68">
        <f>R26*$B26</f>
        <v>23.4</v>
      </c>
      <c r="S27" s="21" t="s">
        <v>2</v>
      </c>
      <c r="T27" s="68">
        <f>T26*$B26</f>
        <v>34.199999999999996</v>
      </c>
      <c r="U27" s="21" t="s">
        <v>2</v>
      </c>
      <c r="V27" s="68">
        <f>V26*$B26</f>
        <v>36</v>
      </c>
      <c r="W27" s="21" t="s">
        <v>2</v>
      </c>
      <c r="X27" s="68">
        <f>X26*$B26</f>
        <v>21.599999999999998</v>
      </c>
      <c r="Y27" s="21" t="s">
        <v>2</v>
      </c>
      <c r="Z27" s="68">
        <f>Z26*$B26</f>
        <v>10.799999999999999</v>
      </c>
      <c r="AA27" s="21" t="s">
        <v>2</v>
      </c>
      <c r="AB27" s="71">
        <f t="shared" si="0"/>
        <v>259.2</v>
      </c>
      <c r="AC27" s="62" t="s">
        <v>2</v>
      </c>
    </row>
    <row r="28" spans="1:29" ht="24.75" customHeight="1" thickBot="1" thickTop="1">
      <c r="A28" s="136" t="s">
        <v>8</v>
      </c>
      <c r="B28" s="137"/>
      <c r="C28" s="31" t="s">
        <v>4</v>
      </c>
      <c r="D28" s="83">
        <f>D5+D8+D11+D14+D17+D20+D23</f>
        <v>45925</v>
      </c>
      <c r="E28" s="32" t="s">
        <v>1</v>
      </c>
      <c r="F28" s="83">
        <f>F5+F8+F11+F14+F17+F20+F23</f>
        <v>42137</v>
      </c>
      <c r="G28" s="32" t="s">
        <v>1</v>
      </c>
      <c r="H28" s="83">
        <f>H5+H8+H11+H14+H17+H20+H23</f>
        <v>42050</v>
      </c>
      <c r="I28" s="32" t="s">
        <v>1</v>
      </c>
      <c r="J28" s="83">
        <f>J5+J8+J11+J14+J17+J20+J23</f>
        <v>33699</v>
      </c>
      <c r="K28" s="32" t="s">
        <v>1</v>
      </c>
      <c r="L28" s="83">
        <f>L5+L8+L11+L14+L17+L20+L23</f>
        <v>33003</v>
      </c>
      <c r="M28" s="32" t="s">
        <v>1</v>
      </c>
      <c r="N28" s="83">
        <f>N5+N8+N11+N14+N17+N20+N23</f>
        <v>32089</v>
      </c>
      <c r="O28" s="32" t="s">
        <v>1</v>
      </c>
      <c r="P28" s="83">
        <f>P5+P8+P11+P14+P17+P20+P23</f>
        <v>34350</v>
      </c>
      <c r="Q28" s="32" t="s">
        <v>1</v>
      </c>
      <c r="R28" s="83">
        <f>R5+R8+R11+R14+R17+R20+R23</f>
        <v>41096</v>
      </c>
      <c r="S28" s="32" t="s">
        <v>1</v>
      </c>
      <c r="T28" s="83">
        <f>T5+T8+T11+T14+T17+T20+T23</f>
        <v>34649</v>
      </c>
      <c r="U28" s="32" t="s">
        <v>1</v>
      </c>
      <c r="V28" s="83">
        <f>V5+V8+V11+V14+V17+V20+V23</f>
        <v>31593</v>
      </c>
      <c r="W28" s="32" t="s">
        <v>1</v>
      </c>
      <c r="X28" s="83">
        <f>X5+X8+X11+X14+X17+X20+X23</f>
        <v>33578</v>
      </c>
      <c r="Y28" s="32" t="s">
        <v>1</v>
      </c>
      <c r="Z28" s="83">
        <f>Z5+Z8+Z11+Z14+Z17+Z20+Z23</f>
        <v>44063</v>
      </c>
      <c r="AA28" s="60" t="s">
        <v>1</v>
      </c>
      <c r="AB28" s="84">
        <f>D28+F28+H28+J28+L28+N28+P28+R28+T28+V28+X28+Z28</f>
        <v>448232</v>
      </c>
      <c r="AC28" s="63" t="s">
        <v>1</v>
      </c>
    </row>
    <row r="29" spans="1:29" ht="24.75" customHeight="1" thickBot="1" thickTop="1">
      <c r="A29" s="138"/>
      <c r="B29" s="139"/>
      <c r="C29" s="34" t="s">
        <v>28</v>
      </c>
      <c r="D29" s="67">
        <f>D7+D10+D13+D16+D19+D22+D25+D27</f>
        <v>724.5423999999999</v>
      </c>
      <c r="E29" s="35" t="s">
        <v>2</v>
      </c>
      <c r="F29" s="67">
        <f>F7+F10+F13+F16+F19+F22+F25+F27</f>
        <v>664.8771999999999</v>
      </c>
      <c r="G29" s="35" t="s">
        <v>2</v>
      </c>
      <c r="H29" s="67">
        <f>H7+H10+H13+H16+H19+H22+H25+H27</f>
        <v>640.5332</v>
      </c>
      <c r="I29" s="35" t="s">
        <v>2</v>
      </c>
      <c r="J29" s="67">
        <f>J7+J10+J13+J16+J19+J22+J25+J27</f>
        <v>463.4116</v>
      </c>
      <c r="K29" s="35" t="s">
        <v>2</v>
      </c>
      <c r="L29" s="67">
        <f>L7+L10+L13+L16+L19+L22+L25+L27</f>
        <v>459.908</v>
      </c>
      <c r="M29" s="35" t="s">
        <v>2</v>
      </c>
      <c r="N29" s="67">
        <f>N7+N10+N13+N16+N19+N22+N25+N27</f>
        <v>432.1186000000001</v>
      </c>
      <c r="O29" s="35" t="s">
        <v>2</v>
      </c>
      <c r="P29" s="67">
        <f>P7+P10+P13+P16+P19+P22+P25+P27</f>
        <v>511.9820000000001</v>
      </c>
      <c r="Q29" s="35" t="s">
        <v>2</v>
      </c>
      <c r="R29" s="67">
        <f>R7+R10+R13+R16+R19+R22+R25+R27</f>
        <v>682.2687999999999</v>
      </c>
      <c r="S29" s="35" t="s">
        <v>2</v>
      </c>
      <c r="T29" s="67">
        <f>T7+T10+T13+T16+T19+T22+T25+T27</f>
        <v>546.1036</v>
      </c>
      <c r="U29" s="35" t="s">
        <v>2</v>
      </c>
      <c r="V29" s="67">
        <f>V7+V10+V13+V16+V19+V22+V25+V27</f>
        <v>475.87620000000004</v>
      </c>
      <c r="W29" s="35" t="s">
        <v>2</v>
      </c>
      <c r="X29" s="67">
        <f>X7+X10+X13+X16+X19+X22+X25+X27</f>
        <v>445.9424</v>
      </c>
      <c r="Y29" s="35" t="s">
        <v>2</v>
      </c>
      <c r="Z29" s="67">
        <f>Z7+Z10+Z13+Z16+Z19+Z22+Z25+Z27</f>
        <v>634.6386</v>
      </c>
      <c r="AA29" s="61" t="s">
        <v>2</v>
      </c>
      <c r="AB29" s="70">
        <f>D29+F29+H29+J29+L29+N29+P29+R29+T29+V29+X29+Z29</f>
        <v>6682.2026</v>
      </c>
      <c r="AC29" s="64" t="s">
        <v>2</v>
      </c>
    </row>
    <row r="30" spans="1:29" ht="20.25" customHeight="1" thickTop="1">
      <c r="A30" s="4"/>
      <c r="B30" s="4"/>
      <c r="C30" s="4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36"/>
      <c r="AA30" s="37"/>
      <c r="AB30" s="65"/>
      <c r="AC30" s="65"/>
    </row>
    <row r="31" spans="1:29" ht="13.5" customHeight="1">
      <c r="A31" s="4"/>
      <c r="B31" s="4"/>
      <c r="C31" s="4"/>
      <c r="D31" s="36"/>
      <c r="E31" s="36"/>
      <c r="F31" s="36"/>
      <c r="G31" s="36"/>
      <c r="H31" s="36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37"/>
      <c r="V31" s="36"/>
      <c r="W31" s="36"/>
      <c r="X31" s="36"/>
      <c r="Y31" s="36"/>
      <c r="Z31" s="36"/>
      <c r="AA31" s="36"/>
      <c r="AB31" s="66"/>
      <c r="AC31" s="66"/>
    </row>
    <row r="32" spans="1:29" ht="13.5" customHeight="1">
      <c r="A32" s="4"/>
      <c r="B32" s="36"/>
      <c r="C32" s="36"/>
      <c r="D32" s="36"/>
      <c r="E32" s="36"/>
      <c r="F32" s="36"/>
      <c r="G32" s="36"/>
      <c r="H32" s="36"/>
      <c r="I32" s="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6"/>
      <c r="AC32" s="66"/>
    </row>
    <row r="33" spans="1:29" ht="13.5" customHeight="1">
      <c r="A33" s="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25">
        <f>AB29/14</f>
        <v>477.3001857142857</v>
      </c>
      <c r="AC33" s="134" t="s">
        <v>66</v>
      </c>
    </row>
    <row r="34" spans="1:29" ht="18.75" customHeight="1">
      <c r="A34" s="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125"/>
      <c r="AC34" s="134"/>
    </row>
    <row r="35" spans="1:29" ht="19.5" customHeight="1">
      <c r="A35" s="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4"/>
      <c r="W35" s="4"/>
      <c r="X35" s="4"/>
      <c r="Y35" s="4"/>
      <c r="Z35" s="4"/>
      <c r="AA35" s="5"/>
      <c r="AB35" s="122"/>
      <c r="AC35" s="121"/>
    </row>
    <row r="36" spans="1:29" ht="13.5" customHeight="1">
      <c r="A36" s="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8" t="s">
        <v>9</v>
      </c>
      <c r="W36" s="38"/>
      <c r="X36" s="38"/>
      <c r="Y36" s="38"/>
      <c r="Z36" s="38"/>
      <c r="AA36" s="38"/>
      <c r="AB36" s="38"/>
      <c r="AC36" s="4"/>
    </row>
    <row r="37" spans="1:29" ht="18.75">
      <c r="A37" s="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8"/>
      <c r="W37" s="38"/>
      <c r="X37" s="38"/>
      <c r="Y37" s="38"/>
      <c r="Z37" s="38"/>
      <c r="AA37" s="38"/>
      <c r="AB37" s="38"/>
      <c r="AC37" s="4"/>
    </row>
    <row r="38" spans="1:29" ht="13.5" customHeight="1">
      <c r="A38" s="4"/>
      <c r="B38" s="4"/>
      <c r="C38" s="39"/>
      <c r="D38" s="39"/>
      <c r="E38" s="39"/>
      <c r="F38" s="39"/>
      <c r="G38" s="5"/>
      <c r="H38" s="4"/>
      <c r="I38" s="36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38"/>
      <c r="V38" s="38"/>
      <c r="W38" s="38"/>
      <c r="X38" s="38"/>
      <c r="Y38" s="38"/>
      <c r="Z38" s="38"/>
      <c r="AA38" s="38"/>
      <c r="AB38" s="38"/>
      <c r="AC38" s="4"/>
    </row>
    <row r="39" spans="1:29" ht="18.75">
      <c r="A39" s="4"/>
      <c r="B39" s="4"/>
      <c r="C39" s="39"/>
      <c r="D39" s="39"/>
      <c r="E39" s="39"/>
      <c r="F39" s="39"/>
      <c r="G39" s="5"/>
      <c r="H39" s="4"/>
      <c r="I39" s="5"/>
      <c r="J39" s="4"/>
      <c r="K39" s="5"/>
      <c r="L39" s="4"/>
      <c r="M39" s="5"/>
      <c r="N39" s="4"/>
      <c r="O39" s="4"/>
      <c r="P39" s="4"/>
      <c r="Q39" s="4"/>
      <c r="R39" s="4"/>
      <c r="S39" s="4"/>
      <c r="T39" s="4"/>
      <c r="U39" s="38"/>
      <c r="V39" s="38"/>
      <c r="W39" s="38"/>
      <c r="X39" s="38"/>
      <c r="Y39" s="38"/>
      <c r="Z39" s="38"/>
      <c r="AA39" s="38"/>
      <c r="AB39" s="38"/>
      <c r="AC39" s="4"/>
    </row>
    <row r="40" spans="1:29" ht="18.75">
      <c r="A40" s="4"/>
      <c r="B40" s="4"/>
      <c r="C40" s="39"/>
      <c r="D40" s="39"/>
      <c r="E40" s="39"/>
      <c r="F40" s="39"/>
      <c r="G40" s="39"/>
      <c r="H40" s="39"/>
      <c r="I40" s="39"/>
      <c r="J40" s="39"/>
      <c r="K40" s="5"/>
      <c r="L40" s="4"/>
      <c r="M40" s="5"/>
      <c r="N40" s="4"/>
      <c r="O40" s="4"/>
      <c r="P40" s="4"/>
      <c r="Q40" s="4"/>
      <c r="R40" s="4"/>
      <c r="S40" s="4"/>
      <c r="T40" s="38"/>
      <c r="U40" s="38"/>
      <c r="V40" s="38"/>
      <c r="W40" s="38"/>
      <c r="X40" s="38"/>
      <c r="Y40" s="38"/>
      <c r="Z40" s="38"/>
      <c r="AA40" s="5"/>
      <c r="AB40" s="4"/>
      <c r="AC40" s="4"/>
    </row>
    <row r="41" spans="1:29" ht="30.75" customHeight="1">
      <c r="A41" s="4"/>
      <c r="B41" s="4"/>
      <c r="C41" s="4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4"/>
      <c r="P41" s="4"/>
      <c r="Q41" s="4"/>
      <c r="R41" s="4"/>
      <c r="S41" s="4"/>
      <c r="T41" s="5"/>
      <c r="U41" s="4"/>
      <c r="V41" s="4"/>
      <c r="W41" s="4"/>
      <c r="X41" s="4"/>
      <c r="Y41" s="4"/>
      <c r="Z41" s="4"/>
      <c r="AA41" s="4"/>
      <c r="AB41" s="4"/>
      <c r="AC41" s="4"/>
    </row>
    <row r="42" spans="15:27" ht="18.75">
      <c r="O42" s="117"/>
      <c r="Q42" s="117"/>
      <c r="S42" s="117"/>
      <c r="T42" s="119"/>
      <c r="U42" s="117"/>
      <c r="W42" s="117"/>
      <c r="Y42" s="117"/>
      <c r="AA42" s="117"/>
    </row>
  </sheetData>
  <sheetProtection sheet="1" selectLockedCells="1"/>
  <mergeCells count="21">
    <mergeCell ref="B14:B15"/>
    <mergeCell ref="AB33:AB34"/>
    <mergeCell ref="A1:B3"/>
    <mergeCell ref="C1:AC2"/>
    <mergeCell ref="AB4:AC4"/>
    <mergeCell ref="A5:A7"/>
    <mergeCell ref="B5:B6"/>
    <mergeCell ref="A20:A22"/>
    <mergeCell ref="B8:B9"/>
    <mergeCell ref="B11:B12"/>
    <mergeCell ref="A14:A16"/>
    <mergeCell ref="AC33:AC34"/>
    <mergeCell ref="A23:A25"/>
    <mergeCell ref="B23:B24"/>
    <mergeCell ref="A26:A27"/>
    <mergeCell ref="A28:B29"/>
    <mergeCell ref="A8:A10"/>
    <mergeCell ref="B17:B18"/>
    <mergeCell ref="A11:A13"/>
    <mergeCell ref="B20:B21"/>
    <mergeCell ref="A17:A19"/>
  </mergeCells>
  <dataValidations count="1">
    <dataValidation type="list" allowBlank="1" showInputMessage="1" showErrorMessage="1" sqref="D4">
      <formula1>"1,2,3,4,5,6,7,8,9,10,11,12"</formula1>
    </dataValidation>
  </dataValidations>
  <printOptions/>
  <pageMargins left="0.35" right="0.2" top="0.2" bottom="0.2" header="0.2" footer="0.2"/>
  <pageSetup horizontalDpi="600" verticalDpi="600" orientation="landscape" paperSize="9" scale="6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D42"/>
  <sheetViews>
    <sheetView showGridLines="0" zoomScale="85" zoomScaleNormal="85" zoomScaleSheetLayoutView="85" zoomScalePageLayoutView="0" workbookViewId="0" topLeftCell="A1">
      <pane xSplit="3" ySplit="4" topLeftCell="D5" activePane="bottomRight" state="frozen"/>
      <selection pane="topLeft" activeCell="A28" sqref="A28:B29"/>
      <selection pane="topRight" activeCell="A28" sqref="A28:B29"/>
      <selection pane="bottomLeft" activeCell="A28" sqref="A28:B29"/>
      <selection pane="bottomRight" activeCell="D5" sqref="D5"/>
    </sheetView>
  </sheetViews>
  <sheetFormatPr defaultColWidth="9.00390625" defaultRowHeight="13.5"/>
  <cols>
    <col min="1" max="1" width="11.625" style="117" bestFit="1" customWidth="1"/>
    <col min="2" max="2" width="13.625" style="117" customWidth="1"/>
    <col min="3" max="3" width="14.00390625" style="117" customWidth="1"/>
    <col min="4" max="4" width="9.875" style="117" customWidth="1"/>
    <col min="5" max="5" width="4.625" style="119" customWidth="1"/>
    <col min="6" max="6" width="9.875" style="117" customWidth="1"/>
    <col min="7" max="7" width="4.625" style="119" customWidth="1"/>
    <col min="8" max="8" width="9.875" style="117" customWidth="1"/>
    <col min="9" max="9" width="4.625" style="119" customWidth="1"/>
    <col min="10" max="10" width="9.875" style="117" customWidth="1"/>
    <col min="11" max="11" width="4.625" style="119" customWidth="1"/>
    <col min="12" max="12" width="9.875" style="117" customWidth="1"/>
    <col min="13" max="13" width="4.625" style="119" customWidth="1"/>
    <col min="14" max="14" width="9.875" style="117" customWidth="1"/>
    <col min="15" max="15" width="4.625" style="119" customWidth="1"/>
    <col min="16" max="16" width="9.875" style="117" customWidth="1"/>
    <col min="17" max="17" width="4.625" style="119" customWidth="1"/>
    <col min="18" max="18" width="9.875" style="117" customWidth="1"/>
    <col min="19" max="19" width="4.625" style="119" customWidth="1"/>
    <col min="20" max="20" width="9.875" style="117" customWidth="1"/>
    <col min="21" max="21" width="4.625" style="119" customWidth="1"/>
    <col min="22" max="22" width="9.875" style="117" customWidth="1"/>
    <col min="23" max="23" width="4.625" style="119" customWidth="1"/>
    <col min="24" max="24" width="9.875" style="117" customWidth="1"/>
    <col min="25" max="25" width="4.625" style="119" customWidth="1"/>
    <col min="26" max="26" width="9.875" style="117" customWidth="1"/>
    <col min="27" max="27" width="4.625" style="119" customWidth="1"/>
    <col min="28" max="28" width="10.25390625" style="117" customWidth="1"/>
    <col min="29" max="29" width="4.625" style="117" customWidth="1"/>
    <col min="30" max="16384" width="9.00390625" style="117" customWidth="1"/>
  </cols>
  <sheetData>
    <row r="1" spans="1:29" ht="13.5" customHeight="1">
      <c r="A1" s="126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75.75" customHeight="1">
      <c r="A2" s="126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9.75" customHeight="1" thickBot="1">
      <c r="A3" s="126"/>
      <c r="B3" s="126"/>
      <c r="C3" s="4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4"/>
    </row>
    <row r="4" spans="1:29" ht="45" customHeight="1" thickBot="1">
      <c r="A4" s="44" t="s">
        <v>7</v>
      </c>
      <c r="B4" s="45" t="s">
        <v>13</v>
      </c>
      <c r="C4" s="46" t="s">
        <v>14</v>
      </c>
      <c r="D4" s="47">
        <f>'入力シート（例）'!D4</f>
        <v>1</v>
      </c>
      <c r="E4" s="48" t="s">
        <v>15</v>
      </c>
      <c r="F4" s="47">
        <f>IF($D4=0,0,IF(D4=12,1,D4+1))</f>
        <v>2</v>
      </c>
      <c r="G4" s="48" t="s">
        <v>15</v>
      </c>
      <c r="H4" s="47">
        <f>IF($D4=0,0,IF(F4=12,1,F4+1))</f>
        <v>3</v>
      </c>
      <c r="I4" s="48" t="s">
        <v>15</v>
      </c>
      <c r="J4" s="47">
        <f>IF($D4=0,0,IF(H4=12,1,H4+1))</f>
        <v>4</v>
      </c>
      <c r="K4" s="48" t="s">
        <v>15</v>
      </c>
      <c r="L4" s="47">
        <f>IF($D4=0,0,IF(J4=12,1,J4+1))</f>
        <v>5</v>
      </c>
      <c r="M4" s="48" t="s">
        <v>15</v>
      </c>
      <c r="N4" s="47">
        <f>IF($D4=0,0,IF(L4=12,1,L4+1))</f>
        <v>6</v>
      </c>
      <c r="O4" s="48" t="s">
        <v>15</v>
      </c>
      <c r="P4" s="47">
        <f>IF($D4=0,0,IF(N4=12,1,N4+1))</f>
        <v>7</v>
      </c>
      <c r="Q4" s="48" t="s">
        <v>15</v>
      </c>
      <c r="R4" s="47">
        <f>IF($D4=0,0,IF(P4=12,1,P4+1))</f>
        <v>8</v>
      </c>
      <c r="S4" s="48" t="s">
        <v>15</v>
      </c>
      <c r="T4" s="47">
        <f>IF($D4=0,0,IF(R4=12,1,R4+1))</f>
        <v>9</v>
      </c>
      <c r="U4" s="48" t="s">
        <v>15</v>
      </c>
      <c r="V4" s="47">
        <f>IF($D4=0,0,IF(T4=12,1,T4+1))</f>
        <v>10</v>
      </c>
      <c r="W4" s="48" t="s">
        <v>15</v>
      </c>
      <c r="X4" s="47">
        <f>IF($D4=0,0,IF(V4=12,1,V4+1))</f>
        <v>11</v>
      </c>
      <c r="Y4" s="48" t="s">
        <v>15</v>
      </c>
      <c r="Z4" s="47">
        <f>IF($D4=0,0,IF(X4=12,1,X4+1))</f>
        <v>12</v>
      </c>
      <c r="AA4" s="49" t="s">
        <v>15</v>
      </c>
      <c r="AB4" s="151" t="s">
        <v>5</v>
      </c>
      <c r="AC4" s="152"/>
    </row>
    <row r="5" spans="1:29" ht="24.75" customHeight="1" thickTop="1">
      <c r="A5" s="150" t="s">
        <v>10</v>
      </c>
      <c r="B5" s="144">
        <v>0.509</v>
      </c>
      <c r="C5" s="50" t="s">
        <v>0</v>
      </c>
      <c r="D5" s="82"/>
      <c r="E5" s="14" t="s">
        <v>1</v>
      </c>
      <c r="F5" s="82"/>
      <c r="G5" s="14" t="s">
        <v>1</v>
      </c>
      <c r="H5" s="82"/>
      <c r="I5" s="14" t="s">
        <v>1</v>
      </c>
      <c r="J5" s="82"/>
      <c r="K5" s="14" t="s">
        <v>1</v>
      </c>
      <c r="L5" s="82"/>
      <c r="M5" s="14" t="s">
        <v>1</v>
      </c>
      <c r="N5" s="82"/>
      <c r="O5" s="14" t="s">
        <v>1</v>
      </c>
      <c r="P5" s="82"/>
      <c r="Q5" s="14" t="s">
        <v>1</v>
      </c>
      <c r="R5" s="82"/>
      <c r="S5" s="14" t="s">
        <v>1</v>
      </c>
      <c r="T5" s="82"/>
      <c r="U5" s="14" t="s">
        <v>1</v>
      </c>
      <c r="V5" s="82"/>
      <c r="W5" s="14" t="s">
        <v>1</v>
      </c>
      <c r="X5" s="82"/>
      <c r="Y5" s="14" t="s">
        <v>1</v>
      </c>
      <c r="Z5" s="82"/>
      <c r="AA5" s="14" t="s">
        <v>1</v>
      </c>
      <c r="AB5" s="81">
        <f>SUM(D5,F5,H5,J5,L5,N5,P5,R5,T5,V5,X5,Z5)</f>
        <v>0</v>
      </c>
      <c r="AC5" s="15" t="s">
        <v>1</v>
      </c>
    </row>
    <row r="6" spans="1:29" ht="24.75" customHeight="1">
      <c r="A6" s="141"/>
      <c r="B6" s="144"/>
      <c r="C6" s="51" t="s">
        <v>3</v>
      </c>
      <c r="D6" s="76">
        <v>600</v>
      </c>
      <c r="E6" s="3" t="s">
        <v>12</v>
      </c>
      <c r="F6" s="76">
        <v>448</v>
      </c>
      <c r="G6" s="3" t="s">
        <v>20</v>
      </c>
      <c r="H6" s="76">
        <v>442</v>
      </c>
      <c r="I6" s="3" t="s">
        <v>20</v>
      </c>
      <c r="J6" s="76">
        <v>435</v>
      </c>
      <c r="K6" s="3" t="s">
        <v>20</v>
      </c>
      <c r="L6" s="76">
        <v>486</v>
      </c>
      <c r="M6" s="3" t="s">
        <v>20</v>
      </c>
      <c r="N6" s="76">
        <v>384</v>
      </c>
      <c r="O6" s="3" t="s">
        <v>20</v>
      </c>
      <c r="P6" s="76">
        <v>544</v>
      </c>
      <c r="Q6" s="3" t="s">
        <v>20</v>
      </c>
      <c r="R6" s="76">
        <v>858</v>
      </c>
      <c r="S6" s="3" t="s">
        <v>20</v>
      </c>
      <c r="T6" s="76">
        <v>625</v>
      </c>
      <c r="U6" s="3" t="s">
        <v>20</v>
      </c>
      <c r="V6" s="76">
        <v>429</v>
      </c>
      <c r="W6" s="3" t="s">
        <v>20</v>
      </c>
      <c r="X6" s="76">
        <v>456</v>
      </c>
      <c r="Y6" s="3" t="s">
        <v>20</v>
      </c>
      <c r="Z6" s="76">
        <v>422</v>
      </c>
      <c r="AA6" s="3" t="s">
        <v>20</v>
      </c>
      <c r="AB6" s="75">
        <f aca="true" t="shared" si="0" ref="AB6:AB27">SUM(D6,F6,H6,J6,L6,N6,P6,R6,T6,V6,X6,Z6)</f>
        <v>6129</v>
      </c>
      <c r="AC6" s="18" t="s">
        <v>12</v>
      </c>
    </row>
    <row r="7" spans="1:29" ht="24.75" customHeight="1" thickBot="1">
      <c r="A7" s="142"/>
      <c r="B7" s="52" t="s">
        <v>24</v>
      </c>
      <c r="C7" s="53" t="s">
        <v>27</v>
      </c>
      <c r="D7" s="68">
        <f>D6*$B5</f>
        <v>305.4</v>
      </c>
      <c r="E7" s="21" t="s">
        <v>2</v>
      </c>
      <c r="F7" s="68">
        <f>F6*$B5</f>
        <v>228.032</v>
      </c>
      <c r="G7" s="21" t="s">
        <v>21</v>
      </c>
      <c r="H7" s="68">
        <f>H6*$B5</f>
        <v>224.978</v>
      </c>
      <c r="I7" s="21" t="s">
        <v>21</v>
      </c>
      <c r="J7" s="68">
        <f>J6*$B5</f>
        <v>221.415</v>
      </c>
      <c r="K7" s="21" t="s">
        <v>21</v>
      </c>
      <c r="L7" s="68">
        <f>L6*$B5</f>
        <v>247.374</v>
      </c>
      <c r="M7" s="21" t="s">
        <v>21</v>
      </c>
      <c r="N7" s="68">
        <f>N6*$B5</f>
        <v>195.45600000000002</v>
      </c>
      <c r="O7" s="21" t="s">
        <v>21</v>
      </c>
      <c r="P7" s="68">
        <f>P6*$B5</f>
        <v>276.896</v>
      </c>
      <c r="Q7" s="21" t="s">
        <v>21</v>
      </c>
      <c r="R7" s="68">
        <f>R6*$B5</f>
        <v>436.722</v>
      </c>
      <c r="S7" s="21" t="s">
        <v>21</v>
      </c>
      <c r="T7" s="68">
        <f>T6*$B5</f>
        <v>318.125</v>
      </c>
      <c r="U7" s="21" t="s">
        <v>21</v>
      </c>
      <c r="V7" s="68">
        <f>V6*$B5</f>
        <v>218.361</v>
      </c>
      <c r="W7" s="21" t="s">
        <v>21</v>
      </c>
      <c r="X7" s="68">
        <f>X6*$B5</f>
        <v>232.104</v>
      </c>
      <c r="Y7" s="21" t="s">
        <v>21</v>
      </c>
      <c r="Z7" s="68">
        <f>Z6*$B5</f>
        <v>214.798</v>
      </c>
      <c r="AA7" s="21" t="s">
        <v>21</v>
      </c>
      <c r="AB7" s="69">
        <f t="shared" si="0"/>
        <v>3119.661</v>
      </c>
      <c r="AC7" s="22" t="s">
        <v>2</v>
      </c>
    </row>
    <row r="8" spans="1:29" ht="24.75" customHeight="1" thickTop="1">
      <c r="A8" s="140" t="s">
        <v>30</v>
      </c>
      <c r="B8" s="143">
        <v>2.3</v>
      </c>
      <c r="C8" s="54" t="s">
        <v>0</v>
      </c>
      <c r="D8" s="82"/>
      <c r="E8" s="14" t="s">
        <v>1</v>
      </c>
      <c r="F8" s="82"/>
      <c r="G8" s="14" t="s">
        <v>1</v>
      </c>
      <c r="H8" s="82"/>
      <c r="I8" s="14" t="s">
        <v>1</v>
      </c>
      <c r="J8" s="82"/>
      <c r="K8" s="14" t="s">
        <v>1</v>
      </c>
      <c r="L8" s="82"/>
      <c r="M8" s="14" t="s">
        <v>1</v>
      </c>
      <c r="N8" s="82"/>
      <c r="O8" s="14" t="s">
        <v>1</v>
      </c>
      <c r="P8" s="82"/>
      <c r="Q8" s="14" t="s">
        <v>1</v>
      </c>
      <c r="R8" s="82"/>
      <c r="S8" s="14" t="s">
        <v>1</v>
      </c>
      <c r="T8" s="82"/>
      <c r="U8" s="14" t="s">
        <v>1</v>
      </c>
      <c r="V8" s="82"/>
      <c r="W8" s="14" t="s">
        <v>1</v>
      </c>
      <c r="X8" s="82"/>
      <c r="Y8" s="14" t="s">
        <v>1</v>
      </c>
      <c r="Z8" s="82"/>
      <c r="AA8" s="14" t="s">
        <v>1</v>
      </c>
      <c r="AB8" s="81">
        <f t="shared" si="0"/>
        <v>0</v>
      </c>
      <c r="AC8" s="15" t="s">
        <v>1</v>
      </c>
    </row>
    <row r="9" spans="1:29" ht="24.75" customHeight="1">
      <c r="A9" s="141"/>
      <c r="B9" s="144"/>
      <c r="C9" s="41" t="s">
        <v>3</v>
      </c>
      <c r="D9" s="42">
        <v>38</v>
      </c>
      <c r="E9" s="3" t="s">
        <v>22</v>
      </c>
      <c r="F9" s="42">
        <v>31</v>
      </c>
      <c r="G9" s="3" t="s">
        <v>22</v>
      </c>
      <c r="H9" s="42">
        <v>32</v>
      </c>
      <c r="I9" s="3" t="s">
        <v>22</v>
      </c>
      <c r="J9" s="42">
        <v>22</v>
      </c>
      <c r="K9" s="3" t="s">
        <v>22</v>
      </c>
      <c r="L9" s="42">
        <v>16</v>
      </c>
      <c r="M9" s="3" t="s">
        <v>22</v>
      </c>
      <c r="N9" s="42">
        <v>13</v>
      </c>
      <c r="O9" s="3" t="s">
        <v>22</v>
      </c>
      <c r="P9" s="42">
        <v>11</v>
      </c>
      <c r="Q9" s="3" t="s">
        <v>22</v>
      </c>
      <c r="R9" s="42">
        <v>10</v>
      </c>
      <c r="S9" s="3" t="s">
        <v>22</v>
      </c>
      <c r="T9" s="42">
        <v>9</v>
      </c>
      <c r="U9" s="3" t="s">
        <v>22</v>
      </c>
      <c r="V9" s="42">
        <v>13</v>
      </c>
      <c r="W9" s="3" t="s">
        <v>22</v>
      </c>
      <c r="X9" s="42">
        <v>17</v>
      </c>
      <c r="Y9" s="3" t="s">
        <v>22</v>
      </c>
      <c r="Z9" s="42">
        <v>28</v>
      </c>
      <c r="AA9" s="3" t="s">
        <v>22</v>
      </c>
      <c r="AB9" s="75">
        <f t="shared" si="0"/>
        <v>240</v>
      </c>
      <c r="AC9" s="18" t="s">
        <v>18</v>
      </c>
    </row>
    <row r="10" spans="1:29" ht="24.75" customHeight="1" thickBot="1">
      <c r="A10" s="142"/>
      <c r="B10" s="55" t="s">
        <v>25</v>
      </c>
      <c r="C10" s="53" t="s">
        <v>27</v>
      </c>
      <c r="D10" s="68">
        <f>D9*$B8</f>
        <v>87.39999999999999</v>
      </c>
      <c r="E10" s="21" t="s">
        <v>21</v>
      </c>
      <c r="F10" s="68">
        <f>F9*$B8</f>
        <v>71.3</v>
      </c>
      <c r="G10" s="21" t="s">
        <v>21</v>
      </c>
      <c r="H10" s="68">
        <f>H9*$B8</f>
        <v>73.6</v>
      </c>
      <c r="I10" s="21" t="s">
        <v>21</v>
      </c>
      <c r="J10" s="68">
        <f>J9*$B8</f>
        <v>50.599999999999994</v>
      </c>
      <c r="K10" s="21" t="s">
        <v>21</v>
      </c>
      <c r="L10" s="68">
        <f>L9*$B8</f>
        <v>36.8</v>
      </c>
      <c r="M10" s="21" t="s">
        <v>21</v>
      </c>
      <c r="N10" s="68">
        <f>N9*$B8</f>
        <v>29.9</v>
      </c>
      <c r="O10" s="21" t="s">
        <v>21</v>
      </c>
      <c r="P10" s="68">
        <f>P9*$B8</f>
        <v>25.299999999999997</v>
      </c>
      <c r="Q10" s="21" t="s">
        <v>21</v>
      </c>
      <c r="R10" s="68">
        <f>R9*$B8</f>
        <v>23</v>
      </c>
      <c r="S10" s="21" t="s">
        <v>21</v>
      </c>
      <c r="T10" s="68">
        <f>T9*$B8</f>
        <v>20.7</v>
      </c>
      <c r="U10" s="21" t="s">
        <v>21</v>
      </c>
      <c r="V10" s="68">
        <f>V9*$B8</f>
        <v>29.9</v>
      </c>
      <c r="W10" s="21" t="s">
        <v>21</v>
      </c>
      <c r="X10" s="68">
        <f>X9*$B8</f>
        <v>39.099999999999994</v>
      </c>
      <c r="Y10" s="21" t="s">
        <v>21</v>
      </c>
      <c r="Z10" s="68">
        <f>Z9*$B8</f>
        <v>64.39999999999999</v>
      </c>
      <c r="AA10" s="21" t="s">
        <v>21</v>
      </c>
      <c r="AB10" s="69">
        <f t="shared" si="0"/>
        <v>551.9999999999999</v>
      </c>
      <c r="AC10" s="22" t="s">
        <v>17</v>
      </c>
    </row>
    <row r="11" spans="1:29" ht="24.75" customHeight="1" thickTop="1">
      <c r="A11" s="150" t="s">
        <v>31</v>
      </c>
      <c r="B11" s="144">
        <v>6.55</v>
      </c>
      <c r="C11" s="50" t="s">
        <v>0</v>
      </c>
      <c r="D11" s="82"/>
      <c r="E11" s="14" t="s">
        <v>1</v>
      </c>
      <c r="F11" s="82"/>
      <c r="G11" s="14" t="s">
        <v>1</v>
      </c>
      <c r="H11" s="82"/>
      <c r="I11" s="14" t="s">
        <v>1</v>
      </c>
      <c r="J11" s="82"/>
      <c r="K11" s="14" t="s">
        <v>1</v>
      </c>
      <c r="L11" s="82"/>
      <c r="M11" s="14" t="s">
        <v>1</v>
      </c>
      <c r="N11" s="82"/>
      <c r="O11" s="14" t="s">
        <v>1</v>
      </c>
      <c r="P11" s="82"/>
      <c r="Q11" s="14" t="s">
        <v>1</v>
      </c>
      <c r="R11" s="82"/>
      <c r="S11" s="14" t="s">
        <v>1</v>
      </c>
      <c r="T11" s="82"/>
      <c r="U11" s="14" t="s">
        <v>1</v>
      </c>
      <c r="V11" s="82"/>
      <c r="W11" s="14" t="s">
        <v>1</v>
      </c>
      <c r="X11" s="82"/>
      <c r="Y11" s="14" t="s">
        <v>1</v>
      </c>
      <c r="Z11" s="82"/>
      <c r="AA11" s="14" t="s">
        <v>1</v>
      </c>
      <c r="AB11" s="81">
        <f t="shared" si="0"/>
        <v>0</v>
      </c>
      <c r="AC11" s="15" t="s">
        <v>1</v>
      </c>
    </row>
    <row r="12" spans="1:29" ht="24.75" customHeight="1">
      <c r="A12" s="141"/>
      <c r="B12" s="144"/>
      <c r="C12" s="51" t="s">
        <v>3</v>
      </c>
      <c r="D12" s="42">
        <v>10</v>
      </c>
      <c r="E12" s="3" t="s">
        <v>22</v>
      </c>
      <c r="F12" s="42">
        <v>9.6</v>
      </c>
      <c r="G12" s="3" t="s">
        <v>22</v>
      </c>
      <c r="H12" s="42">
        <v>8.4</v>
      </c>
      <c r="I12" s="3" t="s">
        <v>22</v>
      </c>
      <c r="J12" s="42">
        <v>8</v>
      </c>
      <c r="K12" s="3" t="s">
        <v>22</v>
      </c>
      <c r="L12" s="42">
        <v>8</v>
      </c>
      <c r="M12" s="3" t="s">
        <v>22</v>
      </c>
      <c r="N12" s="42">
        <v>7.6</v>
      </c>
      <c r="O12" s="3" t="s">
        <v>22</v>
      </c>
      <c r="P12" s="42">
        <v>6.6</v>
      </c>
      <c r="Q12" s="3" t="s">
        <v>22</v>
      </c>
      <c r="R12" s="42">
        <v>6</v>
      </c>
      <c r="S12" s="3" t="s">
        <v>22</v>
      </c>
      <c r="T12" s="42">
        <v>6.4</v>
      </c>
      <c r="U12" s="3" t="s">
        <v>22</v>
      </c>
      <c r="V12" s="42">
        <v>6.6</v>
      </c>
      <c r="W12" s="3" t="s">
        <v>22</v>
      </c>
      <c r="X12" s="42">
        <v>7.2</v>
      </c>
      <c r="Y12" s="3" t="s">
        <v>22</v>
      </c>
      <c r="Z12" s="42">
        <v>8.4</v>
      </c>
      <c r="AA12" s="3" t="s">
        <v>22</v>
      </c>
      <c r="AB12" s="17">
        <f t="shared" si="0"/>
        <v>92.80000000000001</v>
      </c>
      <c r="AC12" s="18" t="s">
        <v>18</v>
      </c>
    </row>
    <row r="13" spans="1:29" ht="24.75" customHeight="1" thickBot="1">
      <c r="A13" s="142"/>
      <c r="B13" s="55" t="s">
        <v>25</v>
      </c>
      <c r="C13" s="53" t="s">
        <v>27</v>
      </c>
      <c r="D13" s="68">
        <f>D12*$B11</f>
        <v>65.5</v>
      </c>
      <c r="E13" s="21" t="s">
        <v>21</v>
      </c>
      <c r="F13" s="68">
        <f>F12*$B11</f>
        <v>62.879999999999995</v>
      </c>
      <c r="G13" s="21" t="s">
        <v>21</v>
      </c>
      <c r="H13" s="68">
        <f>H12*$B11</f>
        <v>55.02</v>
      </c>
      <c r="I13" s="21" t="s">
        <v>21</v>
      </c>
      <c r="J13" s="68">
        <f>J12*$B11</f>
        <v>52.4</v>
      </c>
      <c r="K13" s="21" t="s">
        <v>21</v>
      </c>
      <c r="L13" s="68">
        <f>L12*$B11</f>
        <v>52.4</v>
      </c>
      <c r="M13" s="21" t="s">
        <v>21</v>
      </c>
      <c r="N13" s="68">
        <f>N12*$B11</f>
        <v>49.779999999999994</v>
      </c>
      <c r="O13" s="21" t="s">
        <v>21</v>
      </c>
      <c r="P13" s="68">
        <f>P12*$B11</f>
        <v>43.23</v>
      </c>
      <c r="Q13" s="21" t="s">
        <v>21</v>
      </c>
      <c r="R13" s="68">
        <f>R12*$B11</f>
        <v>39.3</v>
      </c>
      <c r="S13" s="21" t="s">
        <v>21</v>
      </c>
      <c r="T13" s="68">
        <f>T12*$B11</f>
        <v>41.92</v>
      </c>
      <c r="U13" s="21" t="s">
        <v>21</v>
      </c>
      <c r="V13" s="68">
        <f>V12*$B11</f>
        <v>43.23</v>
      </c>
      <c r="W13" s="21" t="s">
        <v>21</v>
      </c>
      <c r="X13" s="68">
        <f>X12*$B11</f>
        <v>47.16</v>
      </c>
      <c r="Y13" s="21" t="s">
        <v>21</v>
      </c>
      <c r="Z13" s="68">
        <f>Z12*$B11</f>
        <v>55.02</v>
      </c>
      <c r="AA13" s="21" t="s">
        <v>21</v>
      </c>
      <c r="AB13" s="69">
        <f t="shared" si="0"/>
        <v>607.84</v>
      </c>
      <c r="AC13" s="22" t="s">
        <v>17</v>
      </c>
    </row>
    <row r="14" spans="1:29" ht="24.75" customHeight="1" thickTop="1">
      <c r="A14" s="140" t="s">
        <v>11</v>
      </c>
      <c r="B14" s="143">
        <v>0.23</v>
      </c>
      <c r="C14" s="54" t="s">
        <v>0</v>
      </c>
      <c r="D14" s="82"/>
      <c r="E14" s="14" t="s">
        <v>1</v>
      </c>
      <c r="F14" s="82"/>
      <c r="G14" s="14" t="s">
        <v>1</v>
      </c>
      <c r="H14" s="82"/>
      <c r="I14" s="14" t="s">
        <v>1</v>
      </c>
      <c r="J14" s="82"/>
      <c r="K14" s="14" t="s">
        <v>1</v>
      </c>
      <c r="L14" s="82"/>
      <c r="M14" s="14" t="s">
        <v>1</v>
      </c>
      <c r="N14" s="82"/>
      <c r="O14" s="14" t="s">
        <v>1</v>
      </c>
      <c r="P14" s="82"/>
      <c r="Q14" s="14" t="s">
        <v>1</v>
      </c>
      <c r="R14" s="82"/>
      <c r="S14" s="14" t="s">
        <v>1</v>
      </c>
      <c r="T14" s="82"/>
      <c r="U14" s="14" t="s">
        <v>1</v>
      </c>
      <c r="V14" s="82"/>
      <c r="W14" s="14" t="s">
        <v>1</v>
      </c>
      <c r="X14" s="82"/>
      <c r="Y14" s="14" t="s">
        <v>1</v>
      </c>
      <c r="Z14" s="82"/>
      <c r="AA14" s="14" t="s">
        <v>1</v>
      </c>
      <c r="AB14" s="81">
        <f t="shared" si="0"/>
        <v>0</v>
      </c>
      <c r="AC14" s="15" t="s">
        <v>1</v>
      </c>
    </row>
    <row r="15" spans="1:29" ht="24.75" customHeight="1">
      <c r="A15" s="141"/>
      <c r="B15" s="144"/>
      <c r="C15" s="41" t="s">
        <v>3</v>
      </c>
      <c r="D15" s="42">
        <v>16.5</v>
      </c>
      <c r="E15" s="3" t="s">
        <v>22</v>
      </c>
      <c r="F15" s="42">
        <v>16.5</v>
      </c>
      <c r="G15" s="3" t="s">
        <v>22</v>
      </c>
      <c r="H15" s="42">
        <v>16.5</v>
      </c>
      <c r="I15" s="3" t="s">
        <v>22</v>
      </c>
      <c r="J15" s="42">
        <v>16.5</v>
      </c>
      <c r="K15" s="3" t="s">
        <v>22</v>
      </c>
      <c r="L15" s="42">
        <v>18</v>
      </c>
      <c r="M15" s="3" t="s">
        <v>22</v>
      </c>
      <c r="N15" s="42">
        <v>18</v>
      </c>
      <c r="O15" s="3" t="s">
        <v>22</v>
      </c>
      <c r="P15" s="42">
        <v>16</v>
      </c>
      <c r="Q15" s="3" t="s">
        <v>22</v>
      </c>
      <c r="R15" s="42">
        <v>16</v>
      </c>
      <c r="S15" s="3" t="s">
        <v>22</v>
      </c>
      <c r="T15" s="42">
        <v>20.5</v>
      </c>
      <c r="U15" s="3" t="s">
        <v>22</v>
      </c>
      <c r="V15" s="42">
        <v>20.5</v>
      </c>
      <c r="W15" s="3" t="s">
        <v>22</v>
      </c>
      <c r="X15" s="42">
        <v>21</v>
      </c>
      <c r="Y15" s="3" t="s">
        <v>22</v>
      </c>
      <c r="Z15" s="42">
        <v>21</v>
      </c>
      <c r="AA15" s="3" t="s">
        <v>22</v>
      </c>
      <c r="AB15" s="17">
        <f t="shared" si="0"/>
        <v>217</v>
      </c>
      <c r="AC15" s="18" t="s">
        <v>18</v>
      </c>
    </row>
    <row r="16" spans="1:29" ht="24.75" customHeight="1" thickBot="1">
      <c r="A16" s="142"/>
      <c r="B16" s="55" t="s">
        <v>25</v>
      </c>
      <c r="C16" s="53" t="s">
        <v>27</v>
      </c>
      <c r="D16" s="68">
        <f>D15*$B14</f>
        <v>3.7950000000000004</v>
      </c>
      <c r="E16" s="21" t="s">
        <v>21</v>
      </c>
      <c r="F16" s="68">
        <f>F15*$B14</f>
        <v>3.7950000000000004</v>
      </c>
      <c r="G16" s="21" t="s">
        <v>21</v>
      </c>
      <c r="H16" s="68">
        <f>H15*$B14</f>
        <v>3.7950000000000004</v>
      </c>
      <c r="I16" s="21" t="s">
        <v>21</v>
      </c>
      <c r="J16" s="68">
        <f>J15*$B14</f>
        <v>3.7950000000000004</v>
      </c>
      <c r="K16" s="21" t="s">
        <v>21</v>
      </c>
      <c r="L16" s="68">
        <f>L15*$B14</f>
        <v>4.140000000000001</v>
      </c>
      <c r="M16" s="21" t="s">
        <v>21</v>
      </c>
      <c r="N16" s="68">
        <f>N15*$B14</f>
        <v>4.140000000000001</v>
      </c>
      <c r="O16" s="21" t="s">
        <v>21</v>
      </c>
      <c r="P16" s="68">
        <f>P15*$B14</f>
        <v>3.68</v>
      </c>
      <c r="Q16" s="21" t="s">
        <v>21</v>
      </c>
      <c r="R16" s="68">
        <f>R15*$B14</f>
        <v>3.68</v>
      </c>
      <c r="S16" s="21" t="s">
        <v>21</v>
      </c>
      <c r="T16" s="68">
        <f>T15*$B14</f>
        <v>4.715</v>
      </c>
      <c r="U16" s="21" t="s">
        <v>21</v>
      </c>
      <c r="V16" s="68">
        <f>V15*$B14</f>
        <v>4.715</v>
      </c>
      <c r="W16" s="21" t="s">
        <v>21</v>
      </c>
      <c r="X16" s="68">
        <f>X15*$B14</f>
        <v>4.83</v>
      </c>
      <c r="Y16" s="21" t="s">
        <v>21</v>
      </c>
      <c r="Z16" s="68">
        <f>Z15*$B14</f>
        <v>4.83</v>
      </c>
      <c r="AA16" s="21" t="s">
        <v>21</v>
      </c>
      <c r="AB16" s="69">
        <f t="shared" si="0"/>
        <v>49.91</v>
      </c>
      <c r="AC16" s="22" t="s">
        <v>17</v>
      </c>
    </row>
    <row r="17" spans="1:29" ht="24.75" customHeight="1" thickTop="1">
      <c r="A17" s="150" t="s">
        <v>52</v>
      </c>
      <c r="B17" s="144">
        <v>2.49</v>
      </c>
      <c r="C17" s="50" t="s">
        <v>0</v>
      </c>
      <c r="D17" s="82"/>
      <c r="E17" s="14" t="s">
        <v>1</v>
      </c>
      <c r="F17" s="82"/>
      <c r="G17" s="14" t="s">
        <v>1</v>
      </c>
      <c r="H17" s="82"/>
      <c r="I17" s="14" t="s">
        <v>1</v>
      </c>
      <c r="J17" s="82"/>
      <c r="K17" s="14" t="s">
        <v>1</v>
      </c>
      <c r="L17" s="82"/>
      <c r="M17" s="14" t="s">
        <v>1</v>
      </c>
      <c r="N17" s="82"/>
      <c r="O17" s="14" t="s">
        <v>1</v>
      </c>
      <c r="P17" s="82"/>
      <c r="Q17" s="14" t="s">
        <v>1</v>
      </c>
      <c r="R17" s="82"/>
      <c r="S17" s="14" t="s">
        <v>1</v>
      </c>
      <c r="T17" s="82"/>
      <c r="U17" s="14" t="s">
        <v>1</v>
      </c>
      <c r="V17" s="82"/>
      <c r="W17" s="14" t="s">
        <v>1</v>
      </c>
      <c r="X17" s="82"/>
      <c r="Y17" s="14" t="s">
        <v>1</v>
      </c>
      <c r="Z17" s="82"/>
      <c r="AA17" s="14" t="s">
        <v>1</v>
      </c>
      <c r="AB17" s="81">
        <f t="shared" si="0"/>
        <v>0</v>
      </c>
      <c r="AC17" s="15" t="s">
        <v>1</v>
      </c>
    </row>
    <row r="18" spans="1:29" ht="24.75" customHeight="1">
      <c r="A18" s="141"/>
      <c r="B18" s="144"/>
      <c r="C18" s="51" t="s">
        <v>23</v>
      </c>
      <c r="D18" s="42">
        <v>66</v>
      </c>
      <c r="E18" s="3" t="s">
        <v>57</v>
      </c>
      <c r="F18" s="42">
        <v>60</v>
      </c>
      <c r="G18" s="3" t="s">
        <v>57</v>
      </c>
      <c r="H18" s="42">
        <v>56</v>
      </c>
      <c r="I18" s="3" t="s">
        <v>57</v>
      </c>
      <c r="J18" s="42">
        <v>0</v>
      </c>
      <c r="K18" s="3" t="s">
        <v>57</v>
      </c>
      <c r="L18" s="42">
        <v>0</v>
      </c>
      <c r="M18" s="3" t="s">
        <v>57</v>
      </c>
      <c r="N18" s="42">
        <v>0</v>
      </c>
      <c r="O18" s="3" t="s">
        <v>57</v>
      </c>
      <c r="P18" s="42">
        <v>0</v>
      </c>
      <c r="Q18" s="3" t="s">
        <v>57</v>
      </c>
      <c r="R18" s="42">
        <v>0</v>
      </c>
      <c r="S18" s="3" t="s">
        <v>57</v>
      </c>
      <c r="T18" s="42">
        <v>0</v>
      </c>
      <c r="U18" s="3" t="s">
        <v>57</v>
      </c>
      <c r="V18" s="42">
        <v>0</v>
      </c>
      <c r="W18" s="3" t="s">
        <v>57</v>
      </c>
      <c r="X18" s="42">
        <v>42</v>
      </c>
      <c r="Y18" s="3" t="s">
        <v>57</v>
      </c>
      <c r="Z18" s="42">
        <v>56</v>
      </c>
      <c r="AA18" s="3" t="s">
        <v>57</v>
      </c>
      <c r="AB18" s="17">
        <f t="shared" si="0"/>
        <v>280</v>
      </c>
      <c r="AC18" s="18" t="s">
        <v>57</v>
      </c>
    </row>
    <row r="19" spans="1:29" ht="24.75" customHeight="1" thickBot="1">
      <c r="A19" s="142"/>
      <c r="B19" s="52" t="s">
        <v>65</v>
      </c>
      <c r="C19" s="53" t="s">
        <v>27</v>
      </c>
      <c r="D19" s="68">
        <f>D18*$B17</f>
        <v>164.34</v>
      </c>
      <c r="E19" s="21" t="s">
        <v>21</v>
      </c>
      <c r="F19" s="68">
        <f>F18*$B17</f>
        <v>149.4</v>
      </c>
      <c r="G19" s="21" t="s">
        <v>21</v>
      </c>
      <c r="H19" s="68">
        <f>H18*$B17</f>
        <v>139.44</v>
      </c>
      <c r="I19" s="21" t="s">
        <v>21</v>
      </c>
      <c r="J19" s="68">
        <f>J18*$B17</f>
        <v>0</v>
      </c>
      <c r="K19" s="21" t="s">
        <v>21</v>
      </c>
      <c r="L19" s="68">
        <f>L18*$B17</f>
        <v>0</v>
      </c>
      <c r="M19" s="21" t="s">
        <v>21</v>
      </c>
      <c r="N19" s="68">
        <f>N18*$B17</f>
        <v>0</v>
      </c>
      <c r="O19" s="21" t="s">
        <v>21</v>
      </c>
      <c r="P19" s="68">
        <f>P18*$B17</f>
        <v>0</v>
      </c>
      <c r="Q19" s="21" t="s">
        <v>21</v>
      </c>
      <c r="R19" s="68">
        <f>R18*$B17</f>
        <v>0</v>
      </c>
      <c r="S19" s="21" t="s">
        <v>21</v>
      </c>
      <c r="T19" s="68">
        <f>T18*$B17</f>
        <v>0</v>
      </c>
      <c r="U19" s="21" t="s">
        <v>21</v>
      </c>
      <c r="V19" s="68">
        <f>V18*$B17</f>
        <v>0</v>
      </c>
      <c r="W19" s="21" t="s">
        <v>21</v>
      </c>
      <c r="X19" s="68">
        <f>X18*$B17</f>
        <v>104.58000000000001</v>
      </c>
      <c r="Y19" s="21" t="s">
        <v>21</v>
      </c>
      <c r="Z19" s="68">
        <f>Z18*$B17</f>
        <v>139.44</v>
      </c>
      <c r="AA19" s="21" t="s">
        <v>21</v>
      </c>
      <c r="AB19" s="69">
        <f t="shared" si="0"/>
        <v>697.2</v>
      </c>
      <c r="AC19" s="22" t="s">
        <v>17</v>
      </c>
    </row>
    <row r="20" spans="1:29" ht="24.75" customHeight="1" thickTop="1">
      <c r="A20" s="140" t="s">
        <v>54</v>
      </c>
      <c r="B20" s="143">
        <v>2.32</v>
      </c>
      <c r="C20" s="54" t="s">
        <v>0</v>
      </c>
      <c r="D20" s="82"/>
      <c r="E20" s="14" t="s">
        <v>1</v>
      </c>
      <c r="F20" s="82"/>
      <c r="G20" s="14" t="s">
        <v>1</v>
      </c>
      <c r="H20" s="82"/>
      <c r="I20" s="14" t="s">
        <v>1</v>
      </c>
      <c r="J20" s="82"/>
      <c r="K20" s="14" t="s">
        <v>1</v>
      </c>
      <c r="L20" s="82"/>
      <c r="M20" s="14" t="s">
        <v>1</v>
      </c>
      <c r="N20" s="82"/>
      <c r="O20" s="14" t="s">
        <v>1</v>
      </c>
      <c r="P20" s="82"/>
      <c r="Q20" s="14" t="s">
        <v>1</v>
      </c>
      <c r="R20" s="82"/>
      <c r="S20" s="14" t="s">
        <v>1</v>
      </c>
      <c r="T20" s="82"/>
      <c r="U20" s="14" t="s">
        <v>1</v>
      </c>
      <c r="V20" s="82"/>
      <c r="W20" s="14" t="s">
        <v>1</v>
      </c>
      <c r="X20" s="82"/>
      <c r="Y20" s="14" t="s">
        <v>1</v>
      </c>
      <c r="Z20" s="82"/>
      <c r="AA20" s="14" t="s">
        <v>1</v>
      </c>
      <c r="AB20" s="81">
        <f t="shared" si="0"/>
        <v>0</v>
      </c>
      <c r="AC20" s="15" t="s">
        <v>1</v>
      </c>
    </row>
    <row r="21" spans="1:29" ht="24.75" customHeight="1">
      <c r="A21" s="141"/>
      <c r="B21" s="144"/>
      <c r="C21" s="41" t="s">
        <v>23</v>
      </c>
      <c r="D21" s="42">
        <v>43.39</v>
      </c>
      <c r="E21" s="3" t="s">
        <v>57</v>
      </c>
      <c r="F21" s="42">
        <v>59.17</v>
      </c>
      <c r="G21" s="3" t="s">
        <v>57</v>
      </c>
      <c r="H21" s="42">
        <v>58.38</v>
      </c>
      <c r="I21" s="3" t="s">
        <v>57</v>
      </c>
      <c r="J21" s="42">
        <v>32.06</v>
      </c>
      <c r="K21" s="3" t="s">
        <v>57</v>
      </c>
      <c r="L21" s="42">
        <v>23.65</v>
      </c>
      <c r="M21" s="3" t="s">
        <v>57</v>
      </c>
      <c r="N21" s="42">
        <v>36.07</v>
      </c>
      <c r="O21" s="3" t="s">
        <v>57</v>
      </c>
      <c r="P21" s="42">
        <v>38.82</v>
      </c>
      <c r="Q21" s="3" t="s">
        <v>57</v>
      </c>
      <c r="R21" s="42">
        <v>59</v>
      </c>
      <c r="S21" s="3" t="s">
        <v>57</v>
      </c>
      <c r="T21" s="42">
        <v>44.84</v>
      </c>
      <c r="U21" s="3" t="s">
        <v>57</v>
      </c>
      <c r="V21" s="42">
        <v>26.91</v>
      </c>
      <c r="W21" s="3" t="s">
        <v>57</v>
      </c>
      <c r="X21" s="42">
        <v>28.19</v>
      </c>
      <c r="Y21" s="3" t="s">
        <v>57</v>
      </c>
      <c r="Z21" s="42">
        <v>68.14</v>
      </c>
      <c r="AA21" s="3" t="s">
        <v>57</v>
      </c>
      <c r="AB21" s="17">
        <f t="shared" si="0"/>
        <v>518.62</v>
      </c>
      <c r="AC21" s="18" t="s">
        <v>57</v>
      </c>
    </row>
    <row r="22" spans="1:29" ht="24.75" customHeight="1" thickBot="1">
      <c r="A22" s="142"/>
      <c r="B22" s="52" t="s">
        <v>65</v>
      </c>
      <c r="C22" s="53" t="s">
        <v>27</v>
      </c>
      <c r="D22" s="68">
        <f>D21*$B20</f>
        <v>100.6648</v>
      </c>
      <c r="E22" s="21" t="s">
        <v>2</v>
      </c>
      <c r="F22" s="68">
        <f>F21*$B20</f>
        <v>137.27439999999999</v>
      </c>
      <c r="G22" s="21" t="s">
        <v>2</v>
      </c>
      <c r="H22" s="68">
        <f>H21*$B20</f>
        <v>135.4416</v>
      </c>
      <c r="I22" s="21" t="s">
        <v>2</v>
      </c>
      <c r="J22" s="68">
        <f>J21*$B20</f>
        <v>74.3792</v>
      </c>
      <c r="K22" s="21" t="s">
        <v>2</v>
      </c>
      <c r="L22" s="68">
        <f>L21*$B20</f>
        <v>54.867999999999995</v>
      </c>
      <c r="M22" s="21" t="s">
        <v>2</v>
      </c>
      <c r="N22" s="68">
        <f>N21*$B20</f>
        <v>83.6824</v>
      </c>
      <c r="O22" s="21" t="s">
        <v>2</v>
      </c>
      <c r="P22" s="68">
        <f>P21*$B20</f>
        <v>90.0624</v>
      </c>
      <c r="Q22" s="21" t="s">
        <v>2</v>
      </c>
      <c r="R22" s="68">
        <f>R21*$B20</f>
        <v>136.88</v>
      </c>
      <c r="S22" s="21" t="s">
        <v>2</v>
      </c>
      <c r="T22" s="68">
        <f>T21*$B20</f>
        <v>104.0288</v>
      </c>
      <c r="U22" s="21" t="s">
        <v>2</v>
      </c>
      <c r="V22" s="68">
        <f>V21*$B20</f>
        <v>62.4312</v>
      </c>
      <c r="W22" s="21" t="s">
        <v>2</v>
      </c>
      <c r="X22" s="68">
        <f>X21*$B20</f>
        <v>65.4008</v>
      </c>
      <c r="Y22" s="21" t="s">
        <v>2</v>
      </c>
      <c r="Z22" s="68">
        <f>Z21*$B20</f>
        <v>158.0848</v>
      </c>
      <c r="AA22" s="21" t="s">
        <v>2</v>
      </c>
      <c r="AB22" s="69">
        <f t="shared" si="0"/>
        <v>1203.1984000000002</v>
      </c>
      <c r="AC22" s="22" t="s">
        <v>17</v>
      </c>
    </row>
    <row r="23" spans="1:29" ht="24.75" customHeight="1" thickTop="1">
      <c r="A23" s="140" t="s">
        <v>56</v>
      </c>
      <c r="B23" s="143">
        <v>2.58</v>
      </c>
      <c r="C23" s="54" t="s">
        <v>0</v>
      </c>
      <c r="D23" s="82"/>
      <c r="E23" s="14" t="s">
        <v>1</v>
      </c>
      <c r="F23" s="82"/>
      <c r="G23" s="14" t="s">
        <v>1</v>
      </c>
      <c r="H23" s="82"/>
      <c r="I23" s="14" t="s">
        <v>1</v>
      </c>
      <c r="J23" s="82"/>
      <c r="K23" s="14" t="s">
        <v>1</v>
      </c>
      <c r="L23" s="82"/>
      <c r="M23" s="14" t="s">
        <v>1</v>
      </c>
      <c r="N23" s="82"/>
      <c r="O23" s="14" t="s">
        <v>1</v>
      </c>
      <c r="P23" s="82"/>
      <c r="Q23" s="14" t="s">
        <v>1</v>
      </c>
      <c r="R23" s="82"/>
      <c r="S23" s="14" t="s">
        <v>1</v>
      </c>
      <c r="T23" s="82"/>
      <c r="U23" s="14" t="s">
        <v>1</v>
      </c>
      <c r="V23" s="82"/>
      <c r="W23" s="14" t="s">
        <v>1</v>
      </c>
      <c r="X23" s="82"/>
      <c r="Y23" s="14" t="s">
        <v>1</v>
      </c>
      <c r="Z23" s="82"/>
      <c r="AA23" s="14" t="s">
        <v>1</v>
      </c>
      <c r="AB23" s="81">
        <f t="shared" si="0"/>
        <v>0</v>
      </c>
      <c r="AC23" s="15" t="s">
        <v>1</v>
      </c>
    </row>
    <row r="24" spans="1:29" ht="24.75" customHeight="1">
      <c r="A24" s="141"/>
      <c r="B24" s="144"/>
      <c r="C24" s="41" t="s">
        <v>23</v>
      </c>
      <c r="D24" s="42">
        <v>14.13</v>
      </c>
      <c r="E24" s="3" t="s">
        <v>57</v>
      </c>
      <c r="F24" s="42">
        <v>18.39</v>
      </c>
      <c r="G24" s="3" t="s">
        <v>57</v>
      </c>
      <c r="H24" s="42">
        <v>18.79</v>
      </c>
      <c r="I24" s="3" t="s">
        <v>57</v>
      </c>
      <c r="J24" s="42">
        <v>11.35</v>
      </c>
      <c r="K24" s="3" t="s">
        <v>57</v>
      </c>
      <c r="L24" s="42">
        <v>9.55</v>
      </c>
      <c r="M24" s="3" t="s">
        <v>57</v>
      </c>
      <c r="N24" s="42">
        <v>12.02</v>
      </c>
      <c r="O24" s="3" t="s">
        <v>57</v>
      </c>
      <c r="P24" s="42">
        <v>13.27</v>
      </c>
      <c r="Q24" s="3" t="s">
        <v>57</v>
      </c>
      <c r="R24" s="42">
        <v>19.33</v>
      </c>
      <c r="S24" s="3" t="s">
        <v>57</v>
      </c>
      <c r="T24" s="42">
        <v>15.28</v>
      </c>
      <c r="U24" s="3" t="s">
        <v>57</v>
      </c>
      <c r="V24" s="42">
        <v>9.97</v>
      </c>
      <c r="W24" s="3" t="s">
        <v>57</v>
      </c>
      <c r="X24" s="42">
        <v>9.4</v>
      </c>
      <c r="Y24" s="3" t="s">
        <v>57</v>
      </c>
      <c r="Z24" s="42">
        <v>23.38</v>
      </c>
      <c r="AA24" s="3" t="s">
        <v>57</v>
      </c>
      <c r="AB24" s="17">
        <f t="shared" si="0"/>
        <v>174.85999999999999</v>
      </c>
      <c r="AC24" s="18" t="s">
        <v>57</v>
      </c>
    </row>
    <row r="25" spans="1:29" ht="24.75" customHeight="1" thickBot="1">
      <c r="A25" s="142"/>
      <c r="B25" s="52" t="s">
        <v>65</v>
      </c>
      <c r="C25" s="53" t="s">
        <v>27</v>
      </c>
      <c r="D25" s="68">
        <f>D24*$B23</f>
        <v>36.455400000000004</v>
      </c>
      <c r="E25" s="21" t="s">
        <v>21</v>
      </c>
      <c r="F25" s="68">
        <f>F24*$B23</f>
        <v>47.446200000000005</v>
      </c>
      <c r="G25" s="21" t="s">
        <v>21</v>
      </c>
      <c r="H25" s="68">
        <f>H24*$B23</f>
        <v>48.4782</v>
      </c>
      <c r="I25" s="21" t="s">
        <v>21</v>
      </c>
      <c r="J25" s="68">
        <f>J24*$B23</f>
        <v>29.283</v>
      </c>
      <c r="K25" s="21" t="s">
        <v>21</v>
      </c>
      <c r="L25" s="68">
        <f>L24*$B23</f>
        <v>24.639000000000003</v>
      </c>
      <c r="M25" s="21" t="s">
        <v>21</v>
      </c>
      <c r="N25" s="68">
        <f>N24*$B23</f>
        <v>31.0116</v>
      </c>
      <c r="O25" s="21" t="s">
        <v>21</v>
      </c>
      <c r="P25" s="68">
        <f>P24*$B23</f>
        <v>34.2366</v>
      </c>
      <c r="Q25" s="21" t="s">
        <v>21</v>
      </c>
      <c r="R25" s="68">
        <f>R24*$B23</f>
        <v>49.871399999999994</v>
      </c>
      <c r="S25" s="21" t="s">
        <v>21</v>
      </c>
      <c r="T25" s="68">
        <f>T24*$B23</f>
        <v>39.422399999999996</v>
      </c>
      <c r="U25" s="21" t="s">
        <v>21</v>
      </c>
      <c r="V25" s="68">
        <f>V24*$B23</f>
        <v>25.722600000000003</v>
      </c>
      <c r="W25" s="21" t="s">
        <v>21</v>
      </c>
      <c r="X25" s="68">
        <f>X24*$B23</f>
        <v>24.252000000000002</v>
      </c>
      <c r="Y25" s="21" t="s">
        <v>21</v>
      </c>
      <c r="Z25" s="68">
        <f>Z24*$B23</f>
        <v>60.3204</v>
      </c>
      <c r="AA25" s="21" t="s">
        <v>21</v>
      </c>
      <c r="AB25" s="69">
        <f t="shared" si="0"/>
        <v>451.1388</v>
      </c>
      <c r="AC25" s="22" t="s">
        <v>17</v>
      </c>
    </row>
    <row r="26" spans="1:29" ht="24.75" customHeight="1" thickTop="1">
      <c r="A26" s="145" t="s">
        <v>29</v>
      </c>
      <c r="B26" s="56">
        <v>0.36</v>
      </c>
      <c r="C26" s="51" t="s">
        <v>6</v>
      </c>
      <c r="D26" s="43">
        <v>70</v>
      </c>
      <c r="E26" s="14" t="s">
        <v>2</v>
      </c>
      <c r="F26" s="43">
        <v>75</v>
      </c>
      <c r="G26" s="14" t="s">
        <v>2</v>
      </c>
      <c r="H26" s="43">
        <v>80</v>
      </c>
      <c r="I26" s="14" t="s">
        <v>2</v>
      </c>
      <c r="J26" s="43">
        <v>80</v>
      </c>
      <c r="K26" s="14" t="s">
        <v>2</v>
      </c>
      <c r="L26" s="43">
        <v>70</v>
      </c>
      <c r="M26" s="14" t="s">
        <v>2</v>
      </c>
      <c r="N26" s="43">
        <v>60</v>
      </c>
      <c r="O26" s="14" t="s">
        <v>2</v>
      </c>
      <c r="P26" s="43">
        <v>60</v>
      </c>
      <c r="Q26" s="14" t="s">
        <v>2</v>
      </c>
      <c r="R26" s="43">
        <v>85</v>
      </c>
      <c r="S26" s="14" t="s">
        <v>2</v>
      </c>
      <c r="T26" s="43">
        <v>70</v>
      </c>
      <c r="U26" s="14" t="s">
        <v>2</v>
      </c>
      <c r="V26" s="43">
        <v>60</v>
      </c>
      <c r="W26" s="14" t="s">
        <v>2</v>
      </c>
      <c r="X26" s="43">
        <v>60</v>
      </c>
      <c r="Y26" s="14" t="s">
        <v>2</v>
      </c>
      <c r="Z26" s="43">
        <v>50</v>
      </c>
      <c r="AA26" s="14" t="s">
        <v>2</v>
      </c>
      <c r="AB26" s="27">
        <f t="shared" si="0"/>
        <v>820</v>
      </c>
      <c r="AC26" s="28" t="s">
        <v>19</v>
      </c>
    </row>
    <row r="27" spans="1:29" ht="24.75" customHeight="1" thickBot="1">
      <c r="A27" s="142"/>
      <c r="B27" s="57" t="s">
        <v>26</v>
      </c>
      <c r="C27" s="53" t="s">
        <v>27</v>
      </c>
      <c r="D27" s="68">
        <f>D26*$B26</f>
        <v>25.2</v>
      </c>
      <c r="E27" s="21" t="s">
        <v>17</v>
      </c>
      <c r="F27" s="68">
        <f>F26*$B26</f>
        <v>27</v>
      </c>
      <c r="G27" s="21" t="s">
        <v>2</v>
      </c>
      <c r="H27" s="68">
        <f>H26*$B26</f>
        <v>28.799999999999997</v>
      </c>
      <c r="I27" s="21" t="s">
        <v>2</v>
      </c>
      <c r="J27" s="68">
        <f>J26*$B26</f>
        <v>28.799999999999997</v>
      </c>
      <c r="K27" s="21" t="s">
        <v>2</v>
      </c>
      <c r="L27" s="68">
        <f>L26*$B26</f>
        <v>25.2</v>
      </c>
      <c r="M27" s="21" t="s">
        <v>2</v>
      </c>
      <c r="N27" s="68">
        <f>N26*$B26</f>
        <v>21.599999999999998</v>
      </c>
      <c r="O27" s="21" t="s">
        <v>2</v>
      </c>
      <c r="P27" s="68">
        <f>P26*$B26</f>
        <v>21.599999999999998</v>
      </c>
      <c r="Q27" s="21" t="s">
        <v>2</v>
      </c>
      <c r="R27" s="68">
        <f>R26*$B26</f>
        <v>30.599999999999998</v>
      </c>
      <c r="S27" s="21" t="s">
        <v>2</v>
      </c>
      <c r="T27" s="68">
        <f>T26*$B26</f>
        <v>25.2</v>
      </c>
      <c r="U27" s="21" t="s">
        <v>2</v>
      </c>
      <c r="V27" s="68">
        <f>V26*$B26</f>
        <v>21.599999999999998</v>
      </c>
      <c r="W27" s="21" t="s">
        <v>2</v>
      </c>
      <c r="X27" s="68">
        <f>X26*$B26</f>
        <v>21.599999999999998</v>
      </c>
      <c r="Y27" s="21" t="s">
        <v>2</v>
      </c>
      <c r="Z27" s="68">
        <f>Z26*$B26</f>
        <v>18</v>
      </c>
      <c r="AA27" s="21" t="s">
        <v>2</v>
      </c>
      <c r="AB27" s="72">
        <f t="shared" si="0"/>
        <v>295.2</v>
      </c>
      <c r="AC27" s="30" t="s">
        <v>2</v>
      </c>
    </row>
    <row r="28" spans="1:29" ht="24.75" customHeight="1" thickBot="1" thickTop="1">
      <c r="A28" s="146" t="s">
        <v>8</v>
      </c>
      <c r="B28" s="147"/>
      <c r="C28" s="58" t="s">
        <v>4</v>
      </c>
      <c r="D28" s="83">
        <f>D5+D8+D11+D14+D17+D20+D23</f>
        <v>0</v>
      </c>
      <c r="E28" s="32" t="s">
        <v>1</v>
      </c>
      <c r="F28" s="83">
        <f>F5+F8+F11+F14+F17+F20+F23</f>
        <v>0</v>
      </c>
      <c r="G28" s="32" t="s">
        <v>1</v>
      </c>
      <c r="H28" s="83">
        <f>H5+H8+H11+H14+H17+H20+H23</f>
        <v>0</v>
      </c>
      <c r="I28" s="32" t="s">
        <v>1</v>
      </c>
      <c r="J28" s="83">
        <f>J5+J8+J11+J14+J17+J20+J23</f>
        <v>0</v>
      </c>
      <c r="K28" s="32" t="s">
        <v>1</v>
      </c>
      <c r="L28" s="83">
        <f>L5+L8+L11+L14+L17+L20+L23</f>
        <v>0</v>
      </c>
      <c r="M28" s="32" t="s">
        <v>1</v>
      </c>
      <c r="N28" s="83">
        <f>N5+N8+N11+N14+N17+N20+N23</f>
        <v>0</v>
      </c>
      <c r="O28" s="32" t="s">
        <v>1</v>
      </c>
      <c r="P28" s="83">
        <f>P5+P8+P11+P14+P17+P20+P23</f>
        <v>0</v>
      </c>
      <c r="Q28" s="32" t="s">
        <v>1</v>
      </c>
      <c r="R28" s="83">
        <f>R5+R8+R11+R14+R17+R20+R23</f>
        <v>0</v>
      </c>
      <c r="S28" s="32" t="s">
        <v>1</v>
      </c>
      <c r="T28" s="83">
        <f>T5+T8+T11+T14+T17+T20+T23</f>
        <v>0</v>
      </c>
      <c r="U28" s="32" t="s">
        <v>1</v>
      </c>
      <c r="V28" s="83">
        <f>V5+V8+V11+V14+V17+V20+V23</f>
        <v>0</v>
      </c>
      <c r="W28" s="32" t="s">
        <v>1</v>
      </c>
      <c r="X28" s="83">
        <f>X5+X8+X11+X14+X17+X20+X23</f>
        <v>0</v>
      </c>
      <c r="Y28" s="32" t="s">
        <v>1</v>
      </c>
      <c r="Z28" s="83">
        <f>Z5+Z8+Z11+Z14+Z17+Z20+Z23</f>
        <v>0</v>
      </c>
      <c r="AA28" s="33" t="s">
        <v>1</v>
      </c>
      <c r="AB28" s="85">
        <f>D28+F28+H28+J28+L28+N28+P28+R28+T28+V28+X28+Z28</f>
        <v>0</v>
      </c>
      <c r="AC28" s="77" t="s">
        <v>1</v>
      </c>
    </row>
    <row r="29" spans="1:29" ht="24.75" customHeight="1" thickBot="1" thickTop="1">
      <c r="A29" s="148"/>
      <c r="B29" s="149"/>
      <c r="C29" s="59" t="s">
        <v>28</v>
      </c>
      <c r="D29" s="67">
        <f>D7+D10+D13+D16+D19+D22+D25+D27</f>
        <v>788.7552000000001</v>
      </c>
      <c r="E29" s="35" t="s">
        <v>21</v>
      </c>
      <c r="F29" s="67">
        <f>F7+F10+F13+F16+F19+F22+F25+F27</f>
        <v>727.1276</v>
      </c>
      <c r="G29" s="35" t="s">
        <v>21</v>
      </c>
      <c r="H29" s="67">
        <f>H7+H10+H13+H16+H19+H22+H25+H27</f>
        <v>709.5527999999999</v>
      </c>
      <c r="I29" s="35" t="s">
        <v>21</v>
      </c>
      <c r="J29" s="67">
        <f>J7+J10+J13+J16+J19+J22+J25+J27</f>
        <v>460.67220000000003</v>
      </c>
      <c r="K29" s="35" t="s">
        <v>21</v>
      </c>
      <c r="L29" s="67">
        <f>L7+L10+L13+L16+L19+L22+L25+L27</f>
        <v>445.42099999999994</v>
      </c>
      <c r="M29" s="35" t="s">
        <v>21</v>
      </c>
      <c r="N29" s="67">
        <f>N7+N10+N13+N16+N19+N22+N25+N27</f>
        <v>415.57</v>
      </c>
      <c r="O29" s="35" t="s">
        <v>21</v>
      </c>
      <c r="P29" s="67">
        <f>P7+P10+P13+P16+P19+P22+P25+P27</f>
        <v>495.00500000000005</v>
      </c>
      <c r="Q29" s="35" t="s">
        <v>21</v>
      </c>
      <c r="R29" s="67">
        <f>R7+R10+R13+R16+R19+R22+R25+R27</f>
        <v>720.0534</v>
      </c>
      <c r="S29" s="35" t="s">
        <v>21</v>
      </c>
      <c r="T29" s="67">
        <f>T7+T10+T13+T16+T19+T22+T25+T27</f>
        <v>554.1112</v>
      </c>
      <c r="U29" s="35" t="s">
        <v>21</v>
      </c>
      <c r="V29" s="67">
        <f>V7+V10+V13+V16+V19+V22+V25+V27</f>
        <v>405.9598</v>
      </c>
      <c r="W29" s="35" t="s">
        <v>21</v>
      </c>
      <c r="X29" s="67">
        <f>X7+X10+X13+X16+X19+X22+X25+X27</f>
        <v>539.0268</v>
      </c>
      <c r="Y29" s="35" t="s">
        <v>21</v>
      </c>
      <c r="Z29" s="67">
        <f>Z7+Z10+Z13+Z16+Z19+Z22+Z25+Z27</f>
        <v>714.8931999999999</v>
      </c>
      <c r="AA29" s="61" t="s">
        <v>21</v>
      </c>
      <c r="AB29" s="78">
        <f>D29+F29+H29+J29+L29+N29+P29+R29+T29+V29+X29+Z29</f>
        <v>6976.148199999999</v>
      </c>
      <c r="AC29" s="79" t="s">
        <v>17</v>
      </c>
    </row>
    <row r="30" spans="1:29" ht="20.25" customHeight="1">
      <c r="A30" s="4"/>
      <c r="B30" s="4"/>
      <c r="C30" s="4"/>
      <c r="D30" s="4"/>
      <c r="E30" s="5"/>
      <c r="F30" s="4"/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4"/>
    </row>
    <row r="31" spans="1:29" ht="13.5" customHeight="1">
      <c r="A31" s="4"/>
      <c r="B31" s="4"/>
      <c r="C31" s="4"/>
      <c r="D31" s="36"/>
      <c r="E31" s="36"/>
      <c r="F31" s="36"/>
      <c r="G31" s="36"/>
      <c r="H31" s="36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37"/>
      <c r="V31" s="36"/>
      <c r="W31" s="36"/>
      <c r="X31" s="36"/>
      <c r="Y31" s="36"/>
      <c r="Z31" s="36"/>
      <c r="AA31" s="36"/>
      <c r="AB31" s="36"/>
      <c r="AC31" s="36"/>
    </row>
    <row r="32" spans="1:29" ht="13.5" customHeight="1">
      <c r="A32" s="4"/>
      <c r="B32" s="36"/>
      <c r="C32" s="36"/>
      <c r="D32" s="36"/>
      <c r="E32" s="36"/>
      <c r="F32" s="36"/>
      <c r="G32" s="36"/>
      <c r="H32" s="36"/>
      <c r="I32" s="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3.5" customHeight="1">
      <c r="A33" s="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8.75">
      <c r="A34" s="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9.5" customHeight="1">
      <c r="A35" s="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4"/>
      <c r="W35" s="4"/>
      <c r="X35" s="4"/>
      <c r="Y35" s="4"/>
      <c r="Z35" s="4"/>
      <c r="AA35" s="5"/>
      <c r="AB35" s="4"/>
      <c r="AC35" s="4"/>
    </row>
    <row r="36" spans="1:30" ht="13.5" customHeight="1">
      <c r="A36" s="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8" t="s">
        <v>9</v>
      </c>
      <c r="W36" s="38"/>
      <c r="X36" s="38"/>
      <c r="Y36" s="38"/>
      <c r="Z36" s="38"/>
      <c r="AA36" s="38"/>
      <c r="AB36" s="38"/>
      <c r="AC36" s="4"/>
      <c r="AD36" s="118"/>
    </row>
    <row r="37" spans="1:29" ht="18.75">
      <c r="A37" s="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8"/>
      <c r="W37" s="38"/>
      <c r="X37" s="38"/>
      <c r="Y37" s="38"/>
      <c r="Z37" s="38"/>
      <c r="AA37" s="38"/>
      <c r="AB37" s="38"/>
      <c r="AC37" s="4"/>
    </row>
    <row r="38" spans="1:29" ht="13.5" customHeight="1">
      <c r="A38" s="4"/>
      <c r="B38" s="4"/>
      <c r="C38" s="39"/>
      <c r="D38" s="39"/>
      <c r="E38" s="39"/>
      <c r="F38" s="39"/>
      <c r="G38" s="5"/>
      <c r="H38" s="4"/>
      <c r="I38" s="36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38"/>
      <c r="V38" s="38"/>
      <c r="W38" s="38"/>
      <c r="X38" s="38"/>
      <c r="Y38" s="38"/>
      <c r="Z38" s="38"/>
      <c r="AA38" s="38"/>
      <c r="AB38" s="38"/>
      <c r="AC38" s="4"/>
    </row>
    <row r="39" spans="1:29" ht="18.75">
      <c r="A39" s="4"/>
      <c r="B39" s="4"/>
      <c r="C39" s="39"/>
      <c r="D39" s="39"/>
      <c r="E39" s="39"/>
      <c r="F39" s="39"/>
      <c r="G39" s="5"/>
      <c r="H39" s="4"/>
      <c r="I39" s="5"/>
      <c r="J39" s="4"/>
      <c r="K39" s="5"/>
      <c r="L39" s="4"/>
      <c r="M39" s="5"/>
      <c r="N39" s="4"/>
      <c r="O39" s="4"/>
      <c r="P39" s="4"/>
      <c r="Q39" s="4"/>
      <c r="R39" s="4"/>
      <c r="S39" s="4"/>
      <c r="T39" s="4"/>
      <c r="U39" s="38"/>
      <c r="V39" s="38"/>
      <c r="W39" s="38"/>
      <c r="X39" s="38"/>
      <c r="Y39" s="38"/>
      <c r="Z39" s="38"/>
      <c r="AA39" s="38"/>
      <c r="AB39" s="38"/>
      <c r="AC39" s="4"/>
    </row>
    <row r="40" spans="1:29" ht="18.75">
      <c r="A40" s="4"/>
      <c r="B40" s="4"/>
      <c r="C40" s="39"/>
      <c r="D40" s="39"/>
      <c r="E40" s="39"/>
      <c r="F40" s="39"/>
      <c r="G40" s="39"/>
      <c r="H40" s="39"/>
      <c r="I40" s="39"/>
      <c r="J40" s="39"/>
      <c r="K40" s="5"/>
      <c r="L40" s="4"/>
      <c r="M40" s="5"/>
      <c r="N40" s="4"/>
      <c r="O40" s="4"/>
      <c r="P40" s="4"/>
      <c r="Q40" s="4"/>
      <c r="R40" s="4"/>
      <c r="S40" s="4"/>
      <c r="T40" s="38"/>
      <c r="U40" s="38"/>
      <c r="V40" s="38"/>
      <c r="W40" s="38"/>
      <c r="X40" s="38"/>
      <c r="Y40" s="38"/>
      <c r="Z40" s="38"/>
      <c r="AA40" s="5"/>
      <c r="AB40" s="4"/>
      <c r="AC40" s="4"/>
    </row>
    <row r="41" spans="1:29" ht="30.75" customHeight="1">
      <c r="A41" s="4"/>
      <c r="B41" s="4"/>
      <c r="C41" s="4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4"/>
      <c r="P41" s="4"/>
      <c r="Q41" s="4"/>
      <c r="R41" s="4"/>
      <c r="S41" s="4"/>
      <c r="T41" s="5"/>
      <c r="U41" s="4"/>
      <c r="V41" s="4"/>
      <c r="W41" s="4"/>
      <c r="X41" s="4"/>
      <c r="Y41" s="4"/>
      <c r="Z41" s="4"/>
      <c r="AA41" s="4"/>
      <c r="AB41" s="4"/>
      <c r="AC41" s="4"/>
    </row>
    <row r="42" spans="15:27" ht="18.75">
      <c r="O42" s="117"/>
      <c r="Q42" s="117"/>
      <c r="S42" s="117"/>
      <c r="T42" s="119"/>
      <c r="U42" s="117"/>
      <c r="W42" s="117"/>
      <c r="Y42" s="117"/>
      <c r="AA42" s="117"/>
    </row>
  </sheetData>
  <sheetProtection sheet="1" selectLockedCells="1"/>
  <mergeCells count="19">
    <mergeCell ref="B5:B6"/>
    <mergeCell ref="B8:B9"/>
    <mergeCell ref="B11:B12"/>
    <mergeCell ref="B14:B15"/>
    <mergeCell ref="B17:B18"/>
    <mergeCell ref="A20:A22"/>
    <mergeCell ref="A14:A16"/>
    <mergeCell ref="B20:B21"/>
    <mergeCell ref="A8:A10"/>
    <mergeCell ref="B23:B24"/>
    <mergeCell ref="A23:A25"/>
    <mergeCell ref="A28:B29"/>
    <mergeCell ref="A26:A27"/>
    <mergeCell ref="C1:AC2"/>
    <mergeCell ref="A17:A19"/>
    <mergeCell ref="A11:A13"/>
    <mergeCell ref="A1:B3"/>
    <mergeCell ref="AB4:AC4"/>
    <mergeCell ref="A5:A7"/>
  </mergeCells>
  <printOptions/>
  <pageMargins left="0.35" right="0.2" top="0.2" bottom="0.2" header="0.2" footer="0.2"/>
  <pageSetup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AT121"/>
  <sheetViews>
    <sheetView showGridLines="0" zoomScale="55" zoomScaleNormal="55" zoomScalePageLayoutView="0" workbookViewId="0" topLeftCell="A1">
      <selection activeCell="AY23" sqref="AY23"/>
    </sheetView>
  </sheetViews>
  <sheetFormatPr defaultColWidth="9.00390625" defaultRowHeight="13.5"/>
  <cols>
    <col min="1" max="1" width="2.50390625" style="120" customWidth="1"/>
    <col min="2" max="2" width="11.00390625" style="120" bestFit="1" customWidth="1"/>
    <col min="3" max="14" width="4.625" style="120" customWidth="1"/>
    <col min="15" max="15" width="5.875" style="120" bestFit="1" customWidth="1"/>
    <col min="16" max="16" width="9.00390625" style="120" customWidth="1"/>
    <col min="17" max="17" width="11.00390625" style="120" customWidth="1"/>
    <col min="18" max="29" width="4.625" style="120" customWidth="1"/>
    <col min="30" max="30" width="5.875" style="120" customWidth="1"/>
    <col min="31" max="31" width="35.75390625" style="120" customWidth="1"/>
    <col min="32" max="33" width="9.00390625" style="120" hidden="1" customWidth="1"/>
    <col min="34" max="42" width="5.125" style="120" hidden="1" customWidth="1"/>
    <col min="43" max="45" width="5.375" style="120" hidden="1" customWidth="1"/>
    <col min="46" max="46" width="6.50390625" style="120" hidden="1" customWidth="1"/>
    <col min="47" max="48" width="9.00390625" style="120" customWidth="1"/>
    <col min="49" max="49" width="12.50390625" style="120" customWidth="1"/>
    <col min="50" max="16384" width="9.00390625" style="120" customWidth="1"/>
  </cols>
  <sheetData>
    <row r="1" spans="1:46" ht="13.5">
      <c r="A1" s="1"/>
      <c r="B1" s="8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 t="s">
        <v>38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93" t="s">
        <v>62</v>
      </c>
      <c r="AG3" s="114" t="s">
        <v>64</v>
      </c>
      <c r="AH3" s="95">
        <f>'入力シート（例）'!D4</f>
        <v>1</v>
      </c>
      <c r="AI3" s="95">
        <f>'入力シート（例）'!F4</f>
        <v>2</v>
      </c>
      <c r="AJ3" s="95">
        <f>'入力シート（例）'!H4</f>
        <v>3</v>
      </c>
      <c r="AK3" s="95">
        <f>'入力シート（例）'!J4</f>
        <v>4</v>
      </c>
      <c r="AL3" s="95">
        <f>'入力シート（例）'!L4</f>
        <v>5</v>
      </c>
      <c r="AM3" s="95">
        <f>'入力シート（例）'!N4</f>
        <v>6</v>
      </c>
      <c r="AN3" s="95">
        <f>'入力シート（例）'!P4</f>
        <v>7</v>
      </c>
      <c r="AO3" s="95">
        <f>'入力シート（例）'!R4</f>
        <v>8</v>
      </c>
      <c r="AP3" s="95">
        <f>'入力シート（例）'!T4</f>
        <v>9</v>
      </c>
      <c r="AQ3" s="95">
        <f>'入力シート（例）'!V4</f>
        <v>10</v>
      </c>
      <c r="AR3" s="95">
        <f>'入力シート（例）'!X4</f>
        <v>11</v>
      </c>
      <c r="AS3" s="96">
        <f>'入力シート（例）'!Z4</f>
        <v>12</v>
      </c>
      <c r="AT3" s="98" t="s">
        <v>37</v>
      </c>
    </row>
    <row r="4" spans="1:4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3" t="s">
        <v>39</v>
      </c>
      <c r="AG4" s="93" t="str">
        <f aca="true" t="shared" si="0" ref="AG4:AG11">IF(AT4&gt;0,AF4,"")</f>
        <v>電気</v>
      </c>
      <c r="AH4" s="93">
        <f>'入力シート（例）'!D7</f>
        <v>300.31</v>
      </c>
      <c r="AI4" s="93">
        <f>'入力シート（例）'!F7</f>
        <v>235.667</v>
      </c>
      <c r="AJ4" s="93">
        <f>'入力シート（例）'!H7</f>
        <v>206.145</v>
      </c>
      <c r="AK4" s="93">
        <f>'入力シート（例）'!J7</f>
        <v>232.613</v>
      </c>
      <c r="AL4" s="93">
        <f>'入力シート（例）'!L7</f>
        <v>241.775</v>
      </c>
      <c r="AM4" s="93">
        <f>'入力シート（例）'!N7</f>
        <v>207.672</v>
      </c>
      <c r="AN4" s="93">
        <f>'入力シート（例）'!P7</f>
        <v>295.22</v>
      </c>
      <c r="AO4" s="93">
        <f>'入力シート（例）'!R7</f>
        <v>434.686</v>
      </c>
      <c r="AP4" s="93">
        <f>'入力シート（例）'!T7</f>
        <v>318.634</v>
      </c>
      <c r="AQ4" s="93">
        <f>'入力シート（例）'!V7</f>
        <v>270.279</v>
      </c>
      <c r="AR4" s="93">
        <f>'入力シート（例）'!X7</f>
        <v>144.556</v>
      </c>
      <c r="AS4" s="97">
        <f>'入力シート（例）'!Z7</f>
        <v>208.69</v>
      </c>
      <c r="AT4" s="115">
        <f aca="true" t="shared" si="1" ref="AT4:AT11">SUM(AH4:AS4)</f>
        <v>3096.2470000000003</v>
      </c>
    </row>
    <row r="5" spans="1:4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93" t="s">
        <v>40</v>
      </c>
      <c r="AG5" s="93" t="str">
        <f t="shared" si="0"/>
        <v>都市ガス</v>
      </c>
      <c r="AH5" s="93">
        <f>'入力シート（例）'!D10</f>
        <v>66.69999999999999</v>
      </c>
      <c r="AI5" s="93">
        <f>'入力シート（例）'!F10</f>
        <v>59.8</v>
      </c>
      <c r="AJ5" s="93">
        <f>'入力シート（例）'!H10</f>
        <v>57.49999999999999</v>
      </c>
      <c r="AK5" s="93">
        <f>'入力シート（例）'!J10</f>
        <v>48.3</v>
      </c>
      <c r="AL5" s="93">
        <f>'入力シート（例）'!L10</f>
        <v>39.099999999999994</v>
      </c>
      <c r="AM5" s="93">
        <f>'入力シート（例）'!N10</f>
        <v>36.8</v>
      </c>
      <c r="AN5" s="93">
        <f>'入力シート（例）'!P10</f>
        <v>27.599999999999998</v>
      </c>
      <c r="AO5" s="93">
        <f>'入力シート（例）'!R10</f>
        <v>25.299999999999997</v>
      </c>
      <c r="AP5" s="93">
        <f>'入力シート（例）'!T10</f>
        <v>25.299999999999997</v>
      </c>
      <c r="AQ5" s="93">
        <f>'入力シート（例）'!V10</f>
        <v>27.599999999999998</v>
      </c>
      <c r="AR5" s="93">
        <f>'入力シート（例）'!X10</f>
        <v>46</v>
      </c>
      <c r="AS5" s="97">
        <f>'入力シート（例）'!Z10</f>
        <v>57.49999999999999</v>
      </c>
      <c r="AT5" s="115">
        <f t="shared" si="1"/>
        <v>517.5</v>
      </c>
    </row>
    <row r="6" spans="1:4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93" t="s">
        <v>41</v>
      </c>
      <c r="AG6" s="93" t="str">
        <f t="shared" si="0"/>
        <v>LPガス</v>
      </c>
      <c r="AH6" s="93">
        <f>'入力シート（例）'!D13</f>
        <v>62.879999999999995</v>
      </c>
      <c r="AI6" s="93">
        <f>'入力シート（例）'!F13</f>
        <v>60.25999999999999</v>
      </c>
      <c r="AJ6" s="93">
        <f>'入力シート（例）'!H13</f>
        <v>53.709999999999994</v>
      </c>
      <c r="AK6" s="93">
        <f>'入力シート（例）'!J13</f>
        <v>51.089999999999996</v>
      </c>
      <c r="AL6" s="93">
        <f>'入力シート（例）'!L13</f>
        <v>47.16</v>
      </c>
      <c r="AM6" s="93">
        <f>'入力シート（例）'!N13</f>
        <v>43.23</v>
      </c>
      <c r="AN6" s="93">
        <f>'入力シート（例）'!P13</f>
        <v>39.3</v>
      </c>
      <c r="AO6" s="93">
        <f>'入力シート（例）'!R13</f>
        <v>35.370000000000005</v>
      </c>
      <c r="AP6" s="93">
        <f>'入力シート（例）'!T13</f>
        <v>37.989999999999995</v>
      </c>
      <c r="AQ6" s="93">
        <f>'入力シート（例）'!V13</f>
        <v>41.92</v>
      </c>
      <c r="AR6" s="93">
        <f>'入力シート（例）'!X13</f>
        <v>45.85</v>
      </c>
      <c r="AS6" s="97">
        <f>'入力シート（例）'!Z13</f>
        <v>60.25999999999999</v>
      </c>
      <c r="AT6" s="115">
        <f t="shared" si="1"/>
        <v>579.02</v>
      </c>
    </row>
    <row r="7" spans="1:4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93" t="s">
        <v>42</v>
      </c>
      <c r="AG7" s="93" t="str">
        <f t="shared" si="0"/>
        <v>水道</v>
      </c>
      <c r="AH7" s="93">
        <f>'入力シート（例）'!D16</f>
        <v>4.025</v>
      </c>
      <c r="AI7" s="93">
        <f>'入力シート（例）'!F16</f>
        <v>4.025</v>
      </c>
      <c r="AJ7" s="93">
        <f>'入力シート（例）'!H16</f>
        <v>3.91</v>
      </c>
      <c r="AK7" s="93">
        <f>'入力シート（例）'!J16</f>
        <v>3.91</v>
      </c>
      <c r="AL7" s="93">
        <f>'入力シート（例）'!L16</f>
        <v>4.6000000000000005</v>
      </c>
      <c r="AM7" s="93">
        <f>'入力シート（例）'!N16</f>
        <v>4.6000000000000005</v>
      </c>
      <c r="AN7" s="93">
        <f>'入力シート（例）'!P16</f>
        <v>4.715</v>
      </c>
      <c r="AO7" s="93">
        <f>'入力シート（例）'!R16</f>
        <v>4.715</v>
      </c>
      <c r="AP7" s="93">
        <f>'入力シート（例）'!T16</f>
        <v>4.485</v>
      </c>
      <c r="AQ7" s="93">
        <f>'入力シート（例）'!V16</f>
        <v>4.485</v>
      </c>
      <c r="AR7" s="93">
        <f>'入力シート（例）'!X16</f>
        <v>4.485</v>
      </c>
      <c r="AS7" s="97">
        <f>'入力シート（例）'!Z16</f>
        <v>4.485</v>
      </c>
      <c r="AT7" s="115">
        <f t="shared" si="1"/>
        <v>52.44</v>
      </c>
    </row>
    <row r="8" spans="1:4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94" t="s">
        <v>43</v>
      </c>
      <c r="AG8" s="93" t="str">
        <f t="shared" si="0"/>
        <v>灯油</v>
      </c>
      <c r="AH8" s="93">
        <f>'入力シート（例）'!D19</f>
        <v>169.32000000000002</v>
      </c>
      <c r="AI8" s="93">
        <f>'入力シート（例）'!F19</f>
        <v>194.22000000000003</v>
      </c>
      <c r="AJ8" s="93">
        <f>'入力シート（例）'!H19</f>
        <v>149.4</v>
      </c>
      <c r="AK8" s="93">
        <f>'入力シート（例）'!J19</f>
        <v>0</v>
      </c>
      <c r="AL8" s="93">
        <f>'入力シート（例）'!L19</f>
        <v>0</v>
      </c>
      <c r="AM8" s="93">
        <f>'入力シート（例）'!N19</f>
        <v>0</v>
      </c>
      <c r="AN8" s="93">
        <f>'入力シート（例）'!P19</f>
        <v>0</v>
      </c>
      <c r="AO8" s="93">
        <f>'入力シート（例）'!R19</f>
        <v>0</v>
      </c>
      <c r="AP8" s="93">
        <f>'入力シート（例）'!T19</f>
        <v>0</v>
      </c>
      <c r="AQ8" s="93">
        <f>'入力シート（例）'!V19</f>
        <v>0</v>
      </c>
      <c r="AR8" s="93">
        <f>'入力シート（例）'!X19</f>
        <v>59.760000000000005</v>
      </c>
      <c r="AS8" s="97">
        <f>'入力シート（例）'!Z19</f>
        <v>119.52000000000001</v>
      </c>
      <c r="AT8" s="115">
        <f t="shared" si="1"/>
        <v>692.22</v>
      </c>
    </row>
    <row r="9" spans="1:46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93" t="s">
        <v>44</v>
      </c>
      <c r="AG9" s="93" t="str">
        <f t="shared" si="0"/>
        <v>ガソリン</v>
      </c>
      <c r="AH9" s="93">
        <f>'入力シート（例）'!D22</f>
        <v>79.83119999999998</v>
      </c>
      <c r="AI9" s="93">
        <f>'入力シート（例）'!F22</f>
        <v>60.621599999999994</v>
      </c>
      <c r="AJ9" s="93">
        <f>'入力シート（例）'!H22</f>
        <v>106.8592</v>
      </c>
      <c r="AK9" s="93">
        <f>'入力シート（例）'!J22</f>
        <v>83.752</v>
      </c>
      <c r="AL9" s="93">
        <f>'入力シート（例）'!L22</f>
        <v>75.26079999999999</v>
      </c>
      <c r="AM9" s="93">
        <f>'入力シート（例）'!N22</f>
        <v>88.624</v>
      </c>
      <c r="AN9" s="93">
        <f>'入力シート（例）'!P22</f>
        <v>85.492</v>
      </c>
      <c r="AO9" s="93">
        <f>'入力シート（例）'!R22</f>
        <v>115.11839999999998</v>
      </c>
      <c r="AP9" s="93">
        <f>'入力シート（例）'!T22</f>
        <v>91.8256</v>
      </c>
      <c r="AQ9" s="93">
        <f>'入力シート（例）'!V22</f>
        <v>68.11519999999999</v>
      </c>
      <c r="AR9" s="93">
        <f>'入力シート（例）'!X22</f>
        <v>91.57039999999999</v>
      </c>
      <c r="AS9" s="97">
        <f>'入力シート（例）'!Z22</f>
        <v>125.85999999999999</v>
      </c>
      <c r="AT9" s="115">
        <f t="shared" si="1"/>
        <v>1072.9303999999997</v>
      </c>
    </row>
    <row r="10" spans="1:4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93" t="s">
        <v>45</v>
      </c>
      <c r="AG10" s="93" t="str">
        <f t="shared" si="0"/>
        <v>軽油</v>
      </c>
      <c r="AH10" s="93">
        <f>'入力シート（例）'!D25</f>
        <v>30.6762</v>
      </c>
      <c r="AI10" s="93">
        <f>'入力シート（例）'!F25</f>
        <v>26.8836</v>
      </c>
      <c r="AJ10" s="93">
        <f>'入力シート（例）'!H25</f>
        <v>41.409000000000006</v>
      </c>
      <c r="AK10" s="93">
        <f>'入力シート（例）'!J25</f>
        <v>32.9466</v>
      </c>
      <c r="AL10" s="93">
        <f>'入力シート（例）'!L25</f>
        <v>28.6122</v>
      </c>
      <c r="AM10" s="93">
        <f>'入力シート（例）'!N25</f>
        <v>29.5926</v>
      </c>
      <c r="AN10" s="93">
        <f>'入力シート（例）'!P25</f>
        <v>38.055</v>
      </c>
      <c r="AO10" s="93">
        <f>'入力シート（例）'!R25</f>
        <v>43.6794</v>
      </c>
      <c r="AP10" s="93">
        <f>'入力シート（例）'!T25</f>
        <v>33.669000000000004</v>
      </c>
      <c r="AQ10" s="93">
        <f>'入力シート（例）'!V25</f>
        <v>27.477</v>
      </c>
      <c r="AR10" s="93">
        <f>'入力シート（例）'!X25</f>
        <v>32.121</v>
      </c>
      <c r="AS10" s="97">
        <f>'入力シート（例）'!Z25</f>
        <v>47.52360000000001</v>
      </c>
      <c r="AT10" s="115">
        <f t="shared" si="1"/>
        <v>412.64519999999993</v>
      </c>
    </row>
    <row r="11" spans="1:46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93" t="s">
        <v>46</v>
      </c>
      <c r="AG11" s="93" t="str">
        <f t="shared" si="0"/>
        <v>ごみ</v>
      </c>
      <c r="AH11" s="93">
        <f>'入力シート（例）'!D27</f>
        <v>10.799999999999999</v>
      </c>
      <c r="AI11" s="93">
        <f>'入力シート（例）'!F27</f>
        <v>23.4</v>
      </c>
      <c r="AJ11" s="93">
        <f>'入力シート（例）'!H27</f>
        <v>21.599999999999998</v>
      </c>
      <c r="AK11" s="93">
        <f>'入力シート（例）'!J27</f>
        <v>10.799999999999999</v>
      </c>
      <c r="AL11" s="93">
        <f>'入力シート（例）'!L27</f>
        <v>23.4</v>
      </c>
      <c r="AM11" s="93">
        <f>'入力シート（例）'!N27</f>
        <v>21.599999999999998</v>
      </c>
      <c r="AN11" s="93">
        <f>'入力シート（例）'!P27</f>
        <v>21.599999999999998</v>
      </c>
      <c r="AO11" s="93">
        <f>'入力シート（例）'!R27</f>
        <v>23.4</v>
      </c>
      <c r="AP11" s="93">
        <f>'入力シート（例）'!T27</f>
        <v>34.199999999999996</v>
      </c>
      <c r="AQ11" s="93">
        <f>'入力シート（例）'!V27</f>
        <v>36</v>
      </c>
      <c r="AR11" s="93">
        <f>'入力シート（例）'!X27</f>
        <v>21.599999999999998</v>
      </c>
      <c r="AS11" s="97">
        <f>'入力シート（例）'!Z27</f>
        <v>10.799999999999999</v>
      </c>
      <c r="AT11" s="116">
        <f t="shared" si="1"/>
        <v>259.2</v>
      </c>
    </row>
    <row r="12" spans="1:46" ht="14.2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.5">
      <c r="A46" s="1"/>
      <c r="B46" s="87" t="s">
        <v>47</v>
      </c>
      <c r="C46" s="88">
        <f>'入力シート（例）'!$D$4</f>
        <v>1</v>
      </c>
      <c r="D46" s="88">
        <f>'入力シート（例）'!$F$4</f>
        <v>2</v>
      </c>
      <c r="E46" s="88">
        <f>'入力シート（例）'!$H$4</f>
        <v>3</v>
      </c>
      <c r="F46" s="88">
        <f>'入力シート（例）'!$J$4</f>
        <v>4</v>
      </c>
      <c r="G46" s="88">
        <f>'入力シート（例）'!$L$4</f>
        <v>5</v>
      </c>
      <c r="H46" s="88">
        <f>'入力シート（例）'!$N$4</f>
        <v>6</v>
      </c>
      <c r="I46" s="88">
        <f>'入力シート（例）'!$P$4</f>
        <v>7</v>
      </c>
      <c r="J46" s="88">
        <f>'入力シート（例）'!$R$4</f>
        <v>8</v>
      </c>
      <c r="K46" s="88">
        <f>'入力シート（例）'!$T$4</f>
        <v>9</v>
      </c>
      <c r="L46" s="88">
        <f>'入力シート（例）'!$V$4</f>
        <v>10</v>
      </c>
      <c r="M46" s="88">
        <f>'入力シート（例）'!$X$4</f>
        <v>11</v>
      </c>
      <c r="N46" s="89">
        <f>'入力シート（例）'!$Z$4</f>
        <v>12</v>
      </c>
      <c r="O46" s="90" t="s">
        <v>37</v>
      </c>
      <c r="P46" s="1"/>
      <c r="Q46" s="87" t="s">
        <v>48</v>
      </c>
      <c r="R46" s="88">
        <f>'入力シート（例）'!$D$4</f>
        <v>1</v>
      </c>
      <c r="S46" s="88">
        <f>'入力シート（例）'!$F$4</f>
        <v>2</v>
      </c>
      <c r="T46" s="88">
        <f>'入力シート（例）'!$H$4</f>
        <v>3</v>
      </c>
      <c r="U46" s="88">
        <f>'入力シート（例）'!$J$4</f>
        <v>4</v>
      </c>
      <c r="V46" s="88">
        <f>'入力シート（例）'!$L$4</f>
        <v>5</v>
      </c>
      <c r="W46" s="88">
        <f>'入力シート（例）'!$N$4</f>
        <v>6</v>
      </c>
      <c r="X46" s="88">
        <f>'入力シート（例）'!$P$4</f>
        <v>7</v>
      </c>
      <c r="Y46" s="88">
        <f>'入力シート（例）'!$R$4</f>
        <v>8</v>
      </c>
      <c r="Z46" s="88">
        <f>'入力シート（例）'!$T$4</f>
        <v>9</v>
      </c>
      <c r="AA46" s="88">
        <f>'入力シート（例）'!$V$4</f>
        <v>10</v>
      </c>
      <c r="AB46" s="88">
        <f>'入力シート（例）'!$X$4</f>
        <v>11</v>
      </c>
      <c r="AC46" s="89">
        <f>'入力シート（例）'!$Z$4</f>
        <v>12</v>
      </c>
      <c r="AD46" s="90" t="s">
        <v>37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.5">
      <c r="A47" s="1"/>
      <c r="B47" s="91" t="s">
        <v>35</v>
      </c>
      <c r="C47" s="110">
        <f>'入力シート（例）'!D6</f>
        <v>590</v>
      </c>
      <c r="D47" s="110">
        <f>'入力シート（例）'!F6</f>
        <v>463</v>
      </c>
      <c r="E47" s="110">
        <f>'入力シート（例）'!H6</f>
        <v>405</v>
      </c>
      <c r="F47" s="110">
        <f>'入力シート（例）'!J6</f>
        <v>457</v>
      </c>
      <c r="G47" s="110">
        <f>'入力シート（例）'!L6</f>
        <v>475</v>
      </c>
      <c r="H47" s="110">
        <f>'入力シート（例）'!N6</f>
        <v>408</v>
      </c>
      <c r="I47" s="110">
        <f>'入力シート（例）'!P6</f>
        <v>580</v>
      </c>
      <c r="J47" s="110">
        <f>'入力シート（例）'!R6</f>
        <v>854</v>
      </c>
      <c r="K47" s="110">
        <f>'入力シート（例）'!T6</f>
        <v>626</v>
      </c>
      <c r="L47" s="110">
        <f>'入力シート（例）'!V6</f>
        <v>531</v>
      </c>
      <c r="M47" s="110">
        <f>'入力シート（例）'!X6</f>
        <v>284</v>
      </c>
      <c r="N47" s="111">
        <f>'入力シート（例）'!Z6</f>
        <v>410</v>
      </c>
      <c r="O47" s="107">
        <f>SUM(C47:N47)</f>
        <v>6083</v>
      </c>
      <c r="P47" s="1"/>
      <c r="Q47" s="91" t="s">
        <v>35</v>
      </c>
      <c r="R47" s="101">
        <f>'入力シート（例）'!D9</f>
        <v>29</v>
      </c>
      <c r="S47" s="101">
        <f>'入力シート（例）'!F9</f>
        <v>26</v>
      </c>
      <c r="T47" s="101">
        <f>'入力シート（例）'!H9</f>
        <v>25</v>
      </c>
      <c r="U47" s="101">
        <f>'入力シート（例）'!J9</f>
        <v>21</v>
      </c>
      <c r="V47" s="101">
        <f>'入力シート（例）'!L9</f>
        <v>17</v>
      </c>
      <c r="W47" s="101">
        <f>'入力シート（例）'!N9</f>
        <v>16</v>
      </c>
      <c r="X47" s="101">
        <f>'入力シート（例）'!P9</f>
        <v>12</v>
      </c>
      <c r="Y47" s="101">
        <f>'入力シート（例）'!R9</f>
        <v>11</v>
      </c>
      <c r="Z47" s="101">
        <f>'入力シート（例）'!T9</f>
        <v>11</v>
      </c>
      <c r="AA47" s="101">
        <f>'入力シート（例）'!V9</f>
        <v>12</v>
      </c>
      <c r="AB47" s="101">
        <f>'入力シート（例）'!X9</f>
        <v>20</v>
      </c>
      <c r="AC47" s="102">
        <f>'入力シート（例）'!Z9</f>
        <v>25</v>
      </c>
      <c r="AD47" s="103">
        <f>SUM(R47:AC47)</f>
        <v>225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7.25" thickBot="1">
      <c r="A48" s="1"/>
      <c r="B48" s="92" t="s">
        <v>36</v>
      </c>
      <c r="C48" s="112">
        <f>'前年分（例）'!D6</f>
        <v>600</v>
      </c>
      <c r="D48" s="112">
        <f>'前年分（例）'!F6</f>
        <v>448</v>
      </c>
      <c r="E48" s="112">
        <f>'前年分（例）'!H6</f>
        <v>442</v>
      </c>
      <c r="F48" s="112">
        <f>'前年分（例）'!J6</f>
        <v>435</v>
      </c>
      <c r="G48" s="112">
        <f>'前年分（例）'!L6</f>
        <v>486</v>
      </c>
      <c r="H48" s="112">
        <f>'前年分（例）'!N6</f>
        <v>384</v>
      </c>
      <c r="I48" s="112">
        <f>'前年分（例）'!P6</f>
        <v>544</v>
      </c>
      <c r="J48" s="112">
        <f>'前年分（例）'!R6</f>
        <v>858</v>
      </c>
      <c r="K48" s="112">
        <f>'前年分（例）'!T6</f>
        <v>625</v>
      </c>
      <c r="L48" s="112">
        <f>'前年分（例）'!V6</f>
        <v>429</v>
      </c>
      <c r="M48" s="112">
        <f>'前年分（例）'!X6</f>
        <v>456</v>
      </c>
      <c r="N48" s="113">
        <f>'前年分（例）'!Z6</f>
        <v>422</v>
      </c>
      <c r="O48" s="108">
        <f>SUM(C48:N48)</f>
        <v>6129</v>
      </c>
      <c r="P48" s="1"/>
      <c r="Q48" s="92" t="s">
        <v>36</v>
      </c>
      <c r="R48" s="104">
        <f>'前年分（例）'!D9</f>
        <v>38</v>
      </c>
      <c r="S48" s="104">
        <f>'前年分（例）'!F9</f>
        <v>31</v>
      </c>
      <c r="T48" s="104">
        <f>'前年分（例）'!H9</f>
        <v>32</v>
      </c>
      <c r="U48" s="104">
        <f>'前年分（例）'!J9</f>
        <v>22</v>
      </c>
      <c r="V48" s="104">
        <f>'前年分（例）'!L9</f>
        <v>16</v>
      </c>
      <c r="W48" s="104">
        <f>'前年分（例）'!N9</f>
        <v>13</v>
      </c>
      <c r="X48" s="104">
        <f>'前年分（例）'!P9</f>
        <v>11</v>
      </c>
      <c r="Y48" s="104">
        <f>'前年分（例）'!R9</f>
        <v>10</v>
      </c>
      <c r="Z48" s="104">
        <f>'前年分（例）'!T9</f>
        <v>9</v>
      </c>
      <c r="AA48" s="104">
        <f>'前年分（例）'!V9</f>
        <v>13</v>
      </c>
      <c r="AB48" s="104">
        <f>'前年分（例）'!X9</f>
        <v>17</v>
      </c>
      <c r="AC48" s="105">
        <f>'前年分（例）'!Z9</f>
        <v>28</v>
      </c>
      <c r="AD48" s="106">
        <f>SUM(R48:AC48)</f>
        <v>240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6.5">
      <c r="A70" s="1"/>
      <c r="B70" s="87" t="s">
        <v>49</v>
      </c>
      <c r="C70" s="88">
        <f>'入力シート（例）'!$D$4</f>
        <v>1</v>
      </c>
      <c r="D70" s="88">
        <f>'入力シート（例）'!$F$4</f>
        <v>2</v>
      </c>
      <c r="E70" s="88">
        <f>'入力シート（例）'!$H$4</f>
        <v>3</v>
      </c>
      <c r="F70" s="88">
        <f>'入力シート（例）'!$J$4</f>
        <v>4</v>
      </c>
      <c r="G70" s="88">
        <f>'入力シート（例）'!$L$4</f>
        <v>5</v>
      </c>
      <c r="H70" s="88">
        <f>'入力シート（例）'!$N$4</f>
        <v>6</v>
      </c>
      <c r="I70" s="88">
        <f>'入力シート（例）'!$P$4</f>
        <v>7</v>
      </c>
      <c r="J70" s="88">
        <f>'入力シート（例）'!$R$4</f>
        <v>8</v>
      </c>
      <c r="K70" s="88">
        <f>'入力シート（例）'!$T$4</f>
        <v>9</v>
      </c>
      <c r="L70" s="88">
        <f>'入力シート（例）'!$V$4</f>
        <v>10</v>
      </c>
      <c r="M70" s="88">
        <f>'入力シート（例）'!$X$4</f>
        <v>11</v>
      </c>
      <c r="N70" s="89">
        <f>'入力シート（例）'!$Z$4</f>
        <v>12</v>
      </c>
      <c r="O70" s="90" t="s">
        <v>37</v>
      </c>
      <c r="P70" s="1"/>
      <c r="Q70" s="87" t="s">
        <v>50</v>
      </c>
      <c r="R70" s="88">
        <f>'入力シート（例）'!$D$4</f>
        <v>1</v>
      </c>
      <c r="S70" s="88">
        <f>'入力シート（例）'!$F$4</f>
        <v>2</v>
      </c>
      <c r="T70" s="88">
        <f>'入力シート（例）'!$H$4</f>
        <v>3</v>
      </c>
      <c r="U70" s="88">
        <f>'入力シート（例）'!$J$4</f>
        <v>4</v>
      </c>
      <c r="V70" s="88">
        <f>'入力シート（例）'!$L$4</f>
        <v>5</v>
      </c>
      <c r="W70" s="88">
        <f>'入力シート（例）'!$N$4</f>
        <v>6</v>
      </c>
      <c r="X70" s="88">
        <f>'入力シート（例）'!$P$4</f>
        <v>7</v>
      </c>
      <c r="Y70" s="88">
        <f>'入力シート（例）'!$R$4</f>
        <v>8</v>
      </c>
      <c r="Z70" s="88">
        <f>'入力シート（例）'!$T$4</f>
        <v>9</v>
      </c>
      <c r="AA70" s="88">
        <f>'入力シート（例）'!$V$4</f>
        <v>10</v>
      </c>
      <c r="AB70" s="88">
        <f>'入力シート（例）'!$X$4</f>
        <v>11</v>
      </c>
      <c r="AC70" s="89">
        <f>'入力シート（例）'!$Z$4</f>
        <v>12</v>
      </c>
      <c r="AD70" s="90" t="s">
        <v>37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6.5">
      <c r="A71" s="1"/>
      <c r="B71" s="91" t="s">
        <v>35</v>
      </c>
      <c r="C71" s="101">
        <f>'入力シート（例）'!D12</f>
        <v>9.6</v>
      </c>
      <c r="D71" s="101">
        <f>'入力シート（例）'!F12</f>
        <v>9.2</v>
      </c>
      <c r="E71" s="101">
        <f>'入力シート（例）'!H12</f>
        <v>8.2</v>
      </c>
      <c r="F71" s="101">
        <f>'入力シート（例）'!J12</f>
        <v>7.8</v>
      </c>
      <c r="G71" s="101">
        <f>'入力シート（例）'!L12</f>
        <v>7.2</v>
      </c>
      <c r="H71" s="101">
        <f>'入力シート（例）'!N12</f>
        <v>6.6</v>
      </c>
      <c r="I71" s="101">
        <f>'入力シート（例）'!P12</f>
        <v>6</v>
      </c>
      <c r="J71" s="101">
        <f>'入力シート（例）'!R12</f>
        <v>5.4</v>
      </c>
      <c r="K71" s="101">
        <f>'入力シート（例）'!T12</f>
        <v>5.8</v>
      </c>
      <c r="L71" s="101">
        <f>'入力シート（例）'!V12</f>
        <v>6.4</v>
      </c>
      <c r="M71" s="101">
        <f>'入力シート（例）'!X12</f>
        <v>7</v>
      </c>
      <c r="N71" s="102">
        <f>'入力シート（例）'!Z12</f>
        <v>9.2</v>
      </c>
      <c r="O71" s="103">
        <f>SUM(C71:N71)</f>
        <v>88.4</v>
      </c>
      <c r="P71" s="1"/>
      <c r="Q71" s="91" t="s">
        <v>35</v>
      </c>
      <c r="R71" s="101">
        <f>'入力シート（例）'!D15</f>
        <v>17.5</v>
      </c>
      <c r="S71" s="101">
        <f>'入力シート（例）'!F15</f>
        <v>17.5</v>
      </c>
      <c r="T71" s="101">
        <f>'入力シート（例）'!H15</f>
        <v>17</v>
      </c>
      <c r="U71" s="101">
        <f>'入力シート（例）'!J15</f>
        <v>17</v>
      </c>
      <c r="V71" s="101">
        <f>'入力シート（例）'!L15</f>
        <v>20</v>
      </c>
      <c r="W71" s="101">
        <f>'入力シート（例）'!N15</f>
        <v>20</v>
      </c>
      <c r="X71" s="101">
        <f>'入力シート（例）'!P15</f>
        <v>20.5</v>
      </c>
      <c r="Y71" s="101">
        <f>'入力シート（例）'!R15</f>
        <v>20.5</v>
      </c>
      <c r="Z71" s="101">
        <f>'入力シート（例）'!T15</f>
        <v>19.5</v>
      </c>
      <c r="AA71" s="101">
        <f>'入力シート（例）'!V15</f>
        <v>19.5</v>
      </c>
      <c r="AB71" s="101">
        <f>'入力シート（例）'!X15</f>
        <v>19.5</v>
      </c>
      <c r="AC71" s="102">
        <f>'入力シート（例）'!Z15</f>
        <v>19.5</v>
      </c>
      <c r="AD71" s="103">
        <f>SUM(R71:AC71)</f>
        <v>228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7.25" thickBot="1">
      <c r="A72" s="1"/>
      <c r="B72" s="92" t="s">
        <v>36</v>
      </c>
      <c r="C72" s="104">
        <f>'前年分（例）'!D12</f>
        <v>10</v>
      </c>
      <c r="D72" s="104">
        <f>'前年分（例）'!F12</f>
        <v>9.6</v>
      </c>
      <c r="E72" s="104">
        <f>'前年分（例）'!H12</f>
        <v>8.4</v>
      </c>
      <c r="F72" s="104">
        <f>'前年分（例）'!J12</f>
        <v>8</v>
      </c>
      <c r="G72" s="104">
        <f>'前年分（例）'!L12</f>
        <v>8</v>
      </c>
      <c r="H72" s="104">
        <f>'前年分（例）'!N12</f>
        <v>7.6</v>
      </c>
      <c r="I72" s="104">
        <f>'前年分（例）'!P12</f>
        <v>6.6</v>
      </c>
      <c r="J72" s="104">
        <f>'前年分（例）'!R12</f>
        <v>6</v>
      </c>
      <c r="K72" s="104">
        <f>'前年分（例）'!T12</f>
        <v>6.4</v>
      </c>
      <c r="L72" s="104">
        <f>'前年分（例）'!V12</f>
        <v>6.6</v>
      </c>
      <c r="M72" s="104">
        <f>'前年分（例）'!X12</f>
        <v>7.2</v>
      </c>
      <c r="N72" s="105">
        <f>'前年分（例）'!Z12</f>
        <v>8.4</v>
      </c>
      <c r="O72" s="106">
        <f>SUM(C72:N72)</f>
        <v>92.80000000000001</v>
      </c>
      <c r="P72" s="1"/>
      <c r="Q72" s="92" t="s">
        <v>36</v>
      </c>
      <c r="R72" s="104">
        <f>'前年分（例）'!D15</f>
        <v>16.5</v>
      </c>
      <c r="S72" s="104">
        <f>'前年分（例）'!F15</f>
        <v>16.5</v>
      </c>
      <c r="T72" s="104">
        <f>'前年分（例）'!H15</f>
        <v>16.5</v>
      </c>
      <c r="U72" s="104">
        <f>'前年分（例）'!J15</f>
        <v>16.5</v>
      </c>
      <c r="V72" s="104">
        <f>'前年分（例）'!L15</f>
        <v>18</v>
      </c>
      <c r="W72" s="104">
        <f>'前年分（例）'!N15</f>
        <v>18</v>
      </c>
      <c r="X72" s="104">
        <f>'前年分（例）'!P15</f>
        <v>16</v>
      </c>
      <c r="Y72" s="104">
        <f>'前年分（例）'!R15</f>
        <v>16</v>
      </c>
      <c r="Z72" s="104">
        <f>'前年分（例）'!T15</f>
        <v>20.5</v>
      </c>
      <c r="AA72" s="104">
        <f>'前年分（例）'!V15</f>
        <v>20.5</v>
      </c>
      <c r="AB72" s="104">
        <f>'前年分（例）'!X15</f>
        <v>21</v>
      </c>
      <c r="AC72" s="105">
        <f>'前年分（例）'!Z15</f>
        <v>21</v>
      </c>
      <c r="AD72" s="106">
        <f>SUM(R72:AC72)</f>
        <v>217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4.2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6.5">
      <c r="A94" s="1"/>
      <c r="B94" s="87" t="s">
        <v>60</v>
      </c>
      <c r="C94" s="88">
        <f>'入力シート（例）'!$D$4</f>
        <v>1</v>
      </c>
      <c r="D94" s="88">
        <f>'入力シート（例）'!$F$4</f>
        <v>2</v>
      </c>
      <c r="E94" s="88">
        <f>'入力シート（例）'!$H$4</f>
        <v>3</v>
      </c>
      <c r="F94" s="88">
        <f>'入力シート（例）'!$J$4</f>
        <v>4</v>
      </c>
      <c r="G94" s="88">
        <f>'入力シート（例）'!$L$4</f>
        <v>5</v>
      </c>
      <c r="H94" s="88">
        <f>'入力シート（例）'!$N$4</f>
        <v>6</v>
      </c>
      <c r="I94" s="88">
        <f>'入力シート（例）'!$P$4</f>
        <v>7</v>
      </c>
      <c r="J94" s="88">
        <f>'入力シート（例）'!$R$4</f>
        <v>8</v>
      </c>
      <c r="K94" s="88">
        <f>'入力シート（例）'!$T$4</f>
        <v>9</v>
      </c>
      <c r="L94" s="88">
        <f>'入力シート（例）'!$V$4</f>
        <v>10</v>
      </c>
      <c r="M94" s="88">
        <f>'入力シート（例）'!$X$4</f>
        <v>11</v>
      </c>
      <c r="N94" s="89">
        <f>'入力シート（例）'!$Z$4</f>
        <v>12</v>
      </c>
      <c r="O94" s="90" t="s">
        <v>37</v>
      </c>
      <c r="P94" s="1"/>
      <c r="Q94" s="87" t="s">
        <v>61</v>
      </c>
      <c r="R94" s="88">
        <f>'入力シート（例）'!$D$4</f>
        <v>1</v>
      </c>
      <c r="S94" s="88">
        <f>'入力シート（例）'!$F$4</f>
        <v>2</v>
      </c>
      <c r="T94" s="88">
        <f>'入力シート（例）'!$H$4</f>
        <v>3</v>
      </c>
      <c r="U94" s="88">
        <f>'入力シート（例）'!$J$4</f>
        <v>4</v>
      </c>
      <c r="V94" s="88">
        <f>'入力シート（例）'!$L$4</f>
        <v>5</v>
      </c>
      <c r="W94" s="88">
        <f>'入力シート（例）'!$N$4</f>
        <v>6</v>
      </c>
      <c r="X94" s="88">
        <f>'入力シート（例）'!$P$4</f>
        <v>7</v>
      </c>
      <c r="Y94" s="88">
        <f>'入力シート（例）'!$R$4</f>
        <v>8</v>
      </c>
      <c r="Z94" s="88">
        <f>'入力シート（例）'!$T$4</f>
        <v>9</v>
      </c>
      <c r="AA94" s="88">
        <f>'入力シート（例）'!$V$4</f>
        <v>10</v>
      </c>
      <c r="AB94" s="88">
        <f>'入力シート（例）'!$X$4</f>
        <v>11</v>
      </c>
      <c r="AC94" s="89">
        <f>'入力シート（例）'!$Z$4</f>
        <v>12</v>
      </c>
      <c r="AD94" s="90" t="s">
        <v>37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6.5">
      <c r="A95" s="1"/>
      <c r="B95" s="91" t="s">
        <v>35</v>
      </c>
      <c r="C95" s="101">
        <f>'入力シート（例）'!D18</f>
        <v>68</v>
      </c>
      <c r="D95" s="101">
        <f>'入力シート（例）'!F18</f>
        <v>78</v>
      </c>
      <c r="E95" s="101">
        <f>'入力シート（例）'!H18</f>
        <v>60</v>
      </c>
      <c r="F95" s="101">
        <f>'入力シート（例）'!J18</f>
        <v>0</v>
      </c>
      <c r="G95" s="101">
        <f>'入力シート（例）'!L18</f>
        <v>0</v>
      </c>
      <c r="H95" s="101">
        <f>'入力シート（例）'!N18</f>
        <v>0</v>
      </c>
      <c r="I95" s="101">
        <f>'入力シート（例）'!P18</f>
        <v>0</v>
      </c>
      <c r="J95" s="101">
        <f>'入力シート（例）'!R18</f>
        <v>0</v>
      </c>
      <c r="K95" s="101">
        <f>'入力シート（例）'!T18</f>
        <v>0</v>
      </c>
      <c r="L95" s="101">
        <f>'入力シート（例）'!V18</f>
        <v>0</v>
      </c>
      <c r="M95" s="101">
        <f>'入力シート（例）'!X18</f>
        <v>24</v>
      </c>
      <c r="N95" s="102">
        <f>'入力シート（例）'!Z18</f>
        <v>48</v>
      </c>
      <c r="O95" s="103">
        <f>SUM(C95:N95)</f>
        <v>278</v>
      </c>
      <c r="P95" s="1"/>
      <c r="Q95" s="91" t="s">
        <v>35</v>
      </c>
      <c r="R95" s="101">
        <f>'入力シート（例）'!D21</f>
        <v>34.41</v>
      </c>
      <c r="S95" s="101">
        <f>'入力シート（例）'!F21</f>
        <v>26.13</v>
      </c>
      <c r="T95" s="101">
        <f>'入力シート（例）'!H21</f>
        <v>46.06</v>
      </c>
      <c r="U95" s="101">
        <f>'入力シート（例）'!J21</f>
        <v>36.1</v>
      </c>
      <c r="V95" s="101">
        <f>'入力シート（例）'!L21</f>
        <v>32.44</v>
      </c>
      <c r="W95" s="101">
        <f>'入力シート（例）'!N21</f>
        <v>38.2</v>
      </c>
      <c r="X95" s="101">
        <f>'入力シート（例）'!P21</f>
        <v>36.85</v>
      </c>
      <c r="Y95" s="101">
        <f>'入力シート（例）'!R21</f>
        <v>49.62</v>
      </c>
      <c r="Z95" s="101">
        <f>'入力シート（例）'!T21</f>
        <v>39.58</v>
      </c>
      <c r="AA95" s="101">
        <f>'入力シート（例）'!V21</f>
        <v>29.36</v>
      </c>
      <c r="AB95" s="101">
        <f>'入力シート（例）'!X21</f>
        <v>39.47</v>
      </c>
      <c r="AC95" s="102">
        <f>'入力シート（例）'!Z21</f>
        <v>54.25</v>
      </c>
      <c r="AD95" s="103">
        <f>SUM(R95:AC95)</f>
        <v>462.4699999999999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7.25" thickBot="1">
      <c r="A96" s="1"/>
      <c r="B96" s="92" t="s">
        <v>36</v>
      </c>
      <c r="C96" s="104">
        <f>'前年分（例）'!D18</f>
        <v>66</v>
      </c>
      <c r="D96" s="104">
        <f>'前年分（例）'!F18</f>
        <v>60</v>
      </c>
      <c r="E96" s="104">
        <f>'前年分（例）'!H18</f>
        <v>56</v>
      </c>
      <c r="F96" s="104">
        <f>'前年分（例）'!J18</f>
        <v>0</v>
      </c>
      <c r="G96" s="104">
        <f>'前年分（例）'!L18</f>
        <v>0</v>
      </c>
      <c r="H96" s="104">
        <f>'前年分（例）'!N18</f>
        <v>0</v>
      </c>
      <c r="I96" s="104">
        <f>'前年分（例）'!P18</f>
        <v>0</v>
      </c>
      <c r="J96" s="104">
        <f>'前年分（例）'!R18</f>
        <v>0</v>
      </c>
      <c r="K96" s="104">
        <f>'前年分（例）'!T18</f>
        <v>0</v>
      </c>
      <c r="L96" s="104">
        <f>'前年分（例）'!V18</f>
        <v>0</v>
      </c>
      <c r="M96" s="104">
        <f>'前年分（例）'!X18</f>
        <v>42</v>
      </c>
      <c r="N96" s="105">
        <f>'前年分（例）'!Z18</f>
        <v>56</v>
      </c>
      <c r="O96" s="106">
        <f>SUM(C96:N96)</f>
        <v>280</v>
      </c>
      <c r="P96" s="1"/>
      <c r="Q96" s="92" t="s">
        <v>36</v>
      </c>
      <c r="R96" s="104">
        <f>'前年分（例）'!D21</f>
        <v>43.39</v>
      </c>
      <c r="S96" s="104">
        <f>'前年分（例）'!F21</f>
        <v>59.17</v>
      </c>
      <c r="T96" s="104">
        <f>'前年分（例）'!H21</f>
        <v>58.38</v>
      </c>
      <c r="U96" s="104">
        <f>'前年分（例）'!J21</f>
        <v>32.06</v>
      </c>
      <c r="V96" s="104">
        <f>'前年分（例）'!L21</f>
        <v>23.65</v>
      </c>
      <c r="W96" s="104">
        <f>'前年分（例）'!N21</f>
        <v>36.07</v>
      </c>
      <c r="X96" s="104">
        <f>'前年分（例）'!P21</f>
        <v>38.82</v>
      </c>
      <c r="Y96" s="104">
        <f>'前年分（例）'!R21</f>
        <v>59</v>
      </c>
      <c r="Z96" s="104">
        <f>'前年分（例）'!T21</f>
        <v>44.84</v>
      </c>
      <c r="AA96" s="104">
        <f>'前年分（例）'!V21</f>
        <v>26.91</v>
      </c>
      <c r="AB96" s="104">
        <f>'前年分（例）'!X21</f>
        <v>28.19</v>
      </c>
      <c r="AC96" s="105">
        <f>'前年分（例）'!Z21</f>
        <v>68.14</v>
      </c>
      <c r="AD96" s="106">
        <f>SUM(R96:AC96)</f>
        <v>518.62</v>
      </c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4.2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6.5">
      <c r="A118" s="1"/>
      <c r="B118" s="87" t="s">
        <v>59</v>
      </c>
      <c r="C118" s="88">
        <f>'入力シート（例）'!$D$4</f>
        <v>1</v>
      </c>
      <c r="D118" s="88">
        <f>'入力シート（例）'!$F$4</f>
        <v>2</v>
      </c>
      <c r="E118" s="88">
        <f>'入力シート（例）'!$H$4</f>
        <v>3</v>
      </c>
      <c r="F118" s="88">
        <f>'入力シート（例）'!$J$4</f>
        <v>4</v>
      </c>
      <c r="G118" s="88">
        <f>'入力シート（例）'!$L$4</f>
        <v>5</v>
      </c>
      <c r="H118" s="88">
        <f>'入力シート（例）'!$N$4</f>
        <v>6</v>
      </c>
      <c r="I118" s="88">
        <f>'入力シート（例）'!$P$4</f>
        <v>7</v>
      </c>
      <c r="J118" s="88">
        <f>'入力シート（例）'!$R$4</f>
        <v>8</v>
      </c>
      <c r="K118" s="88">
        <f>'入力シート（例）'!$T$4</f>
        <v>9</v>
      </c>
      <c r="L118" s="88">
        <f>'入力シート（例）'!$V$4</f>
        <v>10</v>
      </c>
      <c r="M118" s="88">
        <f>'入力シート（例）'!$X$4</f>
        <v>11</v>
      </c>
      <c r="N118" s="89">
        <f>'入力シート（例）'!$Z$4</f>
        <v>12</v>
      </c>
      <c r="O118" s="90" t="s">
        <v>37</v>
      </c>
      <c r="P118" s="1"/>
      <c r="Q118" s="87" t="s">
        <v>51</v>
      </c>
      <c r="R118" s="88">
        <f>'入力シート（例）'!$D$4</f>
        <v>1</v>
      </c>
      <c r="S118" s="88">
        <f>'入力シート（例）'!$F$4</f>
        <v>2</v>
      </c>
      <c r="T118" s="88">
        <f>'入力シート（例）'!$H$4</f>
        <v>3</v>
      </c>
      <c r="U118" s="88">
        <f>'入力シート（例）'!$J$4</f>
        <v>4</v>
      </c>
      <c r="V118" s="88">
        <f>'入力シート（例）'!$L$4</f>
        <v>5</v>
      </c>
      <c r="W118" s="88">
        <f>'入力シート（例）'!$N$4</f>
        <v>6</v>
      </c>
      <c r="X118" s="88">
        <f>'入力シート（例）'!$P$4</f>
        <v>7</v>
      </c>
      <c r="Y118" s="88">
        <f>'入力シート（例）'!$R$4</f>
        <v>8</v>
      </c>
      <c r="Z118" s="88">
        <f>'入力シート（例）'!$T$4</f>
        <v>9</v>
      </c>
      <c r="AA118" s="88">
        <f>'入力シート（例）'!$V$4</f>
        <v>10</v>
      </c>
      <c r="AB118" s="88">
        <f>'入力シート（例）'!$X$4</f>
        <v>11</v>
      </c>
      <c r="AC118" s="89">
        <f>'入力シート（例）'!$Z$4</f>
        <v>12</v>
      </c>
      <c r="AD118" s="90" t="s">
        <v>37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6.5">
      <c r="A119" s="1"/>
      <c r="B119" s="91" t="s">
        <v>35</v>
      </c>
      <c r="C119" s="101">
        <f>'入力シート（例）'!D24</f>
        <v>11.89</v>
      </c>
      <c r="D119" s="101">
        <f>'入力シート（例）'!F24</f>
        <v>10.42</v>
      </c>
      <c r="E119" s="101">
        <f>'入力シート（例）'!H24</f>
        <v>16.05</v>
      </c>
      <c r="F119" s="101">
        <f>'入力シート（例）'!J24</f>
        <v>12.77</v>
      </c>
      <c r="G119" s="101">
        <f>'入力シート（例）'!L24</f>
        <v>11.09</v>
      </c>
      <c r="H119" s="101">
        <f>'入力シート（例）'!N24</f>
        <v>11.47</v>
      </c>
      <c r="I119" s="101">
        <f>'入力シート（例）'!P24</f>
        <v>14.75</v>
      </c>
      <c r="J119" s="101">
        <f>'入力シート（例）'!R24</f>
        <v>16.93</v>
      </c>
      <c r="K119" s="101">
        <f>'入力シート（例）'!T24</f>
        <v>13.05</v>
      </c>
      <c r="L119" s="101">
        <f>'入力シート（例）'!V24</f>
        <v>10.65</v>
      </c>
      <c r="M119" s="101">
        <f>'入力シート（例）'!X24</f>
        <v>12.45</v>
      </c>
      <c r="N119" s="102">
        <f>'入力シート（例）'!Z24</f>
        <v>18.42</v>
      </c>
      <c r="O119" s="103">
        <f>SUM(C119:N119)</f>
        <v>159.94</v>
      </c>
      <c r="P119" s="1"/>
      <c r="Q119" s="91" t="s">
        <v>35</v>
      </c>
      <c r="R119" s="101">
        <f>'入力シート（例）'!D26</f>
        <v>30</v>
      </c>
      <c r="S119" s="101">
        <f>'入力シート（例）'!F26</f>
        <v>65</v>
      </c>
      <c r="T119" s="101">
        <f>'入力シート（例）'!H26</f>
        <v>60</v>
      </c>
      <c r="U119" s="101">
        <f>'入力シート（例）'!J26</f>
        <v>30</v>
      </c>
      <c r="V119" s="101">
        <f>'入力シート（例）'!L26</f>
        <v>65</v>
      </c>
      <c r="W119" s="101">
        <f>'入力シート（例）'!N26</f>
        <v>60</v>
      </c>
      <c r="X119" s="101">
        <f>'入力シート（例）'!P26</f>
        <v>60</v>
      </c>
      <c r="Y119" s="101">
        <f>'入力シート（例）'!R26</f>
        <v>65</v>
      </c>
      <c r="Z119" s="101">
        <f>'入力シート（例）'!T26</f>
        <v>95</v>
      </c>
      <c r="AA119" s="101">
        <f>'入力シート（例）'!V26</f>
        <v>100</v>
      </c>
      <c r="AB119" s="101">
        <f>'入力シート（例）'!X26</f>
        <v>60</v>
      </c>
      <c r="AC119" s="102">
        <f>'入力シート（例）'!Z26</f>
        <v>30</v>
      </c>
      <c r="AD119" s="103">
        <f>SUM(R119:AC119)</f>
        <v>720</v>
      </c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7.25" thickBot="1">
      <c r="A120" s="1"/>
      <c r="B120" s="92" t="s">
        <v>36</v>
      </c>
      <c r="C120" s="104">
        <f>'前年分（例）'!D24</f>
        <v>14.13</v>
      </c>
      <c r="D120" s="104">
        <f>'前年分（例）'!F24</f>
        <v>18.39</v>
      </c>
      <c r="E120" s="104">
        <f>'前年分（例）'!H24</f>
        <v>18.79</v>
      </c>
      <c r="F120" s="104">
        <f>'前年分（例）'!J24</f>
        <v>11.35</v>
      </c>
      <c r="G120" s="104">
        <f>'前年分（例）'!L24</f>
        <v>9.55</v>
      </c>
      <c r="H120" s="104">
        <f>'前年分（例）'!N24</f>
        <v>12.02</v>
      </c>
      <c r="I120" s="104">
        <f>'前年分（例）'!P24</f>
        <v>13.27</v>
      </c>
      <c r="J120" s="104">
        <f>'前年分（例）'!R24</f>
        <v>19.33</v>
      </c>
      <c r="K120" s="104">
        <f>'前年分（例）'!T24</f>
        <v>15.28</v>
      </c>
      <c r="L120" s="104">
        <f>'前年分（例）'!V24</f>
        <v>9.97</v>
      </c>
      <c r="M120" s="104">
        <f>'前年分（例）'!X24</f>
        <v>9.4</v>
      </c>
      <c r="N120" s="105">
        <f>'前年分（例）'!Z24</f>
        <v>23.38</v>
      </c>
      <c r="O120" s="106">
        <f>SUM(C120:N120)</f>
        <v>174.85999999999999</v>
      </c>
      <c r="P120" s="1"/>
      <c r="Q120" s="92" t="s">
        <v>36</v>
      </c>
      <c r="R120" s="104">
        <f>'前年分（例）'!D26</f>
        <v>70</v>
      </c>
      <c r="S120" s="104">
        <f>'前年分（例）'!F26</f>
        <v>75</v>
      </c>
      <c r="T120" s="104">
        <f>'前年分（例）'!H26</f>
        <v>80</v>
      </c>
      <c r="U120" s="104">
        <f>'前年分（例）'!J26</f>
        <v>80</v>
      </c>
      <c r="V120" s="104">
        <f>'前年分（例）'!L26</f>
        <v>70</v>
      </c>
      <c r="W120" s="104">
        <f>'前年分（例）'!N26</f>
        <v>60</v>
      </c>
      <c r="X120" s="104">
        <f>'前年分（例）'!P26</f>
        <v>60</v>
      </c>
      <c r="Y120" s="104">
        <f>'前年分（例）'!R26</f>
        <v>85</v>
      </c>
      <c r="Z120" s="104">
        <f>'前年分（例）'!T26</f>
        <v>70</v>
      </c>
      <c r="AA120" s="104">
        <f>'前年分（例）'!V26</f>
        <v>60</v>
      </c>
      <c r="AB120" s="104">
        <f>'前年分（例）'!X26</f>
        <v>60</v>
      </c>
      <c r="AC120" s="105">
        <f>'前年分（例）'!Z26</f>
        <v>50</v>
      </c>
      <c r="AD120" s="106">
        <f>SUM(R120:AC120)</f>
        <v>820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</sheetData>
  <sheetProtection sheet="1" selectLockedCells="1"/>
  <printOptions/>
  <pageMargins left="0.49" right="0.25" top="0.4" bottom="0.42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島本和宣</dc:creator>
  <cp:keywords/>
  <dc:description/>
  <cp:lastModifiedBy>松尾太志</cp:lastModifiedBy>
  <cp:lastPrinted>2019-03-28T10:00:32Z</cp:lastPrinted>
  <dcterms:created xsi:type="dcterms:W3CDTF">2005-02-03T04:04:47Z</dcterms:created>
  <dcterms:modified xsi:type="dcterms:W3CDTF">2019-03-28T10:01:03Z</dcterms:modified>
  <cp:category/>
  <cp:version/>
  <cp:contentType/>
  <cp:contentStatus/>
</cp:coreProperties>
</file>