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92.5\財務部\財政課\課内共有\65 財政状況公表関連\31年度\04_財政状況資料集\05_回答\"/>
    </mc:Choice>
  </mc:AlternateContent>
  <bookViews>
    <workbookView xWindow="0" yWindow="0" windowWidth="26220" windowHeight="13035" tabRatio="51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68" i="12" l="1"/>
  <c r="AA69" i="12"/>
  <c r="AA70" i="12"/>
  <c r="AA71" i="12"/>
  <c r="AA29" i="12" l="1"/>
  <c r="AA30" i="12"/>
  <c r="AA31" i="12"/>
  <c r="AA32" i="12"/>
  <c r="AA33" i="12"/>
  <c r="AA34" i="12"/>
  <c r="AA36" i="12"/>
  <c r="AA28" i="12"/>
  <c r="AA72" i="12" l="1"/>
  <c r="AA73" i="12"/>
  <c r="AA74" i="12"/>
  <c r="AA75" i="12"/>
  <c r="AA23" i="12" l="1"/>
  <c r="AA8" i="12"/>
  <c r="AA11" i="12"/>
  <c r="AA7" i="12"/>
  <c r="BG39" i="10" l="1"/>
  <c r="BG38" i="10"/>
  <c r="BG37" i="10"/>
  <c r="BG36" i="10"/>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E41" i="10"/>
  <c r="AM41" i="10"/>
  <c r="U41" i="10"/>
  <c r="C41" i="10"/>
  <c r="BE40" i="10"/>
  <c r="AM40" i="10"/>
  <c r="U40" i="10"/>
  <c r="C40" i="10"/>
  <c r="AM39" i="10"/>
  <c r="U39" i="10"/>
  <c r="AM38" i="10"/>
  <c r="U38" i="10"/>
  <c r="AM37" i="10"/>
  <c r="C35" i="10"/>
  <c r="C36" i="10" s="1"/>
  <c r="C34" i="10"/>
  <c r="C37" i="10" l="1"/>
  <c r="C38" i="10" s="1"/>
  <c r="C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U37" i="10" l="1"/>
  <c r="AM34" i="10" l="1"/>
  <c r="AM35" i="10" l="1"/>
  <c r="AM36" i="10" s="1"/>
  <c r="BW34" i="10"/>
  <c r="BW35" i="10" s="1"/>
  <c r="BW36" i="10" s="1"/>
  <c r="BW37" i="10" s="1"/>
  <c r="BW38" i="10" s="1"/>
  <c r="BW39" i="10" s="1"/>
  <c r="BW40" i="10" s="1"/>
  <c r="BW41" i="10" s="1"/>
  <c r="BE34" i="10"/>
  <c r="BE35" i="10" s="1"/>
  <c r="BE36" i="10" s="1"/>
  <c r="BE37" i="10" s="1"/>
  <c r="BE38" i="10" s="1"/>
  <c r="BE39"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<sst xmlns="http://schemas.openxmlformats.org/spreadsheetml/2006/main" count="1145" uniqueCount="610">
  <si>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</si>
  <si>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</si>
  <si>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</si>
  <si>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</si>
  <si>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</si>
  <si>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</si>
  <si>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</si>
  <si>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</si>
  <si>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</si>
  <si>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</si>
  <si>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</si>
  <si>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</si>
  <si>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</si>
  <si>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</si>
  <si>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</si>
  <si>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</si>
  <si>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</si>
  <si>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</si>
  <si>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</si>
  <si>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</si>
  <si>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</si>
  <si>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</si>
  <si>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</si>
  <si>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</si>
  <si>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</si>
  <si>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</si>
  <si>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</si>
  <si>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</si>
  <si>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</si>
  <si>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</si>
  <si>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</si>
  <si>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</si>
  <si>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</si>
  <si>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</si>
  <si>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</si>
  <si>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</si>
  <si>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</si>
  <si>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</si>
  <si>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</si>
  <si>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</si>
  <si>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</si>
  <si>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</si>
  <si>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</si>
  <si>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</si>
  <si>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</si>
  <si>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</si>
  <si>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</si>
  <si>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</si>
  <si>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</si>
  <si>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</si>
  <si>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</si>
  <si>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</si>
  <si>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</si>
  <si>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</si>
  <si>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</si>
  <si>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</si>
  <si>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</si>
  <si>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</si>
  <si>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</si>
  <si>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</si>
  <si>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</si>
  <si>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</si>
  <si>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</si>
  <si>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</si>
  <si>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</si>
  <si>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</si>
  <si>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</si>
  <si>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</si>
  <si>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</si>
  <si>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</si>
  <si>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</si>
  <si>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</si>
  <si>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</si>
  <si>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</si>
  <si>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</si>
  <si>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</si>
  <si>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</si>
  <si>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</si>
  <si>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</si>
  <si>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</si>
  <si>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</si>
  <si>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</si>
  <si>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</si>
  <si>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</si>
  <si>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中核市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</si>
  <si>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</si>
  <si>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</si>
  <si>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</si>
  <si>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</si>
  <si>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</si>
  <si>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</si>
  <si>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</si>
  <si>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</si>
  <si>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</si>
  <si>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</si>
  <si>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</si>
  <si>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</si>
  <si>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佐世保市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</si>
  <si>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</si>
  <si>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</si>
  <si>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</si>
  <si>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</si>
  <si>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</si>
  <si>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</si>
  <si>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</si>
  <si>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</si>
  <si>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</si>
  <si>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</si>
  <si>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</si>
  <si>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</si>
  <si>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</si>
  <si>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</si>
  <si>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</si>
  <si>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</si>
  <si>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</si>
  <si>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</si>
  <si>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</si>
  <si>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</si>
  <si>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</si>
  <si>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</si>
  <si>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</si>
  <si>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</si>
  <si>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</si>
  <si>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</si>
  <si>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</si>
  <si>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</si>
  <si>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</si>
  <si>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</si>
  <si>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</si>
  <si>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</si>
  <si>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</si>
  <si>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</si>
  <si>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</si>
  <si>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</si>
  <si>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</si>
  <si>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</si>
  <si>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</si>
  <si>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</si>
  <si>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</si>
  <si>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</si>
  <si>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</si>
  <si>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</si>
  <si>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</si>
  <si>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</si>
  <si>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</si>
  <si>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</si>
  <si>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</si>
  <si>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</si>
  <si>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</si>
  <si>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</si>
  <si>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</si>
  <si>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</si>
  <si>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4"/>
  </si>
  <si>
    <t>うち日本人(％)</t>
    <phoneticPr fontId="5"/>
  </si>
  <si>
    <t>-0.8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</si>
  <si>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</si>
  <si>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</si>
  <si>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</si>
  <si>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</si>
  <si>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</si>
  <si>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</si>
  <si>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</si>
  <si>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</si>
  <si>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</si>
  <si>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</si>
  <si>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</si>
  <si>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</si>
  <si>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</si>
  <si>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</si>
  <si>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</si>
  <si>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</si>
  <si>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</si>
  <si>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</si>
  <si>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</si>
  <si>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</si>
  <si>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</si>
  <si>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</si>
  <si>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</si>
  <si>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</si>
  <si>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</si>
  <si>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</si>
  <si>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</si>
  <si>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</si>
  <si>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</si>
  <si>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</si>
  <si>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</si>
  <si>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</si>
  <si>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</si>
  <si>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</si>
  <si>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</si>
  <si>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</si>
  <si>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</si>
  <si>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</si>
  <si>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</si>
  <si>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</si>
  <si>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</si>
  <si>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</si>
  <si>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</si>
  <si>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</si>
  <si>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</si>
  <si>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</si>
  <si>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</si>
  <si>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</si>
  <si>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</si>
  <si>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</si>
  <si>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</si>
  <si>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</si>
  <si>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</si>
  <si>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</si>
  <si>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</si>
  <si>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</si>
  <si>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</si>
  <si>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</si>
  <si>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</si>
  <si>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長崎県佐世保市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</si>
  <si>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</si>
  <si>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</si>
  <si>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</si>
  <si>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</si>
  <si>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</si>
  <si>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</si>
  <si>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</si>
  <si>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</si>
  <si>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</si>
  <si>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</si>
  <si>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</si>
  <si>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</si>
  <si>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</si>
  <si>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</si>
  <si>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</si>
  <si>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</si>
  <si>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</si>
  <si>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</si>
  <si>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</si>
  <si>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</si>
  <si>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</si>
  <si>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</si>
  <si>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</si>
  <si>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</si>
  <si>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</si>
  <si>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</si>
  <si>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</si>
  <si>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</si>
  <si>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</si>
  <si>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</si>
  <si>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</si>
  <si>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</si>
  <si>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</si>
  <si>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</si>
  <si>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</si>
  <si>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</si>
  <si>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</si>
  <si>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</si>
  <si>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</si>
  <si>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</si>
  <si>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</si>
  <si>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</si>
  <si>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</si>
  <si>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</si>
  <si>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</si>
  <si>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</si>
  <si>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</si>
  <si>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</si>
  <si>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</si>
  <si>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</si>
  <si>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</si>
  <si>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</si>
  <si>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</si>
  <si>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</si>
  <si>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</si>
  <si>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</si>
  <si>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</si>
  <si>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</si>
  <si>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</si>
  <si>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</si>
  <si>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</si>
  <si>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</si>
  <si>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</si>
  <si>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</si>
  <si>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</si>
  <si>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</si>
  <si>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</si>
  <si>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</si>
  <si>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</si>
  <si>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</si>
  <si>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</si>
  <si>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</si>
  <si>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</si>
  <si>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</si>
  <si>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</si>
  <si>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</si>
  <si>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</si>
  <si>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</si>
  <si>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</si>
  <si>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</si>
  <si>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</si>
  <si>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</si>
  <si>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</si>
  <si>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</si>
  <si>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</si>
  <si>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</si>
  <si>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</si>
  <si>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</si>
  <si>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</si>
  <si>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</si>
  <si>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</si>
  <si>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</si>
  <si>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</si>
  <si>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</si>
  <si>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</si>
  <si>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</si>
  <si>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</si>
  <si>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</si>
  <si>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</si>
  <si>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</si>
  <si>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</si>
  <si>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</si>
  <si>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</si>
  <si>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</si>
  <si>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</si>
  <si>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</si>
  <si>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</si>
  <si>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</si>
  <si>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</si>
  <si>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</si>
  <si>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</si>
  <si>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</si>
  <si>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</si>
  <si>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</si>
  <si>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</si>
  <si>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</si>
  <si>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</si>
  <si>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</si>
  <si>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市場</t>
    <phoneticPr fontId="5"/>
  </si>
  <si>
    <t>加入世帯数(世帯)</t>
  </si>
  <si>
    <t>　　うち一部事務組合負担金</t>
    <phoneticPr fontId="5"/>
  </si>
  <si>
    <t>歳入合計</t>
    <phoneticPr fontId="5"/>
  </si>
  <si>
    <t>宅地造成</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</si>
  <si>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</si>
  <si>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</si>
  <si>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</si>
  <si>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</si>
  <si>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</si>
  <si>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</si>
  <si>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</si>
  <si>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</si>
  <si>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</si>
  <si>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</si>
  <si>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</si>
  <si>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</si>
  <si>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</si>
  <si>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</si>
  <si>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</si>
  <si>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</si>
  <si>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</si>
  <si>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</si>
  <si>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</si>
  <si>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</si>
  <si>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</si>
  <si>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</si>
  <si>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</si>
  <si>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</si>
  <si>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</si>
  <si>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長崎県佐世保市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</si>
  <si>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</si>
  <si>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</si>
  <si>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</si>
  <si>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</si>
  <si>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</si>
  <si>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</si>
  <si>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</si>
  <si>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</si>
  <si>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</si>
  <si>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</si>
  <si>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</si>
  <si>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</si>
  <si>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</si>
  <si>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</si>
  <si>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</si>
  <si>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</si>
  <si>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</si>
  <si>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</si>
  <si>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</si>
  <si>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</si>
  <si>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住宅事業特別会計</t>
    <phoneticPr fontId="5"/>
  </si>
  <si>
    <t>佐世保市等地域交通体系整備事業特別会計</t>
    <phoneticPr fontId="5"/>
  </si>
  <si>
    <t>土地取得事業特別会計</t>
    <phoneticPr fontId="5"/>
  </si>
  <si>
    <t>-</t>
    <phoneticPr fontId="5"/>
  </si>
  <si>
    <t>母子父子寡婦福祉資金貸付事業特別会計</t>
    <phoneticPr fontId="5"/>
  </si>
  <si>
    <t>病院資金貸付事業特別会計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</si>
  <si>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</si>
  <si>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</si>
  <si>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</si>
  <si>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</si>
  <si>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</si>
  <si>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</si>
  <si>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</si>
  <si>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</si>
  <si>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</si>
  <si>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</si>
  <si>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</si>
  <si>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</si>
  <si>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</si>
  <si>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</si>
  <si>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</si>
  <si>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</si>
  <si>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競輪事業特別会計</t>
    <phoneticPr fontId="5"/>
  </si>
  <si>
    <t>水道事業会計</t>
    <phoneticPr fontId="5"/>
  </si>
  <si>
    <t>法適用企業</t>
    <phoneticPr fontId="5"/>
  </si>
  <si>
    <t>下水道事業会計</t>
    <phoneticPr fontId="5"/>
  </si>
  <si>
    <t>法適用企業</t>
    <phoneticPr fontId="5"/>
  </si>
  <si>
    <t>交通事業会計</t>
    <phoneticPr fontId="5"/>
  </si>
  <si>
    <t>集落排水事業特別会計</t>
    <phoneticPr fontId="5"/>
  </si>
  <si>
    <t>法非適用企業</t>
    <phoneticPr fontId="5"/>
  </si>
  <si>
    <t>交通船事業特別会計</t>
    <phoneticPr fontId="5"/>
  </si>
  <si>
    <t>工業団地整備事業特別会計</t>
    <phoneticPr fontId="5"/>
  </si>
  <si>
    <t>法非適用企業</t>
    <phoneticPr fontId="5"/>
  </si>
  <si>
    <t>港湾整備事業特別会計</t>
    <phoneticPr fontId="5"/>
  </si>
  <si>
    <t>卸売市場事業特別会計</t>
    <phoneticPr fontId="5"/>
  </si>
  <si>
    <t>臨海土地造成事業特別会計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</si>
  <si>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</si>
  <si>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</si>
  <si>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</si>
  <si>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</si>
  <si>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</si>
  <si>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</si>
  <si>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</si>
  <si>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</si>
  <si>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</si>
  <si>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</si>
  <si>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</si>
  <si>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</si>
  <si>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</si>
  <si>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</si>
  <si>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</si>
  <si>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</si>
  <si>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</si>
  <si>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</si>
  <si>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</si>
  <si>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</si>
  <si>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</si>
  <si>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</si>
  <si>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</si>
  <si>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</si>
  <si>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</si>
  <si>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</si>
  <si>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</si>
  <si>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</si>
  <si>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</si>
  <si>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</si>
  <si>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</si>
  <si>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</si>
  <si>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</si>
  <si>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</si>
  <si>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</si>
  <si>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</si>
  <si>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</si>
  <si>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</si>
  <si>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</si>
  <si>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</si>
  <si>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</si>
  <si>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</si>
  <si>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</si>
  <si>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</si>
  <si>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</si>
  <si>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</si>
  <si>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</si>
  <si>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</si>
  <si>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</si>
  <si>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</si>
  <si>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</si>
  <si>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</si>
  <si>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</si>
  <si>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</si>
  <si>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</si>
  <si>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</si>
  <si>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</si>
  <si>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</si>
  <si>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</si>
  <si>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</si>
  <si>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</si>
  <si>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</si>
  <si>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</si>
  <si>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</si>
  <si>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</si>
  <si>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</si>
  <si>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</si>
  <si>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</si>
  <si>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</si>
  <si>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</si>
  <si>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</si>
  <si>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</si>
  <si>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</si>
  <si>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</si>
  <si>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</si>
  <si>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</si>
  <si>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</si>
  <si>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</si>
  <si>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</si>
  <si>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</si>
  <si>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</si>
  <si>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</si>
  <si>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</si>
  <si>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</si>
  <si>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</si>
  <si>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</si>
  <si>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</si>
  <si>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</si>
  <si>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</si>
  <si>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</si>
  <si>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</si>
  <si>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</si>
  <si>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</si>
  <si>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</si>
  <si>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</si>
  <si>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</si>
  <si>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</si>
  <si>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</si>
  <si>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</si>
  <si>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</si>
  <si>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</si>
  <si>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</si>
  <si>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</si>
  <si>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</si>
  <si>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</si>
  <si>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</si>
  <si>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</si>
  <si>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</si>
  <si>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</si>
  <si>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</si>
  <si>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</si>
  <si>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</si>
  <si>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</si>
  <si>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</si>
  <si>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</si>
  <si>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</si>
  <si>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</si>
  <si>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</si>
  <si>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</si>
  <si>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</si>
  <si>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</si>
  <si>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</si>
  <si>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</si>
  <si>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</si>
  <si>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</si>
  <si>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</si>
  <si>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</si>
  <si>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</si>
  <si>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</si>
  <si>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</si>
  <si>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</si>
  <si>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</si>
  <si>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</si>
  <si>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</si>
  <si>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</si>
  <si>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</si>
  <si>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</si>
  <si>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</si>
  <si>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</si>
  <si>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</si>
  <si>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</si>
  <si>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1.55</t>
  </si>
  <si>
    <t>▲ 1.24</t>
  </si>
  <si>
    <t>▲ 0.93</t>
  </si>
  <si>
    <t>水道事業会計</t>
  </si>
  <si>
    <t>一般会計</t>
  </si>
  <si>
    <t>下水道事業会計</t>
  </si>
  <si>
    <t>交通事業会計</t>
  </si>
  <si>
    <t>卸売市場事業特別会計</t>
  </si>
  <si>
    <t>国民健康保険事業特別会計</t>
  </si>
  <si>
    <t>競輪事業特別会計</t>
  </si>
  <si>
    <t>住宅事業特別会計</t>
  </si>
  <si>
    <t>その他会計（赤字）</t>
  </si>
  <si>
    <t>その他会計（黒字）</t>
  </si>
  <si>
    <t>H25末</t>
    <phoneticPr fontId="5"/>
  </si>
  <si>
    <t>H26末</t>
    <phoneticPr fontId="5"/>
  </si>
  <si>
    <t>H27末</t>
    <phoneticPr fontId="5"/>
  </si>
  <si>
    <t>H28末</t>
    <phoneticPr fontId="5"/>
  </si>
  <si>
    <t>H29末</t>
    <phoneticPr fontId="5"/>
  </si>
  <si>
    <t>長崎県後期高齢者医療広域連合（普通会計）</t>
    <rPh sb="15" eb="17">
      <t>フツウ</t>
    </rPh>
    <rPh sb="17" eb="19">
      <t>カイケイ</t>
    </rPh>
    <phoneticPr fontId="4"/>
  </si>
  <si>
    <t>長崎県後期高齢者医療広域連合（事業会計）</t>
    <rPh sb="15" eb="17">
      <t>ジギョウ</t>
    </rPh>
    <rPh sb="17" eb="19">
      <t>カイケイ</t>
    </rPh>
    <phoneticPr fontId="4"/>
  </si>
  <si>
    <t>長崎県市町村総合事務組合（一般会計）</t>
    <rPh sb="13" eb="15">
      <t>イッパン</t>
    </rPh>
    <rPh sb="15" eb="17">
      <t>カイケイ</t>
    </rPh>
    <phoneticPr fontId="14"/>
  </si>
  <si>
    <t>長崎県市町村総合事務組合（市町村会館管理事業特別会計）</t>
    <rPh sb="13" eb="16">
      <t>シチョウソン</t>
    </rPh>
    <rPh sb="16" eb="18">
      <t>カイカン</t>
    </rPh>
    <rPh sb="18" eb="20">
      <t>カンリ</t>
    </rPh>
    <rPh sb="20" eb="22">
      <t>ジギョウ</t>
    </rPh>
    <rPh sb="22" eb="24">
      <t>トクベツ</t>
    </rPh>
    <rPh sb="24" eb="26">
      <t>カイケイ</t>
    </rPh>
    <phoneticPr fontId="14"/>
  </si>
  <si>
    <t>長崎県市町村総合事務組合（市町村会館馬町別館管理事業特別会計）</t>
  </si>
  <si>
    <t>長崎県市町村総合事務組合（公平委員会特別会計）</t>
    <rPh sb="13" eb="15">
      <t>コウヘイ</t>
    </rPh>
    <rPh sb="15" eb="18">
      <t>イインカイ</t>
    </rPh>
    <rPh sb="18" eb="20">
      <t>トクベツ</t>
    </rPh>
    <rPh sb="20" eb="22">
      <t>カイケイ</t>
    </rPh>
    <phoneticPr fontId="14"/>
  </si>
  <si>
    <t>長崎県市町村総合事務組合（行政不服審査会事業特別会計）</t>
    <rPh sb="13" eb="15">
      <t>ギョウセイ</t>
    </rPh>
    <rPh sb="15" eb="17">
      <t>フフク</t>
    </rPh>
    <rPh sb="17" eb="20">
      <t>シンサカイ</t>
    </rPh>
    <rPh sb="20" eb="22">
      <t>ジギョウ</t>
    </rPh>
    <phoneticPr fontId="14"/>
  </si>
  <si>
    <t>長崎県市町村総合事務組合（交通災害共済事業特別会計）</t>
    <rPh sb="13" eb="15">
      <t>コウツウ</t>
    </rPh>
    <rPh sb="15" eb="17">
      <t>サイガイ</t>
    </rPh>
    <rPh sb="17" eb="19">
      <t>キョウサイ</t>
    </rPh>
    <rPh sb="19" eb="21">
      <t>ジギョウ</t>
    </rPh>
    <phoneticPr fontId="14"/>
  </si>
  <si>
    <t>公益社団法人佐世保地域文化事業財団</t>
    <rPh sb="0" eb="2">
      <t>コウエキ</t>
    </rPh>
    <rPh sb="2" eb="4">
      <t>シャダン</t>
    </rPh>
    <rPh sb="4" eb="6">
      <t>ホウジン</t>
    </rPh>
    <rPh sb="6" eb="9">
      <t>サセボ</t>
    </rPh>
    <rPh sb="9" eb="11">
      <t>チイキ</t>
    </rPh>
    <rPh sb="11" eb="13">
      <t>ブンカ</t>
    </rPh>
    <rPh sb="13" eb="15">
      <t>ジギョウ</t>
    </rPh>
    <rPh sb="15" eb="17">
      <t>ザイダン</t>
    </rPh>
    <phoneticPr fontId="28"/>
  </si>
  <si>
    <t>財団法人佐世保市中小企業勤労者福祉サービスセンター</t>
    <rPh sb="0" eb="2">
      <t>ザイダン</t>
    </rPh>
    <rPh sb="2" eb="4">
      <t>ホウジン</t>
    </rPh>
    <rPh sb="4" eb="8">
      <t>サセボシ</t>
    </rPh>
    <rPh sb="8" eb="10">
      <t>チュウショウ</t>
    </rPh>
    <rPh sb="10" eb="12">
      <t>キギョウ</t>
    </rPh>
    <rPh sb="12" eb="15">
      <t>キンロウシャ</t>
    </rPh>
    <rPh sb="15" eb="17">
      <t>フクシ</t>
    </rPh>
    <phoneticPr fontId="28"/>
  </si>
  <si>
    <t>財団法人佐世保観光コンベンション協会</t>
    <rPh sb="0" eb="2">
      <t>ザイダン</t>
    </rPh>
    <rPh sb="2" eb="4">
      <t>ホウジン</t>
    </rPh>
    <rPh sb="4" eb="7">
      <t>サセボ</t>
    </rPh>
    <rPh sb="7" eb="9">
      <t>カンコウ</t>
    </rPh>
    <rPh sb="16" eb="18">
      <t>キョウカイ</t>
    </rPh>
    <phoneticPr fontId="28"/>
  </si>
  <si>
    <t>させぼパール・シー株式会社</t>
    <rPh sb="9" eb="11">
      <t>カブシキ</t>
    </rPh>
    <rPh sb="11" eb="13">
      <t>カイシャ</t>
    </rPh>
    <phoneticPr fontId="28"/>
  </si>
  <si>
    <t>公益財団法人佐世保市体育協会</t>
    <rPh sb="0" eb="2">
      <t>コウエキ</t>
    </rPh>
    <rPh sb="2" eb="4">
      <t>ザイダン</t>
    </rPh>
    <rPh sb="4" eb="6">
      <t>ホウジン</t>
    </rPh>
    <rPh sb="6" eb="10">
      <t>サセボシ</t>
    </rPh>
    <rPh sb="10" eb="12">
      <t>タイイク</t>
    </rPh>
    <rPh sb="12" eb="14">
      <t>キョウカイ</t>
    </rPh>
    <phoneticPr fontId="28"/>
  </si>
  <si>
    <t>世知原温泉株式会社</t>
    <rPh sb="0" eb="3">
      <t>セチバル</t>
    </rPh>
    <rPh sb="3" eb="5">
      <t>オンセン</t>
    </rPh>
    <rPh sb="5" eb="9">
      <t>カブシキガイシャ</t>
    </rPh>
    <phoneticPr fontId="28"/>
  </si>
  <si>
    <t>宇久観光バス株式会社</t>
    <rPh sb="0" eb="2">
      <t>ウク</t>
    </rPh>
    <rPh sb="2" eb="4">
      <t>カンコウ</t>
    </rPh>
    <rPh sb="6" eb="10">
      <t>カブシキガイシャ</t>
    </rPh>
    <phoneticPr fontId="28"/>
  </si>
  <si>
    <t>させぼバス株式会社</t>
    <rPh sb="5" eb="9">
      <t>カブシキガイシャ</t>
    </rPh>
    <phoneticPr fontId="28"/>
  </si>
  <si>
    <t>地方独立行政法人　北松中央病院</t>
    <rPh sb="0" eb="2">
      <t>チホウ</t>
    </rPh>
    <rPh sb="2" eb="4">
      <t>ドクリツ</t>
    </rPh>
    <rPh sb="4" eb="6">
      <t>ギョウセイ</t>
    </rPh>
    <rPh sb="6" eb="8">
      <t>ホウジン</t>
    </rPh>
    <rPh sb="9" eb="10">
      <t>ホク</t>
    </rPh>
    <rPh sb="10" eb="11">
      <t>ショウ</t>
    </rPh>
    <rPh sb="11" eb="13">
      <t>チュウオウ</t>
    </rPh>
    <rPh sb="13" eb="15">
      <t>ビョウイン</t>
    </rPh>
    <phoneticPr fontId="28"/>
  </si>
  <si>
    <t>財団法人佐世保市学校給食会</t>
    <rPh sb="0" eb="2">
      <t>ザイダン</t>
    </rPh>
    <rPh sb="2" eb="4">
      <t>ホウジン</t>
    </rPh>
    <rPh sb="4" eb="8">
      <t>サセボシ</t>
    </rPh>
    <rPh sb="8" eb="10">
      <t>ガッコウ</t>
    </rPh>
    <rPh sb="10" eb="12">
      <t>キュウショク</t>
    </rPh>
    <rPh sb="12" eb="13">
      <t>カイ</t>
    </rPh>
    <phoneticPr fontId="28"/>
  </si>
  <si>
    <t>地方独立行政法人　佐世保市総合医療センター</t>
    <rPh sb="0" eb="2">
      <t>チホウ</t>
    </rPh>
    <rPh sb="2" eb="4">
      <t>ドクリツ</t>
    </rPh>
    <rPh sb="4" eb="6">
      <t>ギョウセイ</t>
    </rPh>
    <rPh sb="6" eb="8">
      <t>ホウジン</t>
    </rPh>
    <rPh sb="9" eb="13">
      <t>サセボシ</t>
    </rPh>
    <rPh sb="13" eb="15">
      <t>ソウゴウ</t>
    </rPh>
    <rPh sb="15" eb="17">
      <t>イリョウ</t>
    </rPh>
    <phoneticPr fontId="28"/>
  </si>
  <si>
    <t>公益社団法人長崎県林業公社</t>
    <rPh sb="0" eb="2">
      <t>コウエキ</t>
    </rPh>
    <rPh sb="2" eb="4">
      <t>シャダン</t>
    </rPh>
    <rPh sb="4" eb="6">
      <t>ホウジン</t>
    </rPh>
    <rPh sb="6" eb="9">
      <t>ナガサキケン</t>
    </rPh>
    <rPh sb="9" eb="11">
      <t>リンギョウ</t>
    </rPh>
    <rPh sb="11" eb="13">
      <t>コウシャ</t>
    </rPh>
    <phoneticPr fontId="28"/>
  </si>
  <si>
    <t>松浦鉄道株式会社</t>
    <rPh sb="0" eb="2">
      <t>マツウラ</t>
    </rPh>
    <rPh sb="2" eb="4">
      <t>テツドウ</t>
    </rPh>
    <rPh sb="4" eb="8">
      <t>カブシキガイシャ</t>
    </rPh>
    <phoneticPr fontId="28"/>
  </si>
  <si>
    <t>長崎県住宅供給公社</t>
    <rPh sb="0" eb="3">
      <t>ナガサキケン</t>
    </rPh>
    <rPh sb="3" eb="5">
      <t>ジュウタク</t>
    </rPh>
    <rPh sb="5" eb="7">
      <t>キョウキュウ</t>
    </rPh>
    <rPh sb="7" eb="9">
      <t>コウシャ</t>
    </rPh>
    <phoneticPr fontId="28"/>
  </si>
  <si>
    <t>-</t>
    <phoneticPr fontId="2"/>
  </si>
  <si>
    <t>-</t>
    <phoneticPr fontId="2"/>
  </si>
  <si>
    <t>-</t>
    <phoneticPr fontId="5"/>
  </si>
  <si>
    <t>-</t>
    <phoneticPr fontId="2"/>
  </si>
  <si>
    <t>施設整備基金</t>
    <phoneticPr fontId="18"/>
  </si>
  <si>
    <t>合併市町村振興基金</t>
    <phoneticPr fontId="18"/>
  </si>
  <si>
    <t>ふるさと佐世保元気基金</t>
    <phoneticPr fontId="18"/>
  </si>
  <si>
    <t>住宅基金</t>
    <phoneticPr fontId="18"/>
  </si>
  <si>
    <t>福祉基金</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</si>
</sst>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41862</c:v>
                </c:pt>
                <c:pt idx="1">
                  <c:v>43554</c:v>
                </c:pt>
                <c:pt idx="2">
                  <c:v>46395</c:v>
                </c:pt>
                <c:pt idx="3">
                  <c:v>48088</c:v>
                </c:pt>
                <c:pt idx="4">
                  <c:v>46457</c:v>
                </c:pt>
              </c:numCache>
            </c:numRef>
          </c:val>
          <c:smooth val="0"/>
          <c:extLst>
            <c:ext xmlns:c16="http://schemas.microsoft.com/office/drawing/2014/chart" uri="{C3380CC4-5D6E-409C-BE32-E72D297353CC}">
              <c16:uniqueId val="{00000000-64D0-417B-AC51-DC86399EA5C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55136</c:v>
                </c:pt>
                <c:pt idx="1">
                  <c:v>49635</c:v>
                </c:pt>
                <c:pt idx="2">
                  <c:v>39891</c:v>
                </c:pt>
                <c:pt idx="3">
                  <c:v>54783</c:v>
                </c:pt>
                <c:pt idx="4">
                  <c:v>55406</c:v>
                </c:pt>
              </c:numCache>
            </c:numRef>
          </c:val>
          <c:smooth val="0"/>
          <c:extLst>
            <c:ext xmlns:c16="http://schemas.microsoft.com/office/drawing/2014/chart" uri="{C3380CC4-5D6E-409C-BE32-E72D297353CC}">
              <c16:uniqueId val="{00000001-64D0-417B-AC51-DC86399EA5CA}"/>
            </c:ext>
          </c:extLst>
        </c:ser>
        <c:dLbls>
          <c:showLegendKey val="0"/>
          <c:showVal val="0"/>
          <c:showCatName val="0"/>
          <c:showSerName val="0"/>
          <c:showPercent val="0"/>
          <c:showBubbleSize val="0"/>
        </c:dLbls>
        <c:marker val="1"/>
        <c:smooth val="0"/>
        <c:axId val="296136632"/>
        <c:axId val="291287800"/>
      </c:lineChart>
      <c:catAx>
        <c:axId val="2961366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1287800"/>
        <c:crosses val="autoZero"/>
        <c:auto val="1"/>
        <c:lblAlgn val="ctr"/>
        <c:lblOffset val="100"/>
        <c:tickLblSkip val="1"/>
        <c:tickMarkSkip val="1"/>
        <c:noMultiLvlLbl val="0"/>
      </c:catAx>
      <c:valAx>
        <c:axId val="29128780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61366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4.67</c:v>
                </c:pt>
                <c:pt idx="1">
                  <c:v>6.94</c:v>
                </c:pt>
                <c:pt idx="2">
                  <c:v>5.15</c:v>
                </c:pt>
                <c:pt idx="3">
                  <c:v>5.87</c:v>
                </c:pt>
                <c:pt idx="4">
                  <c:v>5.95</c:v>
                </c:pt>
              </c:numCache>
            </c:numRef>
          </c:val>
          <c:extLst>
            <c:ext xmlns:c16="http://schemas.microsoft.com/office/drawing/2014/chart" uri="{C3380CC4-5D6E-409C-BE32-E72D297353CC}">
              <c16:uniqueId val="{00000000-30B2-4F00-B443-12E2E6BAC53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7.57</c:v>
                </c:pt>
                <c:pt idx="1">
                  <c:v>8.31</c:v>
                </c:pt>
                <c:pt idx="2">
                  <c:v>8.61</c:v>
                </c:pt>
                <c:pt idx="3">
                  <c:v>8.56</c:v>
                </c:pt>
                <c:pt idx="4">
                  <c:v>7.62</c:v>
                </c:pt>
              </c:numCache>
            </c:numRef>
          </c:val>
          <c:extLst>
            <c:ext xmlns:c16="http://schemas.microsoft.com/office/drawing/2014/chart" uri="{C3380CC4-5D6E-409C-BE32-E72D297353CC}">
              <c16:uniqueId val="{00000001-30B2-4F00-B443-12E2E6BAC535}"/>
            </c:ext>
          </c:extLst>
        </c:ser>
        <c:dLbls>
          <c:showLegendKey val="0"/>
          <c:showVal val="0"/>
          <c:showCatName val="0"/>
          <c:showSerName val="0"/>
          <c:showPercent val="0"/>
          <c:showBubbleSize val="0"/>
        </c:dLbls>
        <c:gapWidth val="250"/>
        <c:overlap val="100"/>
        <c:axId val="288817072"/>
        <c:axId val="288817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-1.55</c:v>
                </c:pt>
                <c:pt idx="1">
                  <c:v>3.1</c:v>
                </c:pt>
                <c:pt idx="2">
                  <c:v>-1.24</c:v>
                </c:pt>
                <c:pt idx="3">
                  <c:v>0.41</c:v>
                </c:pt>
                <c:pt idx="4">
                  <c:v>-0.93</c:v>
                </c:pt>
              </c:numCache>
            </c:numRef>
          </c:val>
          <c:smooth val="0"/>
          <c:extLst>
            <c:ext xmlns:c16="http://schemas.microsoft.com/office/drawing/2014/chart" uri="{C3380CC4-5D6E-409C-BE32-E72D297353CC}">
              <c16:uniqueId val="{00000002-30B2-4F00-B443-12E2E6BAC535}"/>
            </c:ext>
          </c:extLst>
        </c:ser>
        <c:dLbls>
          <c:showLegendKey val="0"/>
          <c:showVal val="0"/>
          <c:showCatName val="0"/>
          <c:showSerName val="0"/>
          <c:showPercent val="0"/>
          <c:showBubbleSize val="0"/>
        </c:dLbls>
        <c:marker val="1"/>
        <c:smooth val="0"/>
        <c:axId val="288817072"/>
        <c:axId val="288817456"/>
      </c:lineChart>
      <c:catAx>
        <c:axId val="288817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88817456"/>
        <c:crosses val="autoZero"/>
        <c:auto val="1"/>
        <c:lblAlgn val="ctr"/>
        <c:lblOffset val="100"/>
        <c:tickLblSkip val="1"/>
        <c:tickMarkSkip val="1"/>
        <c:noMultiLvlLbl val="0"/>
      </c:catAx>
      <c:valAx>
        <c:axId val="288817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8817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10.51</c:v>
                </c:pt>
                <c:pt idx="2">
                  <c:v>#N/A</c:v>
                </c:pt>
                <c:pt idx="3">
                  <c:v>9.08</c:v>
                </c:pt>
                <c:pt idx="4">
                  <c:v>#N/A</c:v>
                </c:pt>
                <c:pt idx="5">
                  <c:v>0.9</c:v>
                </c:pt>
                <c:pt idx="6">
                  <c:v>#N/A</c:v>
                </c:pt>
                <c:pt idx="7">
                  <c:v>0.39</c:v>
                </c:pt>
                <c:pt idx="8">
                  <c:v>#N/A</c:v>
                </c:pt>
                <c:pt idx="9">
                  <c:v>0.62</c:v>
                </c:pt>
              </c:numCache>
            </c:numRef>
          </c:val>
          <c:extLst>
            <c:ext xmlns:c16="http://schemas.microsoft.com/office/drawing/2014/chart" uri="{C3380CC4-5D6E-409C-BE32-E72D297353CC}">
              <c16:uniqueId val="{00000000-F63F-4ABB-84C8-77648B4296F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63F-4ABB-84C8-77648B4296FF}"/>
            </c:ext>
          </c:extLst>
        </c:ser>
        <c:ser>
          <c:idx val="2"/>
          <c:order val="2"/>
          <c:tx>
            <c:strRef>
              <c:f>データシート!$A$29</c:f>
              <c:strCache>
                <c:ptCount val="1"/>
                <c:pt idx="0">
                  <c:v>住宅事業特別会計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0.19</c:v>
                </c:pt>
                <c:pt idx="2">
                  <c:v>#N/A</c:v>
                </c:pt>
                <c:pt idx="3">
                  <c:v>0.15</c:v>
                </c:pt>
                <c:pt idx="4">
                  <c:v>#N/A</c:v>
                </c:pt>
                <c:pt idx="5">
                  <c:v>0.25</c:v>
                </c:pt>
                <c:pt idx="6">
                  <c:v>#N/A</c:v>
                </c:pt>
                <c:pt idx="7">
                  <c:v>0.48</c:v>
                </c:pt>
                <c:pt idx="8">
                  <c:v>#N/A</c:v>
                </c:pt>
                <c:pt idx="9">
                  <c:v>0.49</c:v>
                </c:pt>
              </c:numCache>
            </c:numRef>
          </c:val>
          <c:extLst>
            <c:ext xmlns:c16="http://schemas.microsoft.com/office/drawing/2014/chart" uri="{C3380CC4-5D6E-409C-BE32-E72D297353CC}">
              <c16:uniqueId val="{00000002-F63F-4ABB-84C8-77648B4296FF}"/>
            </c:ext>
          </c:extLst>
        </c:ser>
        <c:ser>
          <c:idx val="3"/>
          <c:order val="3"/>
          <c:tx>
            <c:strRef>
              <c:f>データシート!$A$30</c:f>
              <c:strCache>
                <c:ptCount val="1"/>
                <c:pt idx="0">
                  <c:v>競輪事業特別会計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0.24</c:v>
                </c:pt>
                <c:pt idx="2">
                  <c:v>#N/A</c:v>
                </c:pt>
                <c:pt idx="3">
                  <c:v>0.34</c:v>
                </c:pt>
                <c:pt idx="4">
                  <c:v>#N/A</c:v>
                </c:pt>
                <c:pt idx="5">
                  <c:v>0.41</c:v>
                </c:pt>
                <c:pt idx="6">
                  <c:v>#N/A</c:v>
                </c:pt>
                <c:pt idx="7">
                  <c:v>0.48</c:v>
                </c:pt>
                <c:pt idx="8">
                  <c:v>#N/A</c:v>
                </c:pt>
                <c:pt idx="9">
                  <c:v>0.56999999999999995</c:v>
                </c:pt>
              </c:numCache>
            </c:numRef>
          </c:val>
          <c:extLst>
            <c:ext xmlns:c16="http://schemas.microsoft.com/office/drawing/2014/chart" uri="{C3380CC4-5D6E-409C-BE32-E72D297353CC}">
              <c16:uniqueId val="{00000003-F63F-4ABB-84C8-77648B4296FF}"/>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0.04</c:v>
                </c:pt>
                <c:pt idx="2">
                  <c:v>#N/A</c:v>
                </c:pt>
                <c:pt idx="3">
                  <c:v>0.48</c:v>
                </c:pt>
                <c:pt idx="4">
                  <c:v>#N/A</c:v>
                </c:pt>
                <c:pt idx="5">
                  <c:v>1.93</c:v>
                </c:pt>
                <c:pt idx="6">
                  <c:v>#N/A</c:v>
                </c:pt>
                <c:pt idx="7">
                  <c:v>2.46</c:v>
                </c:pt>
                <c:pt idx="8">
                  <c:v>#N/A</c:v>
                </c:pt>
                <c:pt idx="9">
                  <c:v>0.68</c:v>
                </c:pt>
              </c:numCache>
            </c:numRef>
          </c:val>
          <c:extLst>
            <c:ext xmlns:c16="http://schemas.microsoft.com/office/drawing/2014/chart" uri="{C3380CC4-5D6E-409C-BE32-E72D297353CC}">
              <c16:uniqueId val="{00000004-F63F-4ABB-84C8-77648B4296FF}"/>
            </c:ext>
          </c:extLst>
        </c:ser>
        <c:ser>
          <c:idx val="5"/>
          <c:order val="5"/>
          <c:tx>
            <c:strRef>
              <c:f>データシート!$A$32</c:f>
              <c:strCache>
                <c:ptCount val="1"/>
                <c:pt idx="0">
                  <c:v>卸売市場事業特別会計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0.76</c:v>
                </c:pt>
                <c:pt idx="2">
                  <c:v>#N/A</c:v>
                </c:pt>
                <c:pt idx="3">
                  <c:v>0.75</c:v>
                </c:pt>
                <c:pt idx="4">
                  <c:v>#N/A</c:v>
                </c:pt>
                <c:pt idx="5">
                  <c:v>0.74</c:v>
                </c:pt>
                <c:pt idx="6">
                  <c:v>#N/A</c:v>
                </c:pt>
                <c:pt idx="7">
                  <c:v>0.76</c:v>
                </c:pt>
                <c:pt idx="8">
                  <c:v>#N/A</c:v>
                </c:pt>
                <c:pt idx="9">
                  <c:v>0.77</c:v>
                </c:pt>
              </c:numCache>
            </c:numRef>
          </c:val>
          <c:extLst>
            <c:ext xmlns:c16="http://schemas.microsoft.com/office/drawing/2014/chart" uri="{C3380CC4-5D6E-409C-BE32-E72D297353CC}">
              <c16:uniqueId val="{00000005-F63F-4ABB-84C8-77648B4296FF}"/>
            </c:ext>
          </c:extLst>
        </c:ser>
        <c:ser>
          <c:idx val="6"/>
          <c:order val="6"/>
          <c:tx>
            <c:strRef>
              <c:f>データシート!$A$33</c:f>
              <c:strCache>
                <c:ptCount val="1"/>
                <c:pt idx="0">
                  <c:v>交通事業会計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0.99</c:v>
                </c:pt>
                <c:pt idx="2">
                  <c:v>#N/A</c:v>
                </c:pt>
                <c:pt idx="3">
                  <c:v>1.52</c:v>
                </c:pt>
                <c:pt idx="4">
                  <c:v>#N/A</c:v>
                </c:pt>
                <c:pt idx="5">
                  <c:v>1.59</c:v>
                </c:pt>
                <c:pt idx="6">
                  <c:v>#N/A</c:v>
                </c:pt>
                <c:pt idx="7">
                  <c:v>1.5</c:v>
                </c:pt>
                <c:pt idx="8">
                  <c:v>#N/A</c:v>
                </c:pt>
                <c:pt idx="9">
                  <c:v>1.73</c:v>
                </c:pt>
              </c:numCache>
            </c:numRef>
          </c:val>
          <c:extLst>
            <c:ext xmlns:c16="http://schemas.microsoft.com/office/drawing/2014/chart" uri="{C3380CC4-5D6E-409C-BE32-E72D297353CC}">
              <c16:uniqueId val="{00000006-F63F-4ABB-84C8-77648B4296FF}"/>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4.96</c:v>
                </c:pt>
                <c:pt idx="2">
                  <c:v>#N/A</c:v>
                </c:pt>
                <c:pt idx="3">
                  <c:v>4.96</c:v>
                </c:pt>
                <c:pt idx="4">
                  <c:v>#N/A</c:v>
                </c:pt>
                <c:pt idx="5">
                  <c:v>4.75</c:v>
                </c:pt>
                <c:pt idx="6">
                  <c:v>#N/A</c:v>
                </c:pt>
                <c:pt idx="7">
                  <c:v>4.62</c:v>
                </c:pt>
                <c:pt idx="8">
                  <c:v>#N/A</c:v>
                </c:pt>
                <c:pt idx="9">
                  <c:v>4.66</c:v>
                </c:pt>
              </c:numCache>
            </c:numRef>
          </c:val>
          <c:extLst>
            <c:ext xmlns:c16="http://schemas.microsoft.com/office/drawing/2014/chart" uri="{C3380CC4-5D6E-409C-BE32-E72D297353CC}">
              <c16:uniqueId val="{00000007-F63F-4ABB-84C8-77648B4296F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4.47</c:v>
                </c:pt>
                <c:pt idx="2">
                  <c:v>#N/A</c:v>
                </c:pt>
                <c:pt idx="3">
                  <c:v>6.77</c:v>
                </c:pt>
                <c:pt idx="4">
                  <c:v>#N/A</c:v>
                </c:pt>
                <c:pt idx="5">
                  <c:v>4.8899999999999997</c:v>
                </c:pt>
                <c:pt idx="6">
                  <c:v>#N/A</c:v>
                </c:pt>
                <c:pt idx="7">
                  <c:v>5.37</c:v>
                </c:pt>
                <c:pt idx="8">
                  <c:v>#N/A</c:v>
                </c:pt>
                <c:pt idx="9">
                  <c:v>5.42</c:v>
                </c:pt>
              </c:numCache>
            </c:numRef>
          </c:val>
          <c:extLst>
            <c:ext xmlns:c16="http://schemas.microsoft.com/office/drawing/2014/chart" uri="{C3380CC4-5D6E-409C-BE32-E72D297353CC}">
              <c16:uniqueId val="{00000008-F63F-4ABB-84C8-77648B4296F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8.0500000000000007</c:v>
                </c:pt>
                <c:pt idx="2">
                  <c:v>#N/A</c:v>
                </c:pt>
                <c:pt idx="3">
                  <c:v>7.46</c:v>
                </c:pt>
                <c:pt idx="4">
                  <c:v>#N/A</c:v>
                </c:pt>
                <c:pt idx="5">
                  <c:v>7.05</c:v>
                </c:pt>
                <c:pt idx="6">
                  <c:v>#N/A</c:v>
                </c:pt>
                <c:pt idx="7">
                  <c:v>6.88</c:v>
                </c:pt>
                <c:pt idx="8">
                  <c:v>#N/A</c:v>
                </c:pt>
                <c:pt idx="9">
                  <c:v>6.89</c:v>
                </c:pt>
              </c:numCache>
            </c:numRef>
          </c:val>
          <c:extLst>
            <c:ext xmlns:c16="http://schemas.microsoft.com/office/drawing/2014/chart" uri="{C3380CC4-5D6E-409C-BE32-E72D297353CC}">
              <c16:uniqueId val="{00000009-F63F-4ABB-84C8-77648B4296FF}"/>
            </c:ext>
          </c:extLst>
        </c:ser>
        <c:dLbls>
          <c:showLegendKey val="0"/>
          <c:showVal val="0"/>
          <c:showCatName val="0"/>
          <c:showSerName val="0"/>
          <c:showPercent val="0"/>
          <c:showBubbleSize val="0"/>
        </c:dLbls>
        <c:gapWidth val="150"/>
        <c:overlap val="100"/>
        <c:axId val="312207880"/>
        <c:axId val="309661664"/>
      </c:barChart>
      <c:catAx>
        <c:axId val="312207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9661664"/>
        <c:crosses val="autoZero"/>
        <c:auto val="1"/>
        <c:lblAlgn val="ctr"/>
        <c:lblOffset val="100"/>
        <c:tickLblSkip val="1"/>
        <c:tickMarkSkip val="1"/>
        <c:noMultiLvlLbl val="0"/>
      </c:catAx>
      <c:valAx>
        <c:axId val="309661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22078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12215</c:v>
                </c:pt>
                <c:pt idx="5">
                  <c:v>12509</c:v>
                </c:pt>
                <c:pt idx="8">
                  <c:v>13788</c:v>
                </c:pt>
                <c:pt idx="11">
                  <c:v>12582</c:v>
                </c:pt>
                <c:pt idx="14">
                  <c:v>12197</c:v>
                </c:pt>
              </c:numCache>
            </c:numRef>
          </c:val>
          <c:extLst>
            <c:ext xmlns:c16="http://schemas.microsoft.com/office/drawing/2014/chart" uri="{C3380CC4-5D6E-409C-BE32-E72D297353CC}">
              <c16:uniqueId val="{00000000-0EE1-42F9-A42F-839FA4EBDD5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0EE1-42F9-A42F-839FA4EBDD5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582</c:v>
                </c:pt>
                <c:pt idx="3">
                  <c:v>281</c:v>
                </c:pt>
                <c:pt idx="6">
                  <c:v>43</c:v>
                </c:pt>
                <c:pt idx="9">
                  <c:v>39</c:v>
                </c:pt>
                <c:pt idx="12">
                  <c:v>36</c:v>
                </c:pt>
              </c:numCache>
            </c:numRef>
          </c:val>
          <c:extLst>
            <c:ext xmlns:c16="http://schemas.microsoft.com/office/drawing/2014/chart" uri="{C3380CC4-5D6E-409C-BE32-E72D297353CC}">
              <c16:uniqueId val="{00000002-0EE1-42F9-A42F-839FA4EBDD5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EE1-42F9-A42F-839FA4EBDD5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2785</c:v>
                </c:pt>
                <c:pt idx="3">
                  <c:v>2830</c:v>
                </c:pt>
                <c:pt idx="6">
                  <c:v>2189</c:v>
                </c:pt>
                <c:pt idx="9">
                  <c:v>2288</c:v>
                </c:pt>
                <c:pt idx="12">
                  <c:v>2383</c:v>
                </c:pt>
              </c:numCache>
            </c:numRef>
          </c:val>
          <c:extLst>
            <c:ext xmlns:c16="http://schemas.microsoft.com/office/drawing/2014/chart" uri="{C3380CC4-5D6E-409C-BE32-E72D297353CC}">
              <c16:uniqueId val="{00000004-0EE1-42F9-A42F-839FA4EBDD5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123</c:v>
                </c:pt>
                <c:pt idx="3">
                  <c:v>143</c:v>
                </c:pt>
                <c:pt idx="6">
                  <c:v>143</c:v>
                </c:pt>
                <c:pt idx="9">
                  <c:v>143</c:v>
                </c:pt>
                <c:pt idx="12">
                  <c:v>143</c:v>
                </c:pt>
              </c:numCache>
            </c:numRef>
          </c:val>
          <c:extLst>
            <c:ext xmlns:c16="http://schemas.microsoft.com/office/drawing/2014/chart" uri="{C3380CC4-5D6E-409C-BE32-E72D297353CC}">
              <c16:uniqueId val="{00000005-0EE1-42F9-A42F-839FA4EBDD5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EE1-42F9-A42F-839FA4EBDD5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13208</c:v>
                </c:pt>
                <c:pt idx="3">
                  <c:v>12456</c:v>
                </c:pt>
                <c:pt idx="6">
                  <c:v>14192</c:v>
                </c:pt>
                <c:pt idx="9">
                  <c:v>12321</c:v>
                </c:pt>
                <c:pt idx="12">
                  <c:v>11909</c:v>
                </c:pt>
              </c:numCache>
            </c:numRef>
          </c:val>
          <c:extLst>
            <c:ext xmlns:c16="http://schemas.microsoft.com/office/drawing/2014/chart" uri="{C3380CC4-5D6E-409C-BE32-E72D297353CC}">
              <c16:uniqueId val="{00000007-0EE1-42F9-A42F-839FA4EBDD5D}"/>
            </c:ext>
          </c:extLst>
        </c:ser>
        <c:dLbls>
          <c:showLegendKey val="0"/>
          <c:showVal val="0"/>
          <c:showCatName val="0"/>
          <c:showSerName val="0"/>
          <c:showPercent val="0"/>
          <c:showBubbleSize val="0"/>
        </c:dLbls>
        <c:gapWidth val="100"/>
        <c:overlap val="100"/>
        <c:axId val="169151352"/>
        <c:axId val="167917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4484</c:v>
                </c:pt>
                <c:pt idx="2">
                  <c:v>#N/A</c:v>
                </c:pt>
                <c:pt idx="3">
                  <c:v>#N/A</c:v>
                </c:pt>
                <c:pt idx="4">
                  <c:v>3201</c:v>
                </c:pt>
                <c:pt idx="5">
                  <c:v>#N/A</c:v>
                </c:pt>
                <c:pt idx="6">
                  <c:v>#N/A</c:v>
                </c:pt>
                <c:pt idx="7">
                  <c:v>2779</c:v>
                </c:pt>
                <c:pt idx="8">
                  <c:v>#N/A</c:v>
                </c:pt>
                <c:pt idx="9">
                  <c:v>#N/A</c:v>
                </c:pt>
                <c:pt idx="10">
                  <c:v>2209</c:v>
                </c:pt>
                <c:pt idx="11">
                  <c:v>#N/A</c:v>
                </c:pt>
                <c:pt idx="12">
                  <c:v>#N/A</c:v>
                </c:pt>
                <c:pt idx="13">
                  <c:v>2274</c:v>
                </c:pt>
                <c:pt idx="14">
                  <c:v>#N/A</c:v>
                </c:pt>
              </c:numCache>
            </c:numRef>
          </c:val>
          <c:smooth val="0"/>
          <c:extLst>
            <c:ext xmlns:c16="http://schemas.microsoft.com/office/drawing/2014/chart" uri="{C3380CC4-5D6E-409C-BE32-E72D297353CC}">
              <c16:uniqueId val="{00000008-0EE1-42F9-A42F-839FA4EBDD5D}"/>
            </c:ext>
          </c:extLst>
        </c:ser>
        <c:dLbls>
          <c:showLegendKey val="0"/>
          <c:showVal val="0"/>
          <c:showCatName val="0"/>
          <c:showSerName val="0"/>
          <c:showPercent val="0"/>
          <c:showBubbleSize val="0"/>
        </c:dLbls>
        <c:marker val="1"/>
        <c:smooth val="0"/>
        <c:axId val="169151352"/>
        <c:axId val="167917240"/>
      </c:lineChart>
      <c:catAx>
        <c:axId val="169151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7917240"/>
        <c:crosses val="autoZero"/>
        <c:auto val="1"/>
        <c:lblAlgn val="ctr"/>
        <c:lblOffset val="100"/>
        <c:tickLblSkip val="1"/>
        <c:tickMarkSkip val="1"/>
        <c:noMultiLvlLbl val="0"/>
      </c:catAx>
      <c:valAx>
        <c:axId val="167917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151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96636</c:v>
                </c:pt>
                <c:pt idx="5">
                  <c:v>95799</c:v>
                </c:pt>
                <c:pt idx="8">
                  <c:v>92180</c:v>
                </c:pt>
                <c:pt idx="11">
                  <c:v>91220</c:v>
                </c:pt>
                <c:pt idx="14">
                  <c:v>91152</c:v>
                </c:pt>
              </c:numCache>
            </c:numRef>
          </c:val>
          <c:extLst>
            <c:ext xmlns:c16="http://schemas.microsoft.com/office/drawing/2014/chart" uri="{C3380CC4-5D6E-409C-BE32-E72D297353CC}">
              <c16:uniqueId val="{00000000-73D0-4B61-AC30-C4E639902DD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21472</c:v>
                </c:pt>
                <c:pt idx="5">
                  <c:v>24150</c:v>
                </c:pt>
                <c:pt idx="8">
                  <c:v>28419</c:v>
                </c:pt>
                <c:pt idx="11">
                  <c:v>33065</c:v>
                </c:pt>
                <c:pt idx="14">
                  <c:v>33998</c:v>
                </c:pt>
              </c:numCache>
            </c:numRef>
          </c:val>
          <c:extLst>
            <c:ext xmlns:c16="http://schemas.microsoft.com/office/drawing/2014/chart" uri="{C3380CC4-5D6E-409C-BE32-E72D297353CC}">
              <c16:uniqueId val="{00000001-73D0-4B61-AC30-C4E639902DD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21197</c:v>
                </c:pt>
                <c:pt idx="5">
                  <c:v>23648</c:v>
                </c:pt>
                <c:pt idx="8">
                  <c:v>25439</c:v>
                </c:pt>
                <c:pt idx="11">
                  <c:v>27943</c:v>
                </c:pt>
                <c:pt idx="14">
                  <c:v>28104</c:v>
                </c:pt>
              </c:numCache>
            </c:numRef>
          </c:val>
          <c:extLst>
            <c:ext xmlns:c16="http://schemas.microsoft.com/office/drawing/2014/chart" uri="{C3380CC4-5D6E-409C-BE32-E72D297353CC}">
              <c16:uniqueId val="{00000002-73D0-4B61-AC30-C4E639902DD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3D0-4B61-AC30-C4E639902DD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3D0-4B61-AC30-C4E639902DD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125</c:v>
                </c:pt>
                <c:pt idx="3">
                  <c:v>77</c:v>
                </c:pt>
                <c:pt idx="6">
                  <c:v>85</c:v>
                </c:pt>
                <c:pt idx="9">
                  <c:v>80</c:v>
                </c:pt>
                <c:pt idx="12">
                  <c:v>117</c:v>
                </c:pt>
              </c:numCache>
            </c:numRef>
          </c:val>
          <c:extLst>
            <c:ext xmlns:c16="http://schemas.microsoft.com/office/drawing/2014/chart" uri="{C3380CC4-5D6E-409C-BE32-E72D297353CC}">
              <c16:uniqueId val="{00000005-73D0-4B61-AC30-C4E639902DD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16117</c:v>
                </c:pt>
                <c:pt idx="3">
                  <c:v>16443</c:v>
                </c:pt>
                <c:pt idx="6">
                  <c:v>16332</c:v>
                </c:pt>
                <c:pt idx="9">
                  <c:v>15647</c:v>
                </c:pt>
                <c:pt idx="12">
                  <c:v>14029</c:v>
                </c:pt>
              </c:numCache>
            </c:numRef>
          </c:val>
          <c:extLst>
            <c:ext xmlns:c16="http://schemas.microsoft.com/office/drawing/2014/chart" uri="{C3380CC4-5D6E-409C-BE32-E72D297353CC}">
              <c16:uniqueId val="{00000006-73D0-4B61-AC30-C4E639902DD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73D0-4B61-AC30-C4E639902DD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28003</c:v>
                </c:pt>
                <c:pt idx="3">
                  <c:v>28181</c:v>
                </c:pt>
                <c:pt idx="6">
                  <c:v>24146</c:v>
                </c:pt>
                <c:pt idx="9">
                  <c:v>24202</c:v>
                </c:pt>
                <c:pt idx="12">
                  <c:v>24578</c:v>
                </c:pt>
              </c:numCache>
            </c:numRef>
          </c:val>
          <c:extLst>
            <c:ext xmlns:c16="http://schemas.microsoft.com/office/drawing/2014/chart" uri="{C3380CC4-5D6E-409C-BE32-E72D297353CC}">
              <c16:uniqueId val="{00000008-73D0-4B61-AC30-C4E639902DD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319</c:v>
                </c:pt>
                <c:pt idx="3">
                  <c:v>1</c:v>
                </c:pt>
                <c:pt idx="6">
                  <c:v>0</c:v>
                </c:pt>
                <c:pt idx="9">
                  <c:v>0</c:v>
                </c:pt>
                <c:pt idx="12">
                  <c:v>0</c:v>
                </c:pt>
              </c:numCache>
            </c:numRef>
          </c:val>
          <c:extLst>
            <c:ext xmlns:c16="http://schemas.microsoft.com/office/drawing/2014/chart" uri="{C3380CC4-5D6E-409C-BE32-E72D297353CC}">
              <c16:uniqueId val="{00000009-73D0-4B61-AC30-C4E639902DD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117389</c:v>
                </c:pt>
                <c:pt idx="3">
                  <c:v>113189</c:v>
                </c:pt>
                <c:pt idx="6">
                  <c:v>114163</c:v>
                </c:pt>
                <c:pt idx="9">
                  <c:v>112222</c:v>
                </c:pt>
                <c:pt idx="12">
                  <c:v>111468</c:v>
                </c:pt>
              </c:numCache>
            </c:numRef>
          </c:val>
          <c:extLst>
            <c:ext xmlns:c16="http://schemas.microsoft.com/office/drawing/2014/chart" uri="{C3380CC4-5D6E-409C-BE32-E72D297353CC}">
              <c16:uniqueId val="{0000000A-73D0-4B61-AC30-C4E639902DD5}"/>
            </c:ext>
          </c:extLst>
        </c:ser>
        <c:dLbls>
          <c:showLegendKey val="0"/>
          <c:showVal val="0"/>
          <c:showCatName val="0"/>
          <c:showSerName val="0"/>
          <c:showPercent val="0"/>
          <c:showBubbleSize val="0"/>
        </c:dLbls>
        <c:gapWidth val="100"/>
        <c:overlap val="100"/>
        <c:axId val="167918416"/>
        <c:axId val="1679188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22648</c:v>
                </c:pt>
                <c:pt idx="2">
                  <c:v>#N/A</c:v>
                </c:pt>
                <c:pt idx="3">
                  <c:v>#N/A</c:v>
                </c:pt>
                <c:pt idx="4">
                  <c:v>14295</c:v>
                </c:pt>
                <c:pt idx="5">
                  <c:v>#N/A</c:v>
                </c:pt>
                <c:pt idx="6">
                  <c:v>#N/A</c:v>
                </c:pt>
                <c:pt idx="7">
                  <c:v>8689</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3D0-4B61-AC30-C4E639902DD5}"/>
            </c:ext>
          </c:extLst>
        </c:ser>
        <c:dLbls>
          <c:showLegendKey val="0"/>
          <c:showVal val="0"/>
          <c:showCatName val="0"/>
          <c:showSerName val="0"/>
          <c:showPercent val="0"/>
          <c:showBubbleSize val="0"/>
        </c:dLbls>
        <c:marker val="1"/>
        <c:smooth val="0"/>
        <c:axId val="167918416"/>
        <c:axId val="167918808"/>
      </c:lineChart>
      <c:catAx>
        <c:axId val="16791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7918808"/>
        <c:crosses val="autoZero"/>
        <c:auto val="1"/>
        <c:lblAlgn val="ctr"/>
        <c:lblOffset val="100"/>
        <c:tickLblSkip val="1"/>
        <c:tickMarkSkip val="1"/>
        <c:noMultiLvlLbl val="0"/>
      </c:catAx>
      <c:valAx>
        <c:axId val="167918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918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5391</c:v>
                </c:pt>
                <c:pt idx="1">
                  <c:v>5224</c:v>
                </c:pt>
                <c:pt idx="2">
                  <c:v>4577</c:v>
                </c:pt>
              </c:numCache>
            </c:numRef>
          </c:val>
          <c:extLst>
            <c:ext xmlns:c16="http://schemas.microsoft.com/office/drawing/2014/chart" uri="{C3380CC4-5D6E-409C-BE32-E72D297353CC}">
              <c16:uniqueId val="{00000000-61F7-4940-B605-292E842CA91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4078</c:v>
                </c:pt>
                <c:pt idx="1">
                  <c:v>4096</c:v>
                </c:pt>
                <c:pt idx="2">
                  <c:v>3508</c:v>
                </c:pt>
              </c:numCache>
            </c:numRef>
          </c:val>
          <c:extLst>
            <c:ext xmlns:c16="http://schemas.microsoft.com/office/drawing/2014/chart" uri="{C3380CC4-5D6E-409C-BE32-E72D297353CC}">
              <c16:uniqueId val="{00000001-61F7-4940-B605-292E842CA91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14316</c:v>
                </c:pt>
                <c:pt idx="1">
                  <c:v>14512</c:v>
                </c:pt>
                <c:pt idx="2">
                  <c:v>14347</c:v>
                </c:pt>
              </c:numCache>
            </c:numRef>
          </c:val>
          <c:extLst>
            <c:ext xmlns:c16="http://schemas.microsoft.com/office/drawing/2014/chart" uri="{C3380CC4-5D6E-409C-BE32-E72D297353CC}">
              <c16:uniqueId val="{00000002-61F7-4940-B605-292E842CA918}"/>
            </c:ext>
          </c:extLst>
        </c:ser>
        <c:dLbls>
          <c:showLegendKey val="0"/>
          <c:showVal val="0"/>
          <c:showCatName val="0"/>
          <c:showSerName val="0"/>
          <c:showPercent val="0"/>
          <c:showBubbleSize val="0"/>
        </c:dLbls>
        <c:gapWidth val="120"/>
        <c:overlap val="100"/>
        <c:axId val="167919984"/>
        <c:axId val="167920376"/>
      </c:barChart>
      <c:catAx>
        <c:axId val="167919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67920376"/>
        <c:crosses val="autoZero"/>
        <c:auto val="1"/>
        <c:lblAlgn val="ctr"/>
        <c:lblOffset val="100"/>
        <c:tickLblSkip val="1"/>
        <c:tickMarkSkip val="1"/>
        <c:noMultiLvlLbl val="0"/>
      </c:catAx>
      <c:valAx>
        <c:axId val="1679203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67919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長崎県佐世保市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元利償還金等については、前年度と比較して約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千万円減少した。</a:t>
          </a:r>
          <a:r>
            <a:rPr lang="ja-JP" altLang="ja-JP" sz="1100" b="0" i="0" baseline="0">
              <a:solidFill>
                <a:schemeClr val="dk1"/>
              </a:solidFill>
              <a:effectLst/>
              <a:latin typeface="+mn-lt"/>
              <a:ea typeface="+mn-ea"/>
              <a:cs typeface="+mn-cs"/>
            </a:rPr>
            <a:t>これは主に、一般会計等にかかる元利償還金について、地方債の計画的な発行に努めた結果、元金償還額が減となったことによるものである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また、控除財源である算入公債費等については、約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千万円の減となった、これは</a:t>
          </a:r>
          <a:r>
            <a:rPr kumimoji="1" lang="ja-JP" altLang="en-US" sz="1100">
              <a:solidFill>
                <a:schemeClr val="dk1"/>
              </a:solidFill>
              <a:effectLst/>
              <a:latin typeface="+mn-lt"/>
              <a:ea typeface="+mn-ea"/>
              <a:cs typeface="+mn-cs"/>
            </a:rPr>
            <a:t>焼却灰溶融施設整備事業の償還終了</a:t>
          </a:r>
          <a:r>
            <a:rPr kumimoji="1" lang="ja-JP" altLang="ja-JP" sz="1100">
              <a:solidFill>
                <a:schemeClr val="dk1"/>
              </a:solidFill>
              <a:effectLst/>
              <a:latin typeface="+mn-lt"/>
              <a:ea typeface="+mn-ea"/>
              <a:cs typeface="+mn-cs"/>
            </a:rPr>
            <a:t>などに伴い</a:t>
          </a:r>
          <a:r>
            <a:rPr lang="ja-JP" altLang="ja-JP" sz="1100" b="0" i="0" baseline="0">
              <a:solidFill>
                <a:schemeClr val="dk1"/>
              </a:solidFill>
              <a:effectLst/>
              <a:latin typeface="+mn-lt"/>
              <a:ea typeface="+mn-ea"/>
              <a:cs typeface="+mn-cs"/>
            </a:rPr>
            <a:t>交付税措置のある公債費相当額が減少したためである。</a:t>
          </a:r>
          <a:endParaRPr lang="ja-JP" altLang="ja-JP" sz="1400">
            <a:effectLst/>
          </a:endParaRPr>
        </a:p>
        <a:p>
          <a:r>
            <a:rPr kumimoji="1" lang="ja-JP" altLang="ja-JP" sz="1100">
              <a:solidFill>
                <a:schemeClr val="dk1"/>
              </a:solidFill>
              <a:effectLst/>
              <a:latin typeface="+mn-lt"/>
              <a:ea typeface="+mn-ea"/>
              <a:cs typeface="+mn-cs"/>
            </a:rPr>
            <a:t>　分子合計では前年度と比較して約</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千万円の減となり、平成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年から平成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か年平均で算出した平成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年度の実質公債費比率は</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％となり、平成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％からポイント好転している。</a:t>
          </a:r>
          <a:endParaRPr lang="ja-JP" altLang="ja-JP">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満期一括償還方式の地方債に係る減債基金積み立て相当額に対する、実際の減債基金積立残高は、償還に必要な額を確保できている。今後も、将来の償還財源の計画的な確保に努めていく。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長崎県佐世保市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将来負担額については、一般会計等に係る地方債の現在高が</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千万円減少した。これは、一般会計で</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千万円減少したことが主なである</a:t>
          </a:r>
          <a:r>
            <a:rPr lang="ja-JP" altLang="ja-JP" sz="1100" b="0" i="0" baseline="0">
              <a:solidFill>
                <a:schemeClr val="dk1"/>
              </a:solidFill>
              <a:effectLst/>
              <a:latin typeface="+mn-lt"/>
              <a:ea typeface="+mn-ea"/>
              <a:cs typeface="+mn-cs"/>
            </a:rPr>
            <a:t>。また、退職手当負担見込額が</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千万減少したこと</a:t>
          </a:r>
          <a:r>
            <a:rPr kumimoji="1" lang="ja-JP" altLang="ja-JP" sz="1100">
              <a:solidFill>
                <a:schemeClr val="dk1"/>
              </a:solidFill>
              <a:effectLst/>
              <a:latin typeface="+mn-lt"/>
              <a:ea typeface="+mn-ea"/>
              <a:cs typeface="+mn-cs"/>
            </a:rPr>
            <a:t>などにより、前年度と比較して計</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千万円の減となった。</a:t>
          </a:r>
          <a:endParaRPr lang="ja-JP" altLang="ja-JP" sz="1400">
            <a:effectLst/>
          </a:endParaRPr>
        </a:p>
        <a:p>
          <a:r>
            <a:rPr kumimoji="1" lang="ja-JP" altLang="ja-JP" sz="1100">
              <a:solidFill>
                <a:schemeClr val="dk1"/>
              </a:solidFill>
              <a:effectLst/>
              <a:latin typeface="+mn-lt"/>
              <a:ea typeface="+mn-ea"/>
              <a:cs typeface="+mn-cs"/>
            </a:rPr>
            <a:t>　また、控除財源である充当可能財源等については、基準財政需要額算入見込額が地方債残高の減少に伴い、</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千万円の減となったものの、国民健康保険財政調整基金や</a:t>
          </a:r>
          <a:r>
            <a:rPr kumimoji="1" lang="ja-JP" altLang="en-US" sz="1100">
              <a:solidFill>
                <a:schemeClr val="dk1"/>
              </a:solidFill>
              <a:effectLst/>
              <a:latin typeface="+mn-lt"/>
              <a:ea typeface="+mn-ea"/>
              <a:cs typeface="+mn-cs"/>
            </a:rPr>
            <a:t>ふるさと佐世保元気基金</a:t>
          </a:r>
          <a:r>
            <a:rPr kumimoji="1" lang="ja-JP" altLang="ja-JP" sz="1100">
              <a:solidFill>
                <a:schemeClr val="dk1"/>
              </a:solidFill>
              <a:effectLst/>
              <a:latin typeface="+mn-lt"/>
              <a:ea typeface="+mn-ea"/>
              <a:cs typeface="+mn-cs"/>
            </a:rPr>
            <a:t>の増などにより充当可能基金が</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億円の増となったことや、都市計画税や公営住宅使用料の充当可能特定歳入が</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千万円の増となったことにより、計</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千万円の増となり、分子合計では前年度と比較して</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千万円の減となった。</a:t>
          </a:r>
          <a:endParaRPr lang="ja-JP" altLang="ja-JP" sz="1400">
            <a:effectLst/>
          </a:endParaRPr>
        </a:p>
        <a:p>
          <a:r>
            <a:rPr kumimoji="1" lang="ja-JP" altLang="ja-JP" sz="1100">
              <a:solidFill>
                <a:schemeClr val="dk1"/>
              </a:solidFill>
              <a:effectLst/>
              <a:latin typeface="+mn-lt"/>
              <a:ea typeface="+mn-ea"/>
              <a:cs typeface="+mn-cs"/>
            </a:rPr>
            <a:t>　この結果、分子がマイナスとなり、将来負担比率は「－」となった。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長崎県佐世保市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　財政調整基金において、総合病院の地方独立行政法人化に伴う退職手当負担金の立替による取り崩しの影響で減、過疎地域自立促進特別事業基金において、企業立地奨励事業へ取り崩したことにより減となったものの、福祉基金において、篤志家からの寄附により増、施設整備基金において、後年度の公共施設の更新整備等に備えた計画的な積み立てを行ったことで、基金全体としては</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となった。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財政調整基金と減債基金から公募債一括償還などの特殊要素を除いた実質的な残高が、標準財政規模の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％以上を維持できるように努めている。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施設整備基金では、今後策定される公共施設の再編に関する実施計画に基づき、計画的に運用していく。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合併市町村振興基金：地域住民の連帯の強化及び地域振興等に資する事業</a:t>
          </a:r>
          <a:endParaRPr lang="ja-JP" altLang="ja-JP" sz="1300">
            <a:effectLst/>
          </a:endParaRPr>
        </a:p>
        <a:p>
          <a:r>
            <a:rPr kumimoji="1" lang="ja-JP" altLang="ja-JP" sz="1300">
              <a:solidFill>
                <a:schemeClr val="dk1"/>
              </a:solidFill>
              <a:effectLst/>
              <a:latin typeface="+mn-lt"/>
              <a:ea typeface="+mn-ea"/>
              <a:cs typeface="+mn-cs"/>
            </a:rPr>
            <a:t>　施設整備基金：施設の整備を推進し、市民の安全及び行政サービスの向上に資する事業</a:t>
          </a:r>
          <a:endParaRPr lang="ja-JP" altLang="ja-JP" sz="1300">
            <a:effectLst/>
          </a:endParaRPr>
        </a:p>
        <a:p>
          <a:r>
            <a:rPr kumimoji="1" lang="ja-JP" altLang="ja-JP" sz="1300">
              <a:solidFill>
                <a:schemeClr val="dk1"/>
              </a:solidFill>
              <a:effectLst/>
              <a:latin typeface="+mn-lt"/>
              <a:ea typeface="+mn-ea"/>
              <a:cs typeface="+mn-cs"/>
            </a:rPr>
            <a:t>　ふるさと佐世保元気基金：恵まれた自然とともに市民が元気で輝くまちづくりに資する事業</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29</a:t>
          </a:r>
          <a:r>
            <a:rPr kumimoji="1" lang="ja-JP" altLang="en-US" sz="1300">
              <a:solidFill>
                <a:schemeClr val="dk1"/>
              </a:solidFill>
              <a:effectLst/>
              <a:latin typeface="+mn-lt"/>
              <a:ea typeface="+mn-ea"/>
              <a:cs typeface="+mn-cs"/>
            </a:rPr>
            <a:t>年度は、施設整備基金において、将来の公共施設の更新整備等に備えた計画的な積み立てを行い増となった。また、合併市町村振興基金において、地形情報（市基本図）管理事業等に充当し、減となった。</a:t>
          </a: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30</a:t>
          </a:r>
          <a:r>
            <a:rPr kumimoji="1" lang="ja-JP" altLang="en-US" sz="1300">
              <a:solidFill>
                <a:schemeClr val="dk1"/>
              </a:solidFill>
              <a:effectLst/>
              <a:latin typeface="+mn-lt"/>
              <a:ea typeface="+mn-ea"/>
              <a:cs typeface="+mn-cs"/>
            </a:rPr>
            <a:t>年</a:t>
          </a:r>
          <a:r>
            <a:rPr kumimoji="1" lang="ja-JP" altLang="ja-JP" sz="1300">
              <a:solidFill>
                <a:schemeClr val="dk1"/>
              </a:solidFill>
              <a:effectLst/>
              <a:latin typeface="+mn-lt"/>
              <a:ea typeface="+mn-ea"/>
              <a:cs typeface="+mn-cs"/>
            </a:rPr>
            <a:t>度は、施設整備基金において、</a:t>
          </a:r>
          <a:r>
            <a:rPr kumimoji="1" lang="ja-JP" altLang="en-US" sz="1300">
              <a:solidFill>
                <a:schemeClr val="dk1"/>
              </a:solidFill>
              <a:effectLst/>
              <a:latin typeface="+mn-lt"/>
              <a:ea typeface="+mn-ea"/>
              <a:cs typeface="+mn-cs"/>
            </a:rPr>
            <a:t>将来の公共施設の更新整備等に備えた計画的な積み立てを行った一方、</a:t>
          </a:r>
          <a:r>
            <a:rPr kumimoji="1" lang="ja-JP" altLang="ja-JP" sz="1300">
              <a:solidFill>
                <a:schemeClr val="dk1"/>
              </a:solidFill>
              <a:effectLst/>
              <a:latin typeface="+mn-lt"/>
              <a:ea typeface="+mn-ea"/>
              <a:cs typeface="+mn-cs"/>
            </a:rPr>
            <a:t>本庁舎のリニューアル事業等に充当し</a:t>
          </a:r>
          <a:r>
            <a:rPr kumimoji="1" lang="ja-JP" altLang="en-US" sz="1300">
              <a:solidFill>
                <a:schemeClr val="dk1"/>
              </a:solidFill>
              <a:effectLst/>
              <a:latin typeface="+mn-lt"/>
              <a:ea typeface="+mn-ea"/>
              <a:cs typeface="+mn-cs"/>
            </a:rPr>
            <a:t>たことから減</a:t>
          </a:r>
          <a:r>
            <a:rPr kumimoji="1" lang="ja-JP" altLang="ja-JP" sz="1300">
              <a:solidFill>
                <a:schemeClr val="dk1"/>
              </a:solidFill>
              <a:effectLst/>
              <a:latin typeface="+mn-lt"/>
              <a:ea typeface="+mn-ea"/>
              <a:cs typeface="+mn-cs"/>
            </a:rPr>
            <a:t>となった。また、ふるさと納税寄附金を原資とするふるさと佐世保元気基金において、寄附金の増に伴い増となった。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施設整備基金：今後策定される公共施設の再編に関する実施計画に基づき計画的に運用していく。</a:t>
          </a:r>
          <a:r>
            <a:rPr kumimoji="1" lang="ja-JP" altLang="en-US" sz="1300">
              <a:solidFill>
                <a:schemeClr val="dk1"/>
              </a:solidFill>
              <a:effectLst/>
              <a:latin typeface="+mn-lt"/>
              <a:ea typeface="+mn-ea"/>
              <a:cs typeface="+mn-cs"/>
            </a:rPr>
            <a:t>　</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ふるさと佐世保元気基金：寄附者が寄附の際に選択された４つの活用方法に沿った運用を行う。</a:t>
          </a:r>
          <a:endParaRPr lang="ja-JP" altLang="ja-JP" sz="13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年度は、地方創生事業の一般財源などを積み立てたものの、総合病院の地方独立行政法人化に伴う退職手当負担金の立替による取り崩しが上回り減となった。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年度は、地方創生事業へ充当や、総合病院の地方独立行政法人化に伴う退職手当負担金の立替による取り崩し、港湾事業特別会計における土地購入費の立替払のための取り崩しなどにより、減となった。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財政調整基金と減債基金から公募債一括償還などの特殊要素を除いた実質的な残高が、標準財政規模の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％以上を維持できるように努めている。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現在基金の増は、条例積立と運用益によるものである。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財政調整基金と減債基金から公募債一括償還などの特殊要素を除いた実質的な残高が、標準財政規模の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％以上を維持できるように努めている。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長崎県佐世保市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252,370
250,477
426.06
123,389,520
118,935,923
3,573,123
60,044,931
103,602,286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本市の財政力指数は</a:t>
          </a:r>
          <a:r>
            <a:rPr kumimoji="1" lang="en-US" altLang="ja-JP" sz="1050">
              <a:solidFill>
                <a:schemeClr val="dk1"/>
              </a:solidFill>
              <a:effectLst/>
              <a:latin typeface="+mn-lt"/>
              <a:ea typeface="+mn-ea"/>
              <a:cs typeface="+mn-cs"/>
            </a:rPr>
            <a:t>0.52</a:t>
          </a:r>
          <a:r>
            <a:rPr kumimoji="1" lang="ja-JP" altLang="ja-JP" sz="1050">
              <a:solidFill>
                <a:schemeClr val="dk1"/>
              </a:solidFill>
              <a:effectLst/>
              <a:latin typeface="+mn-lt"/>
              <a:ea typeface="+mn-ea"/>
              <a:cs typeface="+mn-cs"/>
            </a:rPr>
            <a:t>であり、県平均</a:t>
          </a:r>
          <a:r>
            <a:rPr kumimoji="1" lang="en-US" altLang="ja-JP" sz="1050">
              <a:solidFill>
                <a:schemeClr val="dk1"/>
              </a:solidFill>
              <a:effectLst/>
              <a:latin typeface="+mn-lt"/>
              <a:ea typeface="+mn-ea"/>
              <a:cs typeface="+mn-cs"/>
            </a:rPr>
            <a:t>0.39</a:t>
          </a:r>
          <a:r>
            <a:rPr kumimoji="1" lang="ja-JP" altLang="ja-JP" sz="1050">
              <a:solidFill>
                <a:schemeClr val="dk1"/>
              </a:solidFill>
              <a:effectLst/>
              <a:latin typeface="+mn-lt"/>
              <a:ea typeface="+mn-ea"/>
              <a:cs typeface="+mn-cs"/>
            </a:rPr>
            <a:t>、全国平均</a:t>
          </a:r>
          <a:r>
            <a:rPr kumimoji="1" lang="en-US" altLang="ja-JP" sz="1050">
              <a:solidFill>
                <a:schemeClr val="dk1"/>
              </a:solidFill>
              <a:effectLst/>
              <a:latin typeface="+mn-lt"/>
              <a:ea typeface="+mn-ea"/>
              <a:cs typeface="+mn-cs"/>
            </a:rPr>
            <a:t>0.51</a:t>
          </a:r>
          <a:r>
            <a:rPr kumimoji="1" lang="ja-JP" altLang="ja-JP" sz="1050">
              <a:solidFill>
                <a:schemeClr val="dk1"/>
              </a:solidFill>
              <a:effectLst/>
              <a:latin typeface="+mn-lt"/>
              <a:ea typeface="+mn-ea"/>
              <a:cs typeface="+mn-cs"/>
            </a:rPr>
            <a:t>は上回っているものの、類似団体平均</a:t>
          </a:r>
          <a:r>
            <a:rPr kumimoji="1" lang="en-US" altLang="ja-JP" sz="1050">
              <a:solidFill>
                <a:schemeClr val="dk1"/>
              </a:solidFill>
              <a:effectLst/>
              <a:latin typeface="+mn-lt"/>
              <a:ea typeface="+mn-ea"/>
              <a:cs typeface="+mn-cs"/>
            </a:rPr>
            <a:t>0.80</a:t>
          </a:r>
          <a:r>
            <a:rPr kumimoji="1" lang="ja-JP" altLang="ja-JP" sz="1050">
              <a:solidFill>
                <a:schemeClr val="dk1"/>
              </a:solidFill>
              <a:effectLst/>
              <a:latin typeface="+mn-lt"/>
              <a:ea typeface="+mn-ea"/>
              <a:cs typeface="+mn-cs"/>
            </a:rPr>
            <a:t>を大きく下回っている。これは、人口減少や高齢化等により、人口</a:t>
          </a:r>
          <a:r>
            <a:rPr kumimoji="1" lang="en-US" altLang="ja-JP" sz="1050">
              <a:solidFill>
                <a:schemeClr val="dk1"/>
              </a:solidFill>
              <a:effectLst/>
              <a:latin typeface="+mn-lt"/>
              <a:ea typeface="+mn-ea"/>
              <a:cs typeface="+mn-cs"/>
            </a:rPr>
            <a:t>1</a:t>
          </a:r>
          <a:r>
            <a:rPr kumimoji="1" lang="ja-JP" altLang="ja-JP" sz="1050">
              <a:solidFill>
                <a:schemeClr val="dk1"/>
              </a:solidFill>
              <a:effectLst/>
              <a:latin typeface="+mn-lt"/>
              <a:ea typeface="+mn-ea"/>
              <a:cs typeface="+mn-cs"/>
            </a:rPr>
            <a:t>人当たりの地方税収入が少ないこと、基準財政収入額が小さいことに加え、合併により市域が広まったことなどで基準財政需要額が大きくなっていることによるものである。今後、合併算定替は段階的に縮小される見込みであり、恒常的な財源不足に陥ることが見込まれるため、「第</a:t>
          </a:r>
          <a:r>
            <a:rPr kumimoji="1" lang="en-US" altLang="ja-JP" sz="1050">
              <a:solidFill>
                <a:schemeClr val="dk1"/>
              </a:solidFill>
              <a:effectLst/>
              <a:latin typeface="+mn-lt"/>
              <a:ea typeface="+mn-ea"/>
              <a:cs typeface="+mn-cs"/>
            </a:rPr>
            <a:t>6</a:t>
          </a:r>
          <a:r>
            <a:rPr kumimoji="1" lang="ja-JP" altLang="ja-JP" sz="1050">
              <a:solidFill>
                <a:schemeClr val="dk1"/>
              </a:solidFill>
              <a:effectLst/>
              <a:latin typeface="+mn-lt"/>
              <a:ea typeface="+mn-ea"/>
              <a:cs typeface="+mn-cs"/>
            </a:rPr>
            <a:t>次佐世保市行財政改革推進計画」に基づき、定員管理の適正化、選択と受益者負担を前提とした行政サービスの提供、税等徴収率の向上など、行政運営の効率化、財政基盤の強化を進める必要がある。</a:t>
          </a:r>
          <a:endParaRPr lang="ja-JP" altLang="ja-JP" sz="12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21872</xdr:rowOff>
    </xdr:from>
    <xdr:to>
      <xdr:col>23</xdr:col>
      <xdr:colOff>133350</xdr:colOff>
      <xdr:row>44</xdr:row>
      <xdr:rowOff>17639</xdr:rowOff>
    </xdr:to>
    <xdr:cxnSp macro="">
      <xdr:nvCxnSpPr>
        <xdr:cNvPr id="64" name="直線コネクタ 63"/>
        <xdr:cNvCxnSpPr/>
      </xdr:nvCxnSpPr>
      <xdr:spPr>
        <a:xfrm flipV="1">
          <a:off x="4953000" y="6194072"/>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108249</xdr:rowOff>
    </xdr:from>
    <xdr:ext cx="762000" cy="259045"/>
    <xdr:sp macro="" textlink="">
      <xdr:nvSpPr>
        <xdr:cNvPr id="67"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21872</xdr:rowOff>
    </xdr:from>
    <xdr:to>
      <xdr:col>24</xdr:col>
      <xdr:colOff>12700</xdr:colOff>
      <xdr:row>36</xdr:row>
      <xdr:rowOff>21872</xdr:rowOff>
    </xdr:to>
    <xdr:cxnSp macro="">
      <xdr:nvCxnSpPr>
        <xdr:cNvPr id="68" name="直線コネクタ 67"/>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122061</xdr:rowOff>
    </xdr:from>
    <xdr:to>
      <xdr:col>23</xdr:col>
      <xdr:colOff>133350</xdr:colOff>
      <xdr:row>43</xdr:row>
      <xdr:rowOff>122061</xdr:rowOff>
    </xdr:to>
    <xdr:cxnSp macro="">
      <xdr:nvCxnSpPr>
        <xdr:cNvPr id="69" name="直線コネクタ 68"/>
        <xdr:cNvCxnSpPr/>
      </xdr:nvCxnSpPr>
      <xdr:spPr>
        <a:xfrm>
          <a:off x="4114800" y="74944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55332</xdr:rowOff>
    </xdr:from>
    <xdr:ext cx="762000" cy="259045"/>
    <xdr:sp macro="" textlink="">
      <xdr:nvSpPr>
        <xdr:cNvPr id="70" name="財政力平均値テキスト"/>
        <xdr:cNvSpPr txBox="1"/>
      </xdr:nvSpPr>
      <xdr:spPr>
        <a:xfrm>
          <a:off x="5041900" y="691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122061</xdr:rowOff>
    </xdr:from>
    <xdr:to>
      <xdr:col>19</xdr:col>
      <xdr:colOff>133350</xdr:colOff>
      <xdr:row>43</xdr:row>
      <xdr:rowOff>135467</xdr:rowOff>
    </xdr:to>
    <xdr:cxnSp macro="">
      <xdr:nvCxnSpPr>
        <xdr:cNvPr id="72" name="直線コネクタ 71"/>
        <xdr:cNvCxnSpPr/>
      </xdr:nvCxnSpPr>
      <xdr:spPr>
        <a:xfrm flipV="1">
          <a:off x="3225800" y="74944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150582</xdr:rowOff>
    </xdr:from>
    <xdr:ext cx="736600" cy="259045"/>
    <xdr:sp macro="" textlink="">
      <xdr:nvSpPr>
        <xdr:cNvPr id="74" name="テキスト ボックス 73"/>
        <xdr:cNvSpPr txBox="1"/>
      </xdr:nvSpPr>
      <xdr:spPr>
        <a:xfrm>
          <a:off x="3733800" y="683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135467</xdr:rowOff>
    </xdr:to>
    <xdr:cxnSp macro="">
      <xdr:nvCxnSpPr>
        <xdr:cNvPr id="75" name="直線コネクタ 74"/>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52211</xdr:rowOff>
    </xdr:from>
    <xdr:to>
      <xdr:col>15</xdr:col>
      <xdr:colOff>133350</xdr:colOff>
      <xdr:row>41</xdr:row>
      <xdr:rowOff>153811</xdr:rowOff>
    </xdr:to>
    <xdr:sp macro="" textlink="">
      <xdr:nvSpPr>
        <xdr:cNvPr id="76" name="フローチャート: 判断 75"/>
        <xdr:cNvSpPr/>
      </xdr:nvSpPr>
      <xdr:spPr>
        <a:xfrm>
          <a:off x="3175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163988</xdr:rowOff>
    </xdr:from>
    <xdr:ext cx="762000" cy="259045"/>
    <xdr:sp macro="" textlink="">
      <xdr:nvSpPr>
        <xdr:cNvPr id="77" name="テキスト ボックス 76"/>
        <xdr:cNvSpPr txBox="1"/>
      </xdr:nvSpPr>
      <xdr:spPr>
        <a:xfrm>
          <a:off x="2844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135467</xdr:rowOff>
    </xdr:to>
    <xdr:cxnSp macro="">
      <xdr:nvCxnSpPr>
        <xdr:cNvPr id="78" name="直線コネクタ 77"/>
        <xdr:cNvCxnSpPr/>
      </xdr:nvCxnSpPr>
      <xdr:spPr>
        <a:xfrm>
          <a:off x="1447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11995</xdr:rowOff>
    </xdr:from>
    <xdr:to>
      <xdr:col>11</xdr:col>
      <xdr:colOff>82550</xdr:colOff>
      <xdr:row>41</xdr:row>
      <xdr:rowOff>113595</xdr:rowOff>
    </xdr:to>
    <xdr:sp macro="" textlink="">
      <xdr:nvSpPr>
        <xdr:cNvPr id="79" name="フローチャート: 判断 78"/>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123772</xdr:rowOff>
    </xdr:from>
    <xdr:ext cx="762000" cy="259045"/>
    <xdr:sp macro="" textlink="">
      <xdr:nvSpPr>
        <xdr:cNvPr id="80" name="テキスト ボックス 79"/>
        <xdr:cNvSpPr txBox="1"/>
      </xdr:nvSpPr>
      <xdr:spPr>
        <a:xfrm>
          <a:off x="1955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123772</xdr:rowOff>
    </xdr:from>
    <xdr:ext cx="762000" cy="259045"/>
    <xdr:sp macro="" textlink="">
      <xdr:nvSpPr>
        <xdr:cNvPr id="82" name="テキスト ボックス 81"/>
        <xdr:cNvSpPr txBox="1"/>
      </xdr:nvSpPr>
      <xdr:spPr>
        <a:xfrm>
          <a:off x="1066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71261</xdr:rowOff>
    </xdr:from>
    <xdr:to>
      <xdr:col>23</xdr:col>
      <xdr:colOff>184150</xdr:colOff>
      <xdr:row>44</xdr:row>
      <xdr:rowOff>1411</xdr:rowOff>
    </xdr:to>
    <xdr:sp macro="" textlink="">
      <xdr:nvSpPr>
        <xdr:cNvPr id="88" name="楕円 87"/>
        <xdr:cNvSpPr/>
      </xdr:nvSpPr>
      <xdr:spPr>
        <a:xfrm>
          <a:off x="49022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138588</xdr:rowOff>
    </xdr:from>
    <xdr:ext cx="762000" cy="259045"/>
    <xdr:sp macro="" textlink="">
      <xdr:nvSpPr>
        <xdr:cNvPr id="89" name="財政力該当値テキスト"/>
        <xdr:cNvSpPr txBox="1"/>
      </xdr:nvSpPr>
      <xdr:spPr>
        <a:xfrm>
          <a:off x="5041900" y="73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71261</xdr:rowOff>
    </xdr:from>
    <xdr:to>
      <xdr:col>19</xdr:col>
      <xdr:colOff>184150</xdr:colOff>
      <xdr:row>44</xdr:row>
      <xdr:rowOff>1411</xdr:rowOff>
    </xdr:to>
    <xdr:sp macro="" textlink="">
      <xdr:nvSpPr>
        <xdr:cNvPr id="90" name="楕円 89"/>
        <xdr:cNvSpPr/>
      </xdr:nvSpPr>
      <xdr:spPr>
        <a:xfrm>
          <a:off x="4064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157638</xdr:rowOff>
    </xdr:from>
    <xdr:ext cx="736600" cy="259045"/>
    <xdr:sp macro="" textlink="">
      <xdr:nvSpPr>
        <xdr:cNvPr id="91" name="テキスト ボックス 90"/>
        <xdr:cNvSpPr txBox="1"/>
      </xdr:nvSpPr>
      <xdr:spPr>
        <a:xfrm>
          <a:off x="3733800" y="752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2" name="楕円 91"/>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3" name="テキスト ボックス 92"/>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4" name="楕円 93"/>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5" name="テキスト ボックス 94"/>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6" name="楕円 95"/>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7" name="テキスト ボックス 96"/>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本市の経常収支比率は</a:t>
          </a:r>
          <a:r>
            <a:rPr kumimoji="1" lang="en-US" altLang="ja-JP" sz="1050">
              <a:solidFill>
                <a:schemeClr val="dk1"/>
              </a:solidFill>
              <a:effectLst/>
              <a:latin typeface="+mn-lt"/>
              <a:ea typeface="+mn-ea"/>
              <a:cs typeface="+mn-cs"/>
            </a:rPr>
            <a:t>92.5</a:t>
          </a:r>
          <a:r>
            <a:rPr kumimoji="1" lang="ja-JP" altLang="ja-JP" sz="1050">
              <a:solidFill>
                <a:schemeClr val="dk1"/>
              </a:solidFill>
              <a:effectLst/>
              <a:latin typeface="+mn-lt"/>
              <a:ea typeface="+mn-ea"/>
              <a:cs typeface="+mn-cs"/>
            </a:rPr>
            <a:t>％であり、昨年度より</a:t>
          </a:r>
          <a:r>
            <a:rPr kumimoji="1" lang="en-US" altLang="ja-JP" sz="1050">
              <a:solidFill>
                <a:schemeClr val="dk1"/>
              </a:solidFill>
              <a:effectLst/>
              <a:latin typeface="+mn-lt"/>
              <a:ea typeface="+mn-ea"/>
              <a:cs typeface="+mn-cs"/>
            </a:rPr>
            <a:t>1.0</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昇し、悪化している状況である。</a:t>
          </a:r>
          <a:endParaRPr lang="ja-JP" altLang="ja-JP" sz="1050">
            <a:effectLst/>
          </a:endParaRPr>
        </a:p>
        <a:p>
          <a:r>
            <a:rPr kumimoji="1" lang="ja-JP" altLang="ja-JP" sz="1050">
              <a:solidFill>
                <a:schemeClr val="dk1"/>
              </a:solidFill>
              <a:effectLst/>
              <a:latin typeface="+mn-lt"/>
              <a:ea typeface="+mn-ea"/>
              <a:cs typeface="+mn-cs"/>
            </a:rPr>
            <a:t>　高比率化する要因の１つは、財政力指数でも示したとおり、自主財源の乏しさにあり、それゆえに経常一般財源の多くを、普通交付税に頼っているところにある。今後は、人口減少による税収減、高齢化の進展による社会保障関係費の増に加え、合併による財政支援措置の段階的終了により、財政構造の硬直化が進むことが予想されるので、歳入の更なる確保、歳出の更なる削減が必要となり、職員数の削減、施設の統廃合や民営化、事務事業の見直しなどによる歳出削減を図り、財政の硬直化抑制に努める。</a:t>
          </a:r>
          <a:endParaRPr lang="ja-JP" altLang="ja-JP" sz="105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67</xdr:row>
      <xdr:rowOff>133096</xdr:rowOff>
    </xdr:to>
    <xdr:cxnSp macro="">
      <xdr:nvCxnSpPr>
        <xdr:cNvPr id="125" name="直線コネクタ 124"/>
        <xdr:cNvCxnSpPr/>
      </xdr:nvCxnSpPr>
      <xdr:spPr>
        <a:xfrm flipV="1">
          <a:off x="4953000" y="10090404"/>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135890</xdr:rowOff>
    </xdr:from>
    <xdr:to>
      <xdr:col>23</xdr:col>
      <xdr:colOff>133350</xdr:colOff>
      <xdr:row>65</xdr:row>
      <xdr:rowOff>12700</xdr:rowOff>
    </xdr:to>
    <xdr:cxnSp macro="">
      <xdr:nvCxnSpPr>
        <xdr:cNvPr id="130" name="直線コネクタ 129"/>
        <xdr:cNvCxnSpPr/>
      </xdr:nvCxnSpPr>
      <xdr:spPr>
        <a:xfrm>
          <a:off x="4114800" y="1110869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135399</xdr:rowOff>
    </xdr:from>
    <xdr:ext cx="762000" cy="259045"/>
    <xdr:sp macro="" textlink="">
      <xdr:nvSpPr>
        <xdr:cNvPr id="131" name="財政構造の弾力性平均値テキスト"/>
        <xdr:cNvSpPr txBox="1"/>
      </xdr:nvSpPr>
      <xdr:spPr>
        <a:xfrm>
          <a:off x="5041900" y="10936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121412</xdr:rowOff>
    </xdr:from>
    <xdr:to>
      <xdr:col>19</xdr:col>
      <xdr:colOff>133350</xdr:colOff>
      <xdr:row>64</xdr:row>
      <xdr:rowOff>135890</xdr:rowOff>
    </xdr:to>
    <xdr:cxnSp macro="">
      <xdr:nvCxnSpPr>
        <xdr:cNvPr id="133" name="直線コネクタ 132"/>
        <xdr:cNvCxnSpPr/>
      </xdr:nvCxnSpPr>
      <xdr:spPr>
        <a:xfrm>
          <a:off x="3225800" y="1109421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33799</xdr:rowOff>
    </xdr:from>
    <xdr:ext cx="736600" cy="259045"/>
    <xdr:sp macro="" textlink="">
      <xdr:nvSpPr>
        <xdr:cNvPr id="135" name="テキスト ボックス 134"/>
        <xdr:cNvSpPr txBox="1"/>
      </xdr:nvSpPr>
      <xdr:spPr>
        <a:xfrm>
          <a:off x="3733800" y="1117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63500</xdr:rowOff>
    </xdr:from>
    <xdr:to>
      <xdr:col>15</xdr:col>
      <xdr:colOff>82550</xdr:colOff>
      <xdr:row>64</xdr:row>
      <xdr:rowOff>121412</xdr:rowOff>
    </xdr:to>
    <xdr:cxnSp macro="">
      <xdr:nvCxnSpPr>
        <xdr:cNvPr id="136" name="直線コネクタ 135"/>
        <xdr:cNvCxnSpPr/>
      </xdr:nvCxnSpPr>
      <xdr:spPr>
        <a:xfrm>
          <a:off x="2336800" y="1103630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104394</xdr:rowOff>
    </xdr:from>
    <xdr:to>
      <xdr:col>15</xdr:col>
      <xdr:colOff>133350</xdr:colOff>
      <xdr:row>65</xdr:row>
      <xdr:rowOff>34544</xdr:rowOff>
    </xdr:to>
    <xdr:sp macro="" textlink="">
      <xdr:nvSpPr>
        <xdr:cNvPr id="137" name="フローチャート: 判断 136"/>
        <xdr:cNvSpPr/>
      </xdr:nvSpPr>
      <xdr:spPr>
        <a:xfrm>
          <a:off x="3175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19321</xdr:rowOff>
    </xdr:from>
    <xdr:ext cx="762000" cy="259045"/>
    <xdr:sp macro="" textlink="">
      <xdr:nvSpPr>
        <xdr:cNvPr id="138" name="テキスト ボックス 137"/>
        <xdr:cNvSpPr txBox="1"/>
      </xdr:nvSpPr>
      <xdr:spPr>
        <a:xfrm>
          <a:off x="2844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29718</xdr:rowOff>
    </xdr:from>
    <xdr:to>
      <xdr:col>11</xdr:col>
      <xdr:colOff>31750</xdr:colOff>
      <xdr:row>64</xdr:row>
      <xdr:rowOff>63500</xdr:rowOff>
    </xdr:to>
    <xdr:cxnSp macro="">
      <xdr:nvCxnSpPr>
        <xdr:cNvPr id="139" name="直線コネクタ 138"/>
        <xdr:cNvCxnSpPr/>
      </xdr:nvCxnSpPr>
      <xdr:spPr>
        <a:xfrm>
          <a:off x="1447800" y="1100251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0" name="フローチャート: 判断 139"/>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103903</xdr:rowOff>
    </xdr:from>
    <xdr:ext cx="762000" cy="259045"/>
    <xdr:sp macro="" textlink="">
      <xdr:nvSpPr>
        <xdr:cNvPr id="141" name="テキスト ボックス 140"/>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75438</xdr:rowOff>
    </xdr:from>
    <xdr:to>
      <xdr:col>7</xdr:col>
      <xdr:colOff>31750</xdr:colOff>
      <xdr:row>65</xdr:row>
      <xdr:rowOff>5588</xdr:rowOff>
    </xdr:to>
    <xdr:sp macro="" textlink="">
      <xdr:nvSpPr>
        <xdr:cNvPr id="142" name="フローチャート: 判断 141"/>
        <xdr:cNvSpPr/>
      </xdr:nvSpPr>
      <xdr:spPr>
        <a:xfrm>
          <a:off x="1397000" y="1104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161815</xdr:rowOff>
    </xdr:from>
    <xdr:ext cx="762000" cy="259045"/>
    <xdr:sp macro="" textlink="">
      <xdr:nvSpPr>
        <xdr:cNvPr id="143" name="テキスト ボックス 142"/>
        <xdr:cNvSpPr txBox="1"/>
      </xdr:nvSpPr>
      <xdr:spPr>
        <a:xfrm>
          <a:off x="1066800" y="1113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133350</xdr:rowOff>
    </xdr:from>
    <xdr:to>
      <xdr:col>23</xdr:col>
      <xdr:colOff>184150</xdr:colOff>
      <xdr:row>65</xdr:row>
      <xdr:rowOff>63500</xdr:rowOff>
    </xdr:to>
    <xdr:sp macro="" textlink="">
      <xdr:nvSpPr>
        <xdr:cNvPr id="149" name="楕円 148"/>
        <xdr:cNvSpPr/>
      </xdr:nvSpPr>
      <xdr:spPr>
        <a:xfrm>
          <a:off x="49022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105427</xdr:rowOff>
    </xdr:from>
    <xdr:ext cx="762000" cy="259045"/>
    <xdr:sp macro="" textlink="">
      <xdr:nvSpPr>
        <xdr:cNvPr id="150" name="財政構造の弾力性該当値テキスト"/>
        <xdr:cNvSpPr txBox="1"/>
      </xdr:nvSpPr>
      <xdr:spPr>
        <a:xfrm>
          <a:off x="5041900" y="1107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85090</xdr:rowOff>
    </xdr:from>
    <xdr:to>
      <xdr:col>19</xdr:col>
      <xdr:colOff>184150</xdr:colOff>
      <xdr:row>65</xdr:row>
      <xdr:rowOff>15240</xdr:rowOff>
    </xdr:to>
    <xdr:sp macro="" textlink="">
      <xdr:nvSpPr>
        <xdr:cNvPr id="151" name="楕円 150"/>
        <xdr:cNvSpPr/>
      </xdr:nvSpPr>
      <xdr:spPr>
        <a:xfrm>
          <a:off x="4064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25417</xdr:rowOff>
    </xdr:from>
    <xdr:ext cx="736600" cy="259045"/>
    <xdr:sp macro="" textlink="">
      <xdr:nvSpPr>
        <xdr:cNvPr id="152" name="テキスト ボックス 151"/>
        <xdr:cNvSpPr txBox="1"/>
      </xdr:nvSpPr>
      <xdr:spPr>
        <a:xfrm>
          <a:off x="3733800" y="10826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70612</xdr:rowOff>
    </xdr:from>
    <xdr:to>
      <xdr:col>15</xdr:col>
      <xdr:colOff>133350</xdr:colOff>
      <xdr:row>65</xdr:row>
      <xdr:rowOff>762</xdr:rowOff>
    </xdr:to>
    <xdr:sp macro="" textlink="">
      <xdr:nvSpPr>
        <xdr:cNvPr id="153" name="楕円 152"/>
        <xdr:cNvSpPr/>
      </xdr:nvSpPr>
      <xdr:spPr>
        <a:xfrm>
          <a:off x="3175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54" name="テキスト ボックス 153"/>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12700</xdr:rowOff>
    </xdr:from>
    <xdr:to>
      <xdr:col>11</xdr:col>
      <xdr:colOff>82550</xdr:colOff>
      <xdr:row>64</xdr:row>
      <xdr:rowOff>114300</xdr:rowOff>
    </xdr:to>
    <xdr:sp macro="" textlink="">
      <xdr:nvSpPr>
        <xdr:cNvPr id="155" name="楕円 154"/>
        <xdr:cNvSpPr/>
      </xdr:nvSpPr>
      <xdr:spPr>
        <a:xfrm>
          <a:off x="2286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124477</xdr:rowOff>
    </xdr:from>
    <xdr:ext cx="762000" cy="259045"/>
    <xdr:sp macro="" textlink="">
      <xdr:nvSpPr>
        <xdr:cNvPr id="156" name="テキスト ボックス 155"/>
        <xdr:cNvSpPr txBox="1"/>
      </xdr:nvSpPr>
      <xdr:spPr>
        <a:xfrm>
          <a:off x="1955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150368</xdr:rowOff>
    </xdr:from>
    <xdr:to>
      <xdr:col>7</xdr:col>
      <xdr:colOff>31750</xdr:colOff>
      <xdr:row>64</xdr:row>
      <xdr:rowOff>80518</xdr:rowOff>
    </xdr:to>
    <xdr:sp macro="" textlink="">
      <xdr:nvSpPr>
        <xdr:cNvPr id="157" name="楕円 156"/>
        <xdr:cNvSpPr/>
      </xdr:nvSpPr>
      <xdr:spPr>
        <a:xfrm>
          <a:off x="1397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90695</xdr:rowOff>
    </xdr:from>
    <xdr:ext cx="762000" cy="259045"/>
    <xdr:sp macro="" textlink="">
      <xdr:nvSpPr>
        <xdr:cNvPr id="158" name="テキスト ボックス 157"/>
        <xdr:cNvSpPr txBox="1"/>
      </xdr:nvSpPr>
      <xdr:spPr>
        <a:xfrm>
          <a:off x="1066800" y="1072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[132,652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人件費、物件費及び維持補修費の合計額の人口</a:t>
          </a:r>
          <a:r>
            <a:rPr kumimoji="1" lang="en-US" altLang="ja-JP" sz="1050">
              <a:solidFill>
                <a:schemeClr val="dk1"/>
              </a:solidFill>
              <a:effectLst/>
              <a:latin typeface="+mn-lt"/>
              <a:ea typeface="+mn-ea"/>
              <a:cs typeface="+mn-cs"/>
            </a:rPr>
            <a:t>1</a:t>
          </a:r>
          <a:r>
            <a:rPr kumimoji="1" lang="ja-JP" altLang="ja-JP" sz="1050">
              <a:solidFill>
                <a:schemeClr val="dk1"/>
              </a:solidFill>
              <a:effectLst/>
              <a:latin typeface="+mn-lt"/>
              <a:ea typeface="+mn-ea"/>
              <a:cs typeface="+mn-cs"/>
            </a:rPr>
            <a:t>人当たりの金額が類似団体平均を上回っているのは、人件費・物件費が要因となっている。本市は保健所や港湾、広域消防などの業務があることや、平成</a:t>
          </a:r>
          <a:r>
            <a:rPr kumimoji="1" lang="en-US" altLang="ja-JP" sz="1050">
              <a:solidFill>
                <a:schemeClr val="dk1"/>
              </a:solidFill>
              <a:effectLst/>
              <a:latin typeface="+mn-lt"/>
              <a:ea typeface="+mn-ea"/>
              <a:cs typeface="+mn-cs"/>
            </a:rPr>
            <a:t>17</a:t>
          </a:r>
          <a:r>
            <a:rPr kumimoji="1" lang="ja-JP" altLang="ja-JP" sz="1050">
              <a:solidFill>
                <a:schemeClr val="dk1"/>
              </a:solidFill>
              <a:effectLst/>
              <a:latin typeface="+mn-lt"/>
              <a:ea typeface="+mn-ea"/>
              <a:cs typeface="+mn-cs"/>
            </a:rPr>
            <a:t>年、</a:t>
          </a:r>
          <a:r>
            <a:rPr kumimoji="1" lang="en-US" altLang="ja-JP" sz="1050">
              <a:solidFill>
                <a:schemeClr val="dk1"/>
              </a:solidFill>
              <a:effectLst/>
              <a:latin typeface="+mn-lt"/>
              <a:ea typeface="+mn-ea"/>
              <a:cs typeface="+mn-cs"/>
            </a:rPr>
            <a:t>18</a:t>
          </a:r>
          <a:r>
            <a:rPr kumimoji="1" lang="ja-JP" altLang="ja-JP" sz="1050">
              <a:solidFill>
                <a:schemeClr val="dk1"/>
              </a:solidFill>
              <a:effectLst/>
              <a:latin typeface="+mn-lt"/>
              <a:ea typeface="+mn-ea"/>
              <a:cs typeface="+mn-cs"/>
            </a:rPr>
            <a:t>年及び</a:t>
          </a:r>
          <a:r>
            <a:rPr kumimoji="1" lang="en-US" altLang="ja-JP" sz="1050">
              <a:solidFill>
                <a:schemeClr val="dk1"/>
              </a:solidFill>
              <a:effectLst/>
              <a:latin typeface="+mn-lt"/>
              <a:ea typeface="+mn-ea"/>
              <a:cs typeface="+mn-cs"/>
            </a:rPr>
            <a:t>22</a:t>
          </a:r>
          <a:r>
            <a:rPr kumimoji="1" lang="ja-JP" altLang="ja-JP" sz="1050">
              <a:solidFill>
                <a:schemeClr val="dk1"/>
              </a:solidFill>
              <a:effectLst/>
              <a:latin typeface="+mn-lt"/>
              <a:ea typeface="+mn-ea"/>
              <a:cs typeface="+mn-cs"/>
            </a:rPr>
            <a:t>年に市町合併を行っており、人口千人当たり職員数が類似団体と比較して多</a:t>
          </a:r>
          <a:r>
            <a:rPr kumimoji="1" lang="ja-JP" altLang="en-US" sz="1050">
              <a:solidFill>
                <a:schemeClr val="dk1"/>
              </a:solidFill>
              <a:effectLst/>
              <a:latin typeface="+mn-lt"/>
              <a:ea typeface="+mn-ea"/>
              <a:cs typeface="+mn-cs"/>
            </a:rPr>
            <a:t>い</a:t>
          </a:r>
          <a:r>
            <a:rPr kumimoji="1" lang="ja-JP" altLang="ja-JP" sz="1050">
              <a:solidFill>
                <a:schemeClr val="dk1"/>
              </a:solidFill>
              <a:effectLst/>
              <a:latin typeface="+mn-lt"/>
              <a:ea typeface="+mn-ea"/>
              <a:cs typeface="+mn-cs"/>
            </a:rPr>
            <a:t>（本市</a:t>
          </a:r>
          <a:r>
            <a:rPr kumimoji="1" lang="en-US" altLang="ja-JP" sz="1050">
              <a:solidFill>
                <a:schemeClr val="dk1"/>
              </a:solidFill>
              <a:effectLst/>
              <a:latin typeface="+mn-lt"/>
              <a:ea typeface="+mn-ea"/>
              <a:cs typeface="+mn-cs"/>
            </a:rPr>
            <a:t>8.32</a:t>
          </a:r>
          <a:r>
            <a:rPr kumimoji="1" lang="ja-JP" altLang="ja-JP" sz="1050">
              <a:solidFill>
                <a:schemeClr val="dk1"/>
              </a:solidFill>
              <a:effectLst/>
              <a:latin typeface="+mn-lt"/>
              <a:ea typeface="+mn-ea"/>
              <a:cs typeface="+mn-cs"/>
            </a:rPr>
            <a:t>人、類団</a:t>
          </a:r>
          <a:r>
            <a:rPr kumimoji="1" lang="en-US" altLang="ja-JP" sz="1050">
              <a:solidFill>
                <a:schemeClr val="dk1"/>
              </a:solidFill>
              <a:effectLst/>
              <a:latin typeface="+mn-lt"/>
              <a:ea typeface="+mn-ea"/>
              <a:cs typeface="+mn-cs"/>
            </a:rPr>
            <a:t>6.25</a:t>
          </a:r>
          <a:r>
            <a:rPr kumimoji="1" lang="ja-JP" altLang="ja-JP" sz="1050">
              <a:solidFill>
                <a:schemeClr val="dk1"/>
              </a:solidFill>
              <a:effectLst/>
              <a:latin typeface="+mn-lt"/>
              <a:ea typeface="+mn-ea"/>
              <a:cs typeface="+mn-cs"/>
            </a:rPr>
            <a:t>人）状況である。</a:t>
          </a:r>
          <a:endParaRPr lang="ja-JP" altLang="ja-JP" sz="1200">
            <a:effectLst/>
          </a:endParaRPr>
        </a:p>
        <a:p>
          <a:r>
            <a:rPr kumimoji="1" lang="ja-JP" altLang="ja-JP" sz="1050">
              <a:solidFill>
                <a:schemeClr val="dk1"/>
              </a:solidFill>
              <a:effectLst/>
              <a:latin typeface="+mn-lt"/>
              <a:ea typeface="+mn-ea"/>
              <a:cs typeface="+mn-cs"/>
            </a:rPr>
            <a:t>　今後は「第</a:t>
          </a:r>
          <a:r>
            <a:rPr kumimoji="1" lang="en-US" altLang="ja-JP" sz="1050">
              <a:solidFill>
                <a:schemeClr val="dk1"/>
              </a:solidFill>
              <a:effectLst/>
              <a:latin typeface="+mn-lt"/>
              <a:ea typeface="+mn-ea"/>
              <a:cs typeface="+mn-cs"/>
            </a:rPr>
            <a:t>6</a:t>
          </a:r>
          <a:r>
            <a:rPr kumimoji="1" lang="ja-JP" altLang="ja-JP" sz="1050">
              <a:solidFill>
                <a:schemeClr val="dk1"/>
              </a:solidFill>
              <a:effectLst/>
              <a:latin typeface="+mn-lt"/>
              <a:ea typeface="+mn-ea"/>
              <a:cs typeface="+mn-cs"/>
            </a:rPr>
            <a:t>次佐世保市行財政改革推進計画」に基づき、定員管理の適正化を図ることで、人件費を抑制するとともに、市有財産の再編・統合を進めることで、公共施設の整理縮小及び公共施設の維持管理にかかる物件費、維持補修費の削減に努める。</a:t>
          </a:r>
          <a:endParaRPr lang="ja-JP" altLang="ja-JP" sz="12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71837</xdr:rowOff>
    </xdr:from>
    <xdr:to>
      <xdr:col>23</xdr:col>
      <xdr:colOff>133350</xdr:colOff>
      <xdr:row>89</xdr:row>
      <xdr:rowOff>121569</xdr:rowOff>
    </xdr:to>
    <xdr:cxnSp macro="">
      <xdr:nvCxnSpPr>
        <xdr:cNvPr id="188" name="直線コネクタ 187"/>
        <xdr:cNvCxnSpPr/>
      </xdr:nvCxnSpPr>
      <xdr:spPr>
        <a:xfrm flipV="1">
          <a:off x="4953000" y="13787837"/>
          <a:ext cx="0" cy="1592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93646</xdr:rowOff>
    </xdr:from>
    <xdr:ext cx="762000" cy="259045"/>
    <xdr:sp macro="" textlink="">
      <xdr:nvSpPr>
        <xdr:cNvPr id="189" name="人件費・物件費等の状況最小値テキスト"/>
        <xdr:cNvSpPr txBox="1"/>
      </xdr:nvSpPr>
      <xdr:spPr>
        <a:xfrm>
          <a:off x="5041900" y="153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121569</xdr:rowOff>
    </xdr:from>
    <xdr:to>
      <xdr:col>24</xdr:col>
      <xdr:colOff>12700</xdr:colOff>
      <xdr:row>89</xdr:row>
      <xdr:rowOff>121569</xdr:rowOff>
    </xdr:to>
    <xdr:cxnSp macro="">
      <xdr:nvCxnSpPr>
        <xdr:cNvPr id="190" name="直線コネクタ 189"/>
        <xdr:cNvCxnSpPr/>
      </xdr:nvCxnSpPr>
      <xdr:spPr>
        <a:xfrm>
          <a:off x="4864100" y="1538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158214</xdr:rowOff>
    </xdr:from>
    <xdr:ext cx="762000" cy="259045"/>
    <xdr:sp macro="" textlink="">
      <xdr:nvSpPr>
        <xdr:cNvPr id="191" name="人件費・物件費等の状況最大値テキスト"/>
        <xdr:cNvSpPr txBox="1"/>
      </xdr:nvSpPr>
      <xdr:spPr>
        <a:xfrm>
          <a:off x="5041900" y="1353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71837</xdr:rowOff>
    </xdr:from>
    <xdr:to>
      <xdr:col>24</xdr:col>
      <xdr:colOff>12700</xdr:colOff>
      <xdr:row>80</xdr:row>
      <xdr:rowOff>71837</xdr:rowOff>
    </xdr:to>
    <xdr:cxnSp macro="">
      <xdr:nvCxnSpPr>
        <xdr:cNvPr id="192" name="直線コネクタ 191"/>
        <xdr:cNvCxnSpPr/>
      </xdr:nvCxnSpPr>
      <xdr:spPr>
        <a:xfrm>
          <a:off x="4864100" y="1378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122599</xdr:rowOff>
    </xdr:from>
    <xdr:to>
      <xdr:col>23</xdr:col>
      <xdr:colOff>133350</xdr:colOff>
      <xdr:row>83</xdr:row>
      <xdr:rowOff>142091</xdr:rowOff>
    </xdr:to>
    <xdr:cxnSp macro="">
      <xdr:nvCxnSpPr>
        <xdr:cNvPr id="193" name="直線コネクタ 192"/>
        <xdr:cNvCxnSpPr/>
      </xdr:nvCxnSpPr>
      <xdr:spPr>
        <a:xfrm>
          <a:off x="4114800" y="14352949"/>
          <a:ext cx="838200" cy="1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129359</xdr:rowOff>
    </xdr:from>
    <xdr:ext cx="762000" cy="259045"/>
    <xdr:sp macro="" textlink="">
      <xdr:nvSpPr>
        <xdr:cNvPr id="194" name="人件費・物件費等の状況平均値テキスト"/>
        <xdr:cNvSpPr txBox="1"/>
      </xdr:nvSpPr>
      <xdr:spPr>
        <a:xfrm>
          <a:off x="5041900" y="13845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112832</xdr:rowOff>
    </xdr:from>
    <xdr:to>
      <xdr:col>23</xdr:col>
      <xdr:colOff>184150</xdr:colOff>
      <xdr:row>82</xdr:row>
      <xdr:rowOff>42982</xdr:rowOff>
    </xdr:to>
    <xdr:sp macro="" textlink="">
      <xdr:nvSpPr>
        <xdr:cNvPr id="195" name="フローチャート: 判断 194"/>
        <xdr:cNvSpPr/>
      </xdr:nvSpPr>
      <xdr:spPr>
        <a:xfrm>
          <a:off x="4902200" y="1400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89568</xdr:rowOff>
    </xdr:from>
    <xdr:to>
      <xdr:col>19</xdr:col>
      <xdr:colOff>133350</xdr:colOff>
      <xdr:row>83</xdr:row>
      <xdr:rowOff>122599</xdr:rowOff>
    </xdr:to>
    <xdr:cxnSp macro="">
      <xdr:nvCxnSpPr>
        <xdr:cNvPr id="196" name="直線コネクタ 195"/>
        <xdr:cNvCxnSpPr/>
      </xdr:nvCxnSpPr>
      <xdr:spPr>
        <a:xfrm>
          <a:off x="3225800" y="14319918"/>
          <a:ext cx="889000" cy="3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77240</xdr:rowOff>
    </xdr:from>
    <xdr:to>
      <xdr:col>19</xdr:col>
      <xdr:colOff>184150</xdr:colOff>
      <xdr:row>82</xdr:row>
      <xdr:rowOff>7390</xdr:rowOff>
    </xdr:to>
    <xdr:sp macro="" textlink="">
      <xdr:nvSpPr>
        <xdr:cNvPr id="197" name="フローチャート: 判断 196"/>
        <xdr:cNvSpPr/>
      </xdr:nvSpPr>
      <xdr:spPr>
        <a:xfrm>
          <a:off x="4064000" y="1396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17567</xdr:rowOff>
    </xdr:from>
    <xdr:ext cx="736600" cy="259045"/>
    <xdr:sp macro="" textlink="">
      <xdr:nvSpPr>
        <xdr:cNvPr id="198" name="テキスト ボックス 197"/>
        <xdr:cNvSpPr txBox="1"/>
      </xdr:nvSpPr>
      <xdr:spPr>
        <a:xfrm>
          <a:off x="3733800" y="13733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37232</xdr:rowOff>
    </xdr:from>
    <xdr:to>
      <xdr:col>15</xdr:col>
      <xdr:colOff>82550</xdr:colOff>
      <xdr:row>83</xdr:row>
      <xdr:rowOff>89568</xdr:rowOff>
    </xdr:to>
    <xdr:cxnSp macro="">
      <xdr:nvCxnSpPr>
        <xdr:cNvPr id="199" name="直線コネクタ 198"/>
        <xdr:cNvCxnSpPr/>
      </xdr:nvCxnSpPr>
      <xdr:spPr>
        <a:xfrm>
          <a:off x="2336800" y="14267582"/>
          <a:ext cx="889000" cy="5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84117</xdr:rowOff>
    </xdr:from>
    <xdr:to>
      <xdr:col>15</xdr:col>
      <xdr:colOff>133350</xdr:colOff>
      <xdr:row>82</xdr:row>
      <xdr:rowOff>14267</xdr:rowOff>
    </xdr:to>
    <xdr:sp macro="" textlink="">
      <xdr:nvSpPr>
        <xdr:cNvPr id="200" name="フローチャート: 判断 199"/>
        <xdr:cNvSpPr/>
      </xdr:nvSpPr>
      <xdr:spPr>
        <a:xfrm>
          <a:off x="31750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24444</xdr:rowOff>
    </xdr:from>
    <xdr:ext cx="762000" cy="259045"/>
    <xdr:sp macro="" textlink="">
      <xdr:nvSpPr>
        <xdr:cNvPr id="201" name="テキスト ボックス 200"/>
        <xdr:cNvSpPr txBox="1"/>
      </xdr:nvSpPr>
      <xdr:spPr>
        <a:xfrm>
          <a:off x="2844800" y="1374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126398</xdr:rowOff>
    </xdr:from>
    <xdr:to>
      <xdr:col>11</xdr:col>
      <xdr:colOff>31750</xdr:colOff>
      <xdr:row>83</xdr:row>
      <xdr:rowOff>37232</xdr:rowOff>
    </xdr:to>
    <xdr:cxnSp macro="">
      <xdr:nvCxnSpPr>
        <xdr:cNvPr id="202" name="直線コネクタ 201"/>
        <xdr:cNvCxnSpPr/>
      </xdr:nvCxnSpPr>
      <xdr:spPr>
        <a:xfrm>
          <a:off x="1447800" y="14185298"/>
          <a:ext cx="889000" cy="8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62816</xdr:rowOff>
    </xdr:from>
    <xdr:to>
      <xdr:col>11</xdr:col>
      <xdr:colOff>82550</xdr:colOff>
      <xdr:row>81</xdr:row>
      <xdr:rowOff>164416</xdr:rowOff>
    </xdr:to>
    <xdr:sp macro="" textlink="">
      <xdr:nvSpPr>
        <xdr:cNvPr id="203" name="フローチャート: 判断 202"/>
        <xdr:cNvSpPr/>
      </xdr:nvSpPr>
      <xdr:spPr>
        <a:xfrm>
          <a:off x="2286000" y="1395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3143</xdr:rowOff>
    </xdr:from>
    <xdr:ext cx="762000" cy="259045"/>
    <xdr:sp macro="" textlink="">
      <xdr:nvSpPr>
        <xdr:cNvPr id="204" name="テキスト ボックス 203"/>
        <xdr:cNvSpPr txBox="1"/>
      </xdr:nvSpPr>
      <xdr:spPr>
        <a:xfrm>
          <a:off x="1955800" y="1371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35455</xdr:rowOff>
    </xdr:from>
    <xdr:to>
      <xdr:col>7</xdr:col>
      <xdr:colOff>31750</xdr:colOff>
      <xdr:row>81</xdr:row>
      <xdr:rowOff>137055</xdr:rowOff>
    </xdr:to>
    <xdr:sp macro="" textlink="">
      <xdr:nvSpPr>
        <xdr:cNvPr id="205" name="フローチャート: 判断 204"/>
        <xdr:cNvSpPr/>
      </xdr:nvSpPr>
      <xdr:spPr>
        <a:xfrm>
          <a:off x="1397000" y="1392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147232</xdr:rowOff>
    </xdr:from>
    <xdr:ext cx="762000" cy="259045"/>
    <xdr:sp macro="" textlink="">
      <xdr:nvSpPr>
        <xdr:cNvPr id="206" name="テキスト ボックス 205"/>
        <xdr:cNvSpPr txBox="1"/>
      </xdr:nvSpPr>
      <xdr:spPr>
        <a:xfrm>
          <a:off x="1066800" y="1369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91291</xdr:rowOff>
    </xdr:from>
    <xdr:to>
      <xdr:col>23</xdr:col>
      <xdr:colOff>184150</xdr:colOff>
      <xdr:row>84</xdr:row>
      <xdr:rowOff>21441</xdr:rowOff>
    </xdr:to>
    <xdr:sp macro="" textlink="">
      <xdr:nvSpPr>
        <xdr:cNvPr id="212" name="楕円 211"/>
        <xdr:cNvSpPr/>
      </xdr:nvSpPr>
      <xdr:spPr>
        <a:xfrm>
          <a:off x="4902200" y="1432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63368</xdr:rowOff>
    </xdr:from>
    <xdr:ext cx="762000" cy="259045"/>
    <xdr:sp macro="" textlink="">
      <xdr:nvSpPr>
        <xdr:cNvPr id="213" name="人件費・物件費等の状況該当値テキスト"/>
        <xdr:cNvSpPr txBox="1"/>
      </xdr:nvSpPr>
      <xdr:spPr>
        <a:xfrm>
          <a:off x="5041900" y="1429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71799</xdr:rowOff>
    </xdr:from>
    <xdr:to>
      <xdr:col>19</xdr:col>
      <xdr:colOff>184150</xdr:colOff>
      <xdr:row>84</xdr:row>
      <xdr:rowOff>1949</xdr:rowOff>
    </xdr:to>
    <xdr:sp macro="" textlink="">
      <xdr:nvSpPr>
        <xdr:cNvPr id="214" name="楕円 213"/>
        <xdr:cNvSpPr/>
      </xdr:nvSpPr>
      <xdr:spPr>
        <a:xfrm>
          <a:off x="4064000" y="1430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158176</xdr:rowOff>
    </xdr:from>
    <xdr:ext cx="736600" cy="259045"/>
    <xdr:sp macro="" textlink="">
      <xdr:nvSpPr>
        <xdr:cNvPr id="215" name="テキスト ボックス 214"/>
        <xdr:cNvSpPr txBox="1"/>
      </xdr:nvSpPr>
      <xdr:spPr>
        <a:xfrm>
          <a:off x="3733800" y="14388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38768</xdr:rowOff>
    </xdr:from>
    <xdr:to>
      <xdr:col>15</xdr:col>
      <xdr:colOff>133350</xdr:colOff>
      <xdr:row>83</xdr:row>
      <xdr:rowOff>140368</xdr:rowOff>
    </xdr:to>
    <xdr:sp macro="" textlink="">
      <xdr:nvSpPr>
        <xdr:cNvPr id="216" name="楕円 215"/>
        <xdr:cNvSpPr/>
      </xdr:nvSpPr>
      <xdr:spPr>
        <a:xfrm>
          <a:off x="3175000" y="142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125145</xdr:rowOff>
    </xdr:from>
    <xdr:ext cx="762000" cy="259045"/>
    <xdr:sp macro="" textlink="">
      <xdr:nvSpPr>
        <xdr:cNvPr id="217" name="テキスト ボックス 216"/>
        <xdr:cNvSpPr txBox="1"/>
      </xdr:nvSpPr>
      <xdr:spPr>
        <a:xfrm>
          <a:off x="2844800" y="1435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157882</xdr:rowOff>
    </xdr:from>
    <xdr:to>
      <xdr:col>11</xdr:col>
      <xdr:colOff>82550</xdr:colOff>
      <xdr:row>83</xdr:row>
      <xdr:rowOff>88032</xdr:rowOff>
    </xdr:to>
    <xdr:sp macro="" textlink="">
      <xdr:nvSpPr>
        <xdr:cNvPr id="218" name="楕円 217"/>
        <xdr:cNvSpPr/>
      </xdr:nvSpPr>
      <xdr:spPr>
        <a:xfrm>
          <a:off x="2286000" y="1421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72809</xdr:rowOff>
    </xdr:from>
    <xdr:ext cx="762000" cy="259045"/>
    <xdr:sp macro="" textlink="">
      <xdr:nvSpPr>
        <xdr:cNvPr id="219" name="テキスト ボックス 218"/>
        <xdr:cNvSpPr txBox="1"/>
      </xdr:nvSpPr>
      <xdr:spPr>
        <a:xfrm>
          <a:off x="1955800" y="14303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75598</xdr:rowOff>
    </xdr:from>
    <xdr:to>
      <xdr:col>7</xdr:col>
      <xdr:colOff>31750</xdr:colOff>
      <xdr:row>83</xdr:row>
      <xdr:rowOff>5748</xdr:rowOff>
    </xdr:to>
    <xdr:sp macro="" textlink="">
      <xdr:nvSpPr>
        <xdr:cNvPr id="220" name="楕円 219"/>
        <xdr:cNvSpPr/>
      </xdr:nvSpPr>
      <xdr:spPr>
        <a:xfrm>
          <a:off x="1397000" y="141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161975</xdr:rowOff>
    </xdr:from>
    <xdr:ext cx="762000" cy="259045"/>
    <xdr:sp macro="" textlink="">
      <xdr:nvSpPr>
        <xdr:cNvPr id="221" name="テキスト ボックス 220"/>
        <xdr:cNvSpPr txBox="1"/>
      </xdr:nvSpPr>
      <xdr:spPr>
        <a:xfrm>
          <a:off x="1066800" y="14220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全国市平均と比較すると、今年度は昨年度と同様</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ポイント高となり、類似団体との比較では、こちらも昨年度と同様</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ポイント低い状況である。</a:t>
          </a:r>
          <a:endParaRPr lang="ja-JP" altLang="ja-JP" sz="1400">
            <a:effectLst/>
          </a:endParaRPr>
        </a:p>
        <a:p>
          <a:r>
            <a:rPr kumimoji="1" lang="ja-JP" altLang="ja-JP" sz="1100">
              <a:solidFill>
                <a:schemeClr val="dk1"/>
              </a:solidFill>
              <a:effectLst/>
              <a:latin typeface="+mn-lt"/>
              <a:ea typeface="+mn-ea"/>
              <a:cs typeface="+mn-cs"/>
            </a:rPr>
            <a:t>　今後も国、他都市の動向等を勘案しながら給与の適正化に努める。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29634</xdr:rowOff>
    </xdr:to>
    <xdr:cxnSp macro="">
      <xdr:nvCxnSpPr>
        <xdr:cNvPr id="250" name="直線コネクタ 249"/>
        <xdr:cNvCxnSpPr/>
      </xdr:nvCxnSpPr>
      <xdr:spPr>
        <a:xfrm flipV="1">
          <a:off x="17018000" y="1388110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142875</xdr:rowOff>
    </xdr:to>
    <xdr:cxnSp macro="">
      <xdr:nvCxnSpPr>
        <xdr:cNvPr id="255" name="直線コネクタ 254"/>
        <xdr:cNvCxnSpPr/>
      </xdr:nvCxnSpPr>
      <xdr:spPr>
        <a:xfrm flipV="1">
          <a:off x="16179800" y="1448435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56" name="給与水準   （国との比較）平均値テキスト"/>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7" name="フローチャート: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122766</xdr:rowOff>
    </xdr:from>
    <xdr:to>
      <xdr:col>77</xdr:col>
      <xdr:colOff>44450</xdr:colOff>
      <xdr:row>84</xdr:row>
      <xdr:rowOff>142875</xdr:rowOff>
    </xdr:to>
    <xdr:cxnSp macro="">
      <xdr:nvCxnSpPr>
        <xdr:cNvPr id="258" name="直線コネクタ 257"/>
        <xdr:cNvCxnSpPr/>
      </xdr:nvCxnSpPr>
      <xdr:spPr>
        <a:xfrm>
          <a:off x="15290800" y="1452456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59" name="フローチャート: 判断 258"/>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0" name="テキスト ボックス 259"/>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84</xdr:row>
      <xdr:rowOff>142875</xdr:rowOff>
    </xdr:to>
    <xdr:cxnSp macro="">
      <xdr:nvCxnSpPr>
        <xdr:cNvPr id="261" name="直線コネクタ 260"/>
        <xdr:cNvCxnSpPr/>
      </xdr:nvCxnSpPr>
      <xdr:spPr>
        <a:xfrm flipV="1">
          <a:off x="14401800" y="1452456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2" name="フローチャート: 判断 261"/>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3" name="テキスト ボックス 262"/>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142875</xdr:rowOff>
    </xdr:from>
    <xdr:to>
      <xdr:col>68</xdr:col>
      <xdr:colOff>152400</xdr:colOff>
      <xdr:row>84</xdr:row>
      <xdr:rowOff>162984</xdr:rowOff>
    </xdr:to>
    <xdr:cxnSp macro="">
      <xdr:nvCxnSpPr>
        <xdr:cNvPr id="264" name="直線コネクタ 263"/>
        <xdr:cNvCxnSpPr/>
      </xdr:nvCxnSpPr>
      <xdr:spPr>
        <a:xfrm flipV="1">
          <a:off x="13512800" y="1454467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5" name="フローチャート: 判断 264"/>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66" name="テキスト ボックス 265"/>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7" name="フローチャート: 判断 266"/>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68" name="テキスト ボックス 267"/>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74" name="楕円 273"/>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48277</xdr:rowOff>
    </xdr:from>
    <xdr:ext cx="762000" cy="259045"/>
    <xdr:sp macro="" textlink="">
      <xdr:nvSpPr>
        <xdr:cNvPr id="275" name="給与水準   （国との比較）該当値テキスト"/>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92075</xdr:rowOff>
    </xdr:from>
    <xdr:to>
      <xdr:col>77</xdr:col>
      <xdr:colOff>95250</xdr:colOff>
      <xdr:row>85</xdr:row>
      <xdr:rowOff>22225</xdr:rowOff>
    </xdr:to>
    <xdr:sp macro="" textlink="">
      <xdr:nvSpPr>
        <xdr:cNvPr id="276" name="楕円 275"/>
        <xdr:cNvSpPr/>
      </xdr:nvSpPr>
      <xdr:spPr>
        <a:xfrm>
          <a:off x="16129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32402</xdr:rowOff>
    </xdr:from>
    <xdr:ext cx="736600" cy="259045"/>
    <xdr:sp macro="" textlink="">
      <xdr:nvSpPr>
        <xdr:cNvPr id="277" name="テキスト ボックス 276"/>
        <xdr:cNvSpPr txBox="1"/>
      </xdr:nvSpPr>
      <xdr:spPr>
        <a:xfrm>
          <a:off x="15798800" y="1426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71966</xdr:rowOff>
    </xdr:from>
    <xdr:to>
      <xdr:col>73</xdr:col>
      <xdr:colOff>44450</xdr:colOff>
      <xdr:row>85</xdr:row>
      <xdr:rowOff>2116</xdr:rowOff>
    </xdr:to>
    <xdr:sp macro="" textlink="">
      <xdr:nvSpPr>
        <xdr:cNvPr id="278" name="楕円 277"/>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79" name="テキスト ボックス 278"/>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92075</xdr:rowOff>
    </xdr:from>
    <xdr:to>
      <xdr:col>68</xdr:col>
      <xdr:colOff>203200</xdr:colOff>
      <xdr:row>85</xdr:row>
      <xdr:rowOff>22225</xdr:rowOff>
    </xdr:to>
    <xdr:sp macro="" textlink="">
      <xdr:nvSpPr>
        <xdr:cNvPr id="280" name="楕円 279"/>
        <xdr:cNvSpPr/>
      </xdr:nvSpPr>
      <xdr:spPr>
        <a:xfrm>
          <a:off x="14351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32402</xdr:rowOff>
    </xdr:from>
    <xdr:ext cx="762000" cy="259045"/>
    <xdr:sp macro="" textlink="">
      <xdr:nvSpPr>
        <xdr:cNvPr id="281" name="テキスト ボックス 280"/>
        <xdr:cNvSpPr txBox="1"/>
      </xdr:nvSpPr>
      <xdr:spPr>
        <a:xfrm>
          <a:off x="14020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82" name="楕円 281"/>
        <xdr:cNvSpPr/>
      </xdr:nvSpPr>
      <xdr:spPr>
        <a:xfrm>
          <a:off x="13462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52511</xdr:rowOff>
    </xdr:from>
    <xdr:ext cx="762000" cy="259045"/>
    <xdr:sp macro="" textlink="">
      <xdr:nvSpPr>
        <xdr:cNvPr id="283" name="テキスト ボックス 282"/>
        <xdr:cNvSpPr txBox="1"/>
      </xdr:nvSpPr>
      <xdr:spPr>
        <a:xfrm>
          <a:off x="13131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保健所設置市であること、消防業務を市直轄で行い近隣市町の消防業務も受託していることなどの制度的な要因に加え、市域が広いため支所等を</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か所設置していることなどの地域独自の事情のため、職員数が多くなっている。</a:t>
          </a:r>
          <a:endParaRPr lang="ja-JP" altLang="ja-JP" sz="1400">
            <a:effectLst/>
          </a:endParaRPr>
        </a:p>
        <a:p>
          <a:r>
            <a:rPr kumimoji="1" lang="ja-JP" altLang="ja-JP" sz="1100">
              <a:solidFill>
                <a:schemeClr val="dk1"/>
              </a:solidFill>
              <a:effectLst/>
              <a:latin typeface="+mn-lt"/>
              <a:ea typeface="+mn-ea"/>
              <a:cs typeface="+mn-cs"/>
            </a:rPr>
            <a:t>　今後は、行財政改革推進計画に基づき、施策・事務事業の内容及び手法の見直し、職員の退職不補充等を行うことにより段階的に職員数を削減し、令和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日現在で</a:t>
          </a:r>
          <a:r>
            <a:rPr kumimoji="1" lang="en-US" altLang="ja-JP" sz="1100">
              <a:solidFill>
                <a:schemeClr val="dk1"/>
              </a:solidFill>
              <a:effectLst/>
              <a:latin typeface="+mn-lt"/>
              <a:ea typeface="+mn-ea"/>
              <a:cs typeface="+mn-cs"/>
            </a:rPr>
            <a:t>1,930</a:t>
          </a:r>
          <a:r>
            <a:rPr kumimoji="1" lang="ja-JP" altLang="ja-JP" sz="1100">
              <a:solidFill>
                <a:schemeClr val="dk1"/>
              </a:solidFill>
              <a:effectLst/>
              <a:latin typeface="+mn-lt"/>
              <a:ea typeface="+mn-ea"/>
              <a:cs typeface="+mn-cs"/>
            </a:rPr>
            <a:t>人（普通会計部門）を目指し、定員管理の適正化に努める。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52070</xdr:rowOff>
    </xdr:from>
    <xdr:to>
      <xdr:col>81</xdr:col>
      <xdr:colOff>44450</xdr:colOff>
      <xdr:row>66</xdr:row>
      <xdr:rowOff>141151</xdr:rowOff>
    </xdr:to>
    <xdr:cxnSp macro="">
      <xdr:nvCxnSpPr>
        <xdr:cNvPr id="315" name="直線コネクタ 314"/>
        <xdr:cNvCxnSpPr/>
      </xdr:nvCxnSpPr>
      <xdr:spPr>
        <a:xfrm flipV="1">
          <a:off x="17018000" y="10167620"/>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113228</xdr:rowOff>
    </xdr:from>
    <xdr:ext cx="762000" cy="259045"/>
    <xdr:sp macro="" textlink="">
      <xdr:nvSpPr>
        <xdr:cNvPr id="316" name="定員管理の状況最小値テキスト"/>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141151</xdr:rowOff>
    </xdr:from>
    <xdr:to>
      <xdr:col>81</xdr:col>
      <xdr:colOff>133350</xdr:colOff>
      <xdr:row>66</xdr:row>
      <xdr:rowOff>141151</xdr:rowOff>
    </xdr:to>
    <xdr:cxnSp macro="">
      <xdr:nvCxnSpPr>
        <xdr:cNvPr id="317" name="直線コネクタ 316"/>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138447</xdr:rowOff>
    </xdr:from>
    <xdr:ext cx="762000" cy="259045"/>
    <xdr:sp macro="" textlink="">
      <xdr:nvSpPr>
        <xdr:cNvPr id="318" name="定員管理の状況最大値テキスト"/>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52070</xdr:rowOff>
    </xdr:from>
    <xdr:to>
      <xdr:col>81</xdr:col>
      <xdr:colOff>133350</xdr:colOff>
      <xdr:row>59</xdr:row>
      <xdr:rowOff>52070</xdr:rowOff>
    </xdr:to>
    <xdr:cxnSp macro="">
      <xdr:nvCxnSpPr>
        <xdr:cNvPr id="319" name="直線コネクタ 318"/>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61867</xdr:rowOff>
    </xdr:from>
    <xdr:to>
      <xdr:col>81</xdr:col>
      <xdr:colOff>44450</xdr:colOff>
      <xdr:row>66</xdr:row>
      <xdr:rowOff>106680</xdr:rowOff>
    </xdr:to>
    <xdr:cxnSp macro="">
      <xdr:nvCxnSpPr>
        <xdr:cNvPr id="320" name="直線コネクタ 319"/>
        <xdr:cNvCxnSpPr/>
      </xdr:nvCxnSpPr>
      <xdr:spPr>
        <a:xfrm>
          <a:off x="16179800" y="11377567"/>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44649</xdr:rowOff>
    </xdr:from>
    <xdr:ext cx="762000" cy="259045"/>
    <xdr:sp macro="" textlink="">
      <xdr:nvSpPr>
        <xdr:cNvPr id="321" name="定員管理の状況平均値テキスト"/>
        <xdr:cNvSpPr txBox="1"/>
      </xdr:nvSpPr>
      <xdr:spPr>
        <a:xfrm>
          <a:off x="17106900" y="10503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28122</xdr:rowOff>
    </xdr:from>
    <xdr:to>
      <xdr:col>81</xdr:col>
      <xdr:colOff>95250</xdr:colOff>
      <xdr:row>62</xdr:row>
      <xdr:rowOff>129722</xdr:rowOff>
    </xdr:to>
    <xdr:sp macro="" textlink="">
      <xdr:nvSpPr>
        <xdr:cNvPr id="322" name="フローチャート: 判断 321"/>
        <xdr:cNvSpPr/>
      </xdr:nvSpPr>
      <xdr:spPr>
        <a:xfrm>
          <a:off x="169672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30843</xdr:rowOff>
    </xdr:from>
    <xdr:to>
      <xdr:col>77</xdr:col>
      <xdr:colOff>44450</xdr:colOff>
      <xdr:row>66</xdr:row>
      <xdr:rowOff>61867</xdr:rowOff>
    </xdr:to>
    <xdr:cxnSp macro="">
      <xdr:nvCxnSpPr>
        <xdr:cNvPr id="323" name="直線コネクタ 322"/>
        <xdr:cNvCxnSpPr/>
      </xdr:nvCxnSpPr>
      <xdr:spPr>
        <a:xfrm>
          <a:off x="15290800" y="1134654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14333</xdr:rowOff>
    </xdr:from>
    <xdr:to>
      <xdr:col>77</xdr:col>
      <xdr:colOff>95250</xdr:colOff>
      <xdr:row>62</xdr:row>
      <xdr:rowOff>115933</xdr:rowOff>
    </xdr:to>
    <xdr:sp macro="" textlink="">
      <xdr:nvSpPr>
        <xdr:cNvPr id="324" name="フローチャート: 判断 323"/>
        <xdr:cNvSpPr/>
      </xdr:nvSpPr>
      <xdr:spPr>
        <a:xfrm>
          <a:off x="16129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126110</xdr:rowOff>
    </xdr:from>
    <xdr:ext cx="736600" cy="259045"/>
    <xdr:sp macro="" textlink="">
      <xdr:nvSpPr>
        <xdr:cNvPr id="325" name="テキスト ボックス 324"/>
        <xdr:cNvSpPr txBox="1"/>
      </xdr:nvSpPr>
      <xdr:spPr>
        <a:xfrm>
          <a:off x="15798800" y="10413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157480</xdr:rowOff>
    </xdr:from>
    <xdr:to>
      <xdr:col>72</xdr:col>
      <xdr:colOff>203200</xdr:colOff>
      <xdr:row>66</xdr:row>
      <xdr:rowOff>30843</xdr:rowOff>
    </xdr:to>
    <xdr:cxnSp macro="">
      <xdr:nvCxnSpPr>
        <xdr:cNvPr id="326" name="直線コネクタ 325"/>
        <xdr:cNvCxnSpPr/>
      </xdr:nvCxnSpPr>
      <xdr:spPr>
        <a:xfrm>
          <a:off x="14401800" y="11301730"/>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7438</xdr:rowOff>
    </xdr:from>
    <xdr:to>
      <xdr:col>73</xdr:col>
      <xdr:colOff>44450</xdr:colOff>
      <xdr:row>62</xdr:row>
      <xdr:rowOff>109038</xdr:rowOff>
    </xdr:to>
    <xdr:sp macro="" textlink="">
      <xdr:nvSpPr>
        <xdr:cNvPr id="327" name="フローチャート: 判断 326"/>
        <xdr:cNvSpPr/>
      </xdr:nvSpPr>
      <xdr:spPr>
        <a:xfrm>
          <a:off x="15240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119215</xdr:rowOff>
    </xdr:from>
    <xdr:ext cx="762000" cy="259045"/>
    <xdr:sp macro="" textlink="">
      <xdr:nvSpPr>
        <xdr:cNvPr id="328" name="テキスト ボックス 327"/>
        <xdr:cNvSpPr txBox="1"/>
      </xdr:nvSpPr>
      <xdr:spPr>
        <a:xfrm>
          <a:off x="14909800" y="1040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98878</xdr:rowOff>
    </xdr:from>
    <xdr:to>
      <xdr:col>68</xdr:col>
      <xdr:colOff>152400</xdr:colOff>
      <xdr:row>65</xdr:row>
      <xdr:rowOff>157480</xdr:rowOff>
    </xdr:to>
    <xdr:cxnSp macro="">
      <xdr:nvCxnSpPr>
        <xdr:cNvPr id="329" name="直線コネクタ 328"/>
        <xdr:cNvCxnSpPr/>
      </xdr:nvCxnSpPr>
      <xdr:spPr>
        <a:xfrm>
          <a:off x="13512800" y="11243128"/>
          <a:ext cx="889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165100</xdr:rowOff>
    </xdr:from>
    <xdr:to>
      <xdr:col>68</xdr:col>
      <xdr:colOff>203200</xdr:colOff>
      <xdr:row>62</xdr:row>
      <xdr:rowOff>95250</xdr:rowOff>
    </xdr:to>
    <xdr:sp macro="" textlink="">
      <xdr:nvSpPr>
        <xdr:cNvPr id="330" name="フローチャート: 判断 329"/>
        <xdr:cNvSpPr/>
      </xdr:nvSpPr>
      <xdr:spPr>
        <a:xfrm>
          <a:off x="14351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105427</xdr:rowOff>
    </xdr:from>
    <xdr:ext cx="762000" cy="259045"/>
    <xdr:sp macro="" textlink="">
      <xdr:nvSpPr>
        <xdr:cNvPr id="331" name="テキスト ボックス 330"/>
        <xdr:cNvSpPr txBox="1"/>
      </xdr:nvSpPr>
      <xdr:spPr>
        <a:xfrm>
          <a:off x="14020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108874</xdr:rowOff>
    </xdr:from>
    <xdr:ext cx="762000" cy="259045"/>
    <xdr:sp macro="" textlink="">
      <xdr:nvSpPr>
        <xdr:cNvPr id="333" name="テキスト ボックス 332"/>
        <xdr:cNvSpPr txBox="1"/>
      </xdr:nvSpPr>
      <xdr:spPr>
        <a:xfrm>
          <a:off x="13131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55880</xdr:rowOff>
    </xdr:from>
    <xdr:to>
      <xdr:col>81</xdr:col>
      <xdr:colOff>95250</xdr:colOff>
      <xdr:row>66</xdr:row>
      <xdr:rowOff>157480</xdr:rowOff>
    </xdr:to>
    <xdr:sp macro="" textlink="">
      <xdr:nvSpPr>
        <xdr:cNvPr id="339" name="楕円 338"/>
        <xdr:cNvSpPr/>
      </xdr:nvSpPr>
      <xdr:spPr>
        <a:xfrm>
          <a:off x="169672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123207</xdr:rowOff>
    </xdr:from>
    <xdr:ext cx="762000" cy="259045"/>
    <xdr:sp macro="" textlink="">
      <xdr:nvSpPr>
        <xdr:cNvPr id="340" name="定員管理の状況該当値テキスト"/>
        <xdr:cNvSpPr txBox="1"/>
      </xdr:nvSpPr>
      <xdr:spPr>
        <a:xfrm>
          <a:off x="17106900" y="1126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11067</xdr:rowOff>
    </xdr:from>
    <xdr:to>
      <xdr:col>77</xdr:col>
      <xdr:colOff>95250</xdr:colOff>
      <xdr:row>66</xdr:row>
      <xdr:rowOff>112667</xdr:rowOff>
    </xdr:to>
    <xdr:sp macro="" textlink="">
      <xdr:nvSpPr>
        <xdr:cNvPr id="341" name="楕円 340"/>
        <xdr:cNvSpPr/>
      </xdr:nvSpPr>
      <xdr:spPr>
        <a:xfrm>
          <a:off x="16129000" y="1132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97444</xdr:rowOff>
    </xdr:from>
    <xdr:ext cx="736600" cy="259045"/>
    <xdr:sp macro="" textlink="">
      <xdr:nvSpPr>
        <xdr:cNvPr id="342" name="テキスト ボックス 341"/>
        <xdr:cNvSpPr txBox="1"/>
      </xdr:nvSpPr>
      <xdr:spPr>
        <a:xfrm>
          <a:off x="15798800" y="11413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151493</xdr:rowOff>
    </xdr:from>
    <xdr:to>
      <xdr:col>73</xdr:col>
      <xdr:colOff>44450</xdr:colOff>
      <xdr:row>66</xdr:row>
      <xdr:rowOff>81643</xdr:rowOff>
    </xdr:to>
    <xdr:sp macro="" textlink="">
      <xdr:nvSpPr>
        <xdr:cNvPr id="343" name="楕円 342"/>
        <xdr:cNvSpPr/>
      </xdr:nvSpPr>
      <xdr:spPr>
        <a:xfrm>
          <a:off x="15240000" y="1129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66420</xdr:rowOff>
    </xdr:from>
    <xdr:ext cx="762000" cy="259045"/>
    <xdr:sp macro="" textlink="">
      <xdr:nvSpPr>
        <xdr:cNvPr id="344" name="テキスト ボックス 343"/>
        <xdr:cNvSpPr txBox="1"/>
      </xdr:nvSpPr>
      <xdr:spPr>
        <a:xfrm>
          <a:off x="14909800" y="1138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106680</xdr:rowOff>
    </xdr:from>
    <xdr:to>
      <xdr:col>68</xdr:col>
      <xdr:colOff>203200</xdr:colOff>
      <xdr:row>66</xdr:row>
      <xdr:rowOff>36830</xdr:rowOff>
    </xdr:to>
    <xdr:sp macro="" textlink="">
      <xdr:nvSpPr>
        <xdr:cNvPr id="345" name="楕円 344"/>
        <xdr:cNvSpPr/>
      </xdr:nvSpPr>
      <xdr:spPr>
        <a:xfrm>
          <a:off x="14351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21607</xdr:rowOff>
    </xdr:from>
    <xdr:ext cx="762000" cy="259045"/>
    <xdr:sp macro="" textlink="">
      <xdr:nvSpPr>
        <xdr:cNvPr id="346" name="テキスト ボックス 345"/>
        <xdr:cNvSpPr txBox="1"/>
      </xdr:nvSpPr>
      <xdr:spPr>
        <a:xfrm>
          <a:off x="14020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48078</xdr:rowOff>
    </xdr:from>
    <xdr:to>
      <xdr:col>64</xdr:col>
      <xdr:colOff>152400</xdr:colOff>
      <xdr:row>65</xdr:row>
      <xdr:rowOff>149678</xdr:rowOff>
    </xdr:to>
    <xdr:sp macro="" textlink="">
      <xdr:nvSpPr>
        <xdr:cNvPr id="347" name="楕円 346"/>
        <xdr:cNvSpPr/>
      </xdr:nvSpPr>
      <xdr:spPr>
        <a:xfrm>
          <a:off x="13462000" y="1119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134455</xdr:rowOff>
    </xdr:from>
    <xdr:ext cx="762000" cy="259045"/>
    <xdr:sp macro="" textlink="">
      <xdr:nvSpPr>
        <xdr:cNvPr id="348" name="テキスト ボックス 347"/>
        <xdr:cNvSpPr txBox="1"/>
      </xdr:nvSpPr>
      <xdr:spPr>
        <a:xfrm>
          <a:off x="13131800" y="1127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昨年度から</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低下。類似団体平均、全国平均、県平均をいずれも下回った。これは、財政運営方針として市債発行額が元金償還額を上回らないようにしていること（実質的なプライマリーバランスの黒字化）が要因である。今後も地方債の発行を抑制するとともに、市債を活用して実施する投資的事業については、後年の財政負担を考慮し、財政措置の高い有利な市債を活用するなど計画的な財政運営に努める必要があ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5" name="直線コネクタ 374"/>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6"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7" name="直線コネクタ 376"/>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8"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9" name="直線コネクタ 378"/>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18542</xdr:rowOff>
    </xdr:from>
    <xdr:to>
      <xdr:col>81</xdr:col>
      <xdr:colOff>44450</xdr:colOff>
      <xdr:row>39</xdr:row>
      <xdr:rowOff>76454</xdr:rowOff>
    </xdr:to>
    <xdr:cxnSp macro="">
      <xdr:nvCxnSpPr>
        <xdr:cNvPr id="380" name="直線コネクタ 379"/>
        <xdr:cNvCxnSpPr/>
      </xdr:nvCxnSpPr>
      <xdr:spPr>
        <a:xfrm flipV="1">
          <a:off x="16179800" y="670509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65295</xdr:rowOff>
    </xdr:from>
    <xdr:ext cx="762000" cy="259045"/>
    <xdr:sp macro="" textlink="">
      <xdr:nvSpPr>
        <xdr:cNvPr id="381" name="公債費負担の状況平均値テキスト"/>
        <xdr:cNvSpPr txBox="1"/>
      </xdr:nvSpPr>
      <xdr:spPr>
        <a:xfrm>
          <a:off x="17106900" y="675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93218</xdr:rowOff>
    </xdr:from>
    <xdr:to>
      <xdr:col>81</xdr:col>
      <xdr:colOff>95250</xdr:colOff>
      <xdr:row>40</xdr:row>
      <xdr:rowOff>23368</xdr:rowOff>
    </xdr:to>
    <xdr:sp macro="" textlink="">
      <xdr:nvSpPr>
        <xdr:cNvPr id="382" name="フローチャート: 判断 381"/>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76454</xdr:rowOff>
    </xdr:from>
    <xdr:to>
      <xdr:col>77</xdr:col>
      <xdr:colOff>44450</xdr:colOff>
      <xdr:row>40</xdr:row>
      <xdr:rowOff>49784</xdr:rowOff>
    </xdr:to>
    <xdr:cxnSp macro="">
      <xdr:nvCxnSpPr>
        <xdr:cNvPr id="383" name="直線コネクタ 382"/>
        <xdr:cNvCxnSpPr/>
      </xdr:nvCxnSpPr>
      <xdr:spPr>
        <a:xfrm flipV="1">
          <a:off x="15290800" y="676300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112522</xdr:rowOff>
    </xdr:from>
    <xdr:to>
      <xdr:col>77</xdr:col>
      <xdr:colOff>95250</xdr:colOff>
      <xdr:row>40</xdr:row>
      <xdr:rowOff>42672</xdr:rowOff>
    </xdr:to>
    <xdr:sp macro="" textlink="">
      <xdr:nvSpPr>
        <xdr:cNvPr id="384" name="フローチャート: 判断 383"/>
        <xdr:cNvSpPr/>
      </xdr:nvSpPr>
      <xdr:spPr>
        <a:xfrm>
          <a:off x="16129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27449</xdr:rowOff>
    </xdr:from>
    <xdr:ext cx="736600" cy="259045"/>
    <xdr:sp macro="" textlink="">
      <xdr:nvSpPr>
        <xdr:cNvPr id="385" name="テキスト ボックス 384"/>
        <xdr:cNvSpPr txBox="1"/>
      </xdr:nvSpPr>
      <xdr:spPr>
        <a:xfrm>
          <a:off x="15798800" y="6885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49784</xdr:rowOff>
    </xdr:from>
    <xdr:to>
      <xdr:col>72</xdr:col>
      <xdr:colOff>203200</xdr:colOff>
      <xdr:row>41</xdr:row>
      <xdr:rowOff>23114</xdr:rowOff>
    </xdr:to>
    <xdr:cxnSp macro="">
      <xdr:nvCxnSpPr>
        <xdr:cNvPr id="386" name="直線コネクタ 385"/>
        <xdr:cNvCxnSpPr/>
      </xdr:nvCxnSpPr>
      <xdr:spPr>
        <a:xfrm flipV="1">
          <a:off x="14401800" y="690778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7" name="フローチャート: 判断 386"/>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81805</xdr:rowOff>
    </xdr:from>
    <xdr:ext cx="762000" cy="259045"/>
    <xdr:sp macro="" textlink="">
      <xdr:nvSpPr>
        <xdr:cNvPr id="388" name="テキスト ボックス 387"/>
        <xdr:cNvSpPr txBox="1"/>
      </xdr:nvSpPr>
      <xdr:spPr>
        <a:xfrm>
          <a:off x="14909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23114</xdr:rowOff>
    </xdr:from>
    <xdr:to>
      <xdr:col>68</xdr:col>
      <xdr:colOff>152400</xdr:colOff>
      <xdr:row>41</xdr:row>
      <xdr:rowOff>167894</xdr:rowOff>
    </xdr:to>
    <xdr:cxnSp macro="">
      <xdr:nvCxnSpPr>
        <xdr:cNvPr id="389" name="直線コネクタ 388"/>
        <xdr:cNvCxnSpPr/>
      </xdr:nvCxnSpPr>
      <xdr:spPr>
        <a:xfrm flipV="1">
          <a:off x="13512800" y="705256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131826</xdr:rowOff>
    </xdr:from>
    <xdr:to>
      <xdr:col>68</xdr:col>
      <xdr:colOff>203200</xdr:colOff>
      <xdr:row>40</xdr:row>
      <xdr:rowOff>61976</xdr:rowOff>
    </xdr:to>
    <xdr:sp macro="" textlink="">
      <xdr:nvSpPr>
        <xdr:cNvPr id="390" name="フローチャート: 判断 389"/>
        <xdr:cNvSpPr/>
      </xdr:nvSpPr>
      <xdr:spPr>
        <a:xfrm>
          <a:off x="14351000" y="681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72153</xdr:rowOff>
    </xdr:from>
    <xdr:ext cx="762000" cy="259045"/>
    <xdr:sp macro="" textlink="">
      <xdr:nvSpPr>
        <xdr:cNvPr id="391" name="テキスト ボックス 390"/>
        <xdr:cNvSpPr txBox="1"/>
      </xdr:nvSpPr>
      <xdr:spPr>
        <a:xfrm>
          <a:off x="14020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37592</xdr:rowOff>
    </xdr:from>
    <xdr:to>
      <xdr:col>64</xdr:col>
      <xdr:colOff>152400</xdr:colOff>
      <xdr:row>40</xdr:row>
      <xdr:rowOff>139192</xdr:rowOff>
    </xdr:to>
    <xdr:sp macro="" textlink="">
      <xdr:nvSpPr>
        <xdr:cNvPr id="392" name="フローチャート: 判断 391"/>
        <xdr:cNvSpPr/>
      </xdr:nvSpPr>
      <xdr:spPr>
        <a:xfrm>
          <a:off x="13462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149369</xdr:rowOff>
    </xdr:from>
    <xdr:ext cx="762000" cy="259045"/>
    <xdr:sp macro="" textlink="">
      <xdr:nvSpPr>
        <xdr:cNvPr id="393" name="テキスト ボックス 392"/>
        <xdr:cNvSpPr txBox="1"/>
      </xdr:nvSpPr>
      <xdr:spPr>
        <a:xfrm>
          <a:off x="13131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139192</xdr:rowOff>
    </xdr:from>
    <xdr:to>
      <xdr:col>81</xdr:col>
      <xdr:colOff>95250</xdr:colOff>
      <xdr:row>39</xdr:row>
      <xdr:rowOff>69342</xdr:rowOff>
    </xdr:to>
    <xdr:sp macro="" textlink="">
      <xdr:nvSpPr>
        <xdr:cNvPr id="399" name="楕円 398"/>
        <xdr:cNvSpPr/>
      </xdr:nvSpPr>
      <xdr:spPr>
        <a:xfrm>
          <a:off x="169672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155719</xdr:rowOff>
    </xdr:from>
    <xdr:ext cx="762000" cy="259045"/>
    <xdr:sp macro="" textlink="">
      <xdr:nvSpPr>
        <xdr:cNvPr id="400" name="公債費負担の状況該当値テキスト"/>
        <xdr:cNvSpPr txBox="1"/>
      </xdr:nvSpPr>
      <xdr:spPr>
        <a:xfrm>
          <a:off x="171069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25654</xdr:rowOff>
    </xdr:from>
    <xdr:to>
      <xdr:col>77</xdr:col>
      <xdr:colOff>95250</xdr:colOff>
      <xdr:row>39</xdr:row>
      <xdr:rowOff>127254</xdr:rowOff>
    </xdr:to>
    <xdr:sp macro="" textlink="">
      <xdr:nvSpPr>
        <xdr:cNvPr id="401" name="楕円 400"/>
        <xdr:cNvSpPr/>
      </xdr:nvSpPr>
      <xdr:spPr>
        <a:xfrm>
          <a:off x="161290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137431</xdr:rowOff>
    </xdr:from>
    <xdr:ext cx="736600" cy="259045"/>
    <xdr:sp macro="" textlink="">
      <xdr:nvSpPr>
        <xdr:cNvPr id="402" name="テキスト ボックス 401"/>
        <xdr:cNvSpPr txBox="1"/>
      </xdr:nvSpPr>
      <xdr:spPr>
        <a:xfrm>
          <a:off x="15798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170434</xdr:rowOff>
    </xdr:from>
    <xdr:to>
      <xdr:col>73</xdr:col>
      <xdr:colOff>44450</xdr:colOff>
      <xdr:row>40</xdr:row>
      <xdr:rowOff>100584</xdr:rowOff>
    </xdr:to>
    <xdr:sp macro="" textlink="">
      <xdr:nvSpPr>
        <xdr:cNvPr id="403" name="楕円 402"/>
        <xdr:cNvSpPr/>
      </xdr:nvSpPr>
      <xdr:spPr>
        <a:xfrm>
          <a:off x="15240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85361</xdr:rowOff>
    </xdr:from>
    <xdr:ext cx="762000" cy="259045"/>
    <xdr:sp macro="" textlink="">
      <xdr:nvSpPr>
        <xdr:cNvPr id="404" name="テキスト ボックス 403"/>
        <xdr:cNvSpPr txBox="1"/>
      </xdr:nvSpPr>
      <xdr:spPr>
        <a:xfrm>
          <a:off x="14909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143764</xdr:rowOff>
    </xdr:from>
    <xdr:to>
      <xdr:col>68</xdr:col>
      <xdr:colOff>203200</xdr:colOff>
      <xdr:row>41</xdr:row>
      <xdr:rowOff>73914</xdr:rowOff>
    </xdr:to>
    <xdr:sp macro="" textlink="">
      <xdr:nvSpPr>
        <xdr:cNvPr id="405" name="楕円 404"/>
        <xdr:cNvSpPr/>
      </xdr:nvSpPr>
      <xdr:spPr>
        <a:xfrm>
          <a:off x="14351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58691</xdr:rowOff>
    </xdr:from>
    <xdr:ext cx="762000" cy="259045"/>
    <xdr:sp macro="" textlink="">
      <xdr:nvSpPr>
        <xdr:cNvPr id="406" name="テキスト ボックス 405"/>
        <xdr:cNvSpPr txBox="1"/>
      </xdr:nvSpPr>
      <xdr:spPr>
        <a:xfrm>
          <a:off x="14020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117094</xdr:rowOff>
    </xdr:from>
    <xdr:to>
      <xdr:col>64</xdr:col>
      <xdr:colOff>152400</xdr:colOff>
      <xdr:row>42</xdr:row>
      <xdr:rowOff>47244</xdr:rowOff>
    </xdr:to>
    <xdr:sp macro="" textlink="">
      <xdr:nvSpPr>
        <xdr:cNvPr id="407" name="楕円 406"/>
        <xdr:cNvSpPr/>
      </xdr:nvSpPr>
      <xdr:spPr>
        <a:xfrm>
          <a:off x="13462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32021</xdr:rowOff>
    </xdr:from>
    <xdr:ext cx="762000" cy="259045"/>
    <xdr:sp macro="" textlink="">
      <xdr:nvSpPr>
        <xdr:cNvPr id="408" name="テキスト ボックス 407"/>
        <xdr:cNvSpPr txBox="1"/>
      </xdr:nvSpPr>
      <xdr:spPr>
        <a:xfrm>
          <a:off x="13131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の比較においては、皆減となり好転している。これは、財政運営方針として市債発行額が元金償還額を上回らないようにしていることにより市債残高が減少したこと、退職手当負担見込み額が減少したこと、充当可能基金</a:t>
          </a:r>
          <a:r>
            <a:rPr kumimoji="1" lang="ja-JP" altLang="en-US" sz="1100">
              <a:solidFill>
                <a:schemeClr val="dk1"/>
              </a:solidFill>
              <a:effectLst/>
              <a:latin typeface="+mn-lt"/>
              <a:ea typeface="+mn-ea"/>
              <a:cs typeface="+mn-cs"/>
            </a:rPr>
            <a:t>や地方独立行政法人貸付金や増による充当可能財源等が減少したこと</a:t>
          </a:r>
          <a:r>
            <a:rPr kumimoji="1" lang="ja-JP" altLang="ja-JP" sz="1100">
              <a:solidFill>
                <a:schemeClr val="dk1"/>
              </a:solidFill>
              <a:effectLst/>
              <a:latin typeface="+mn-lt"/>
              <a:ea typeface="+mn-ea"/>
              <a:cs typeface="+mn-cs"/>
            </a:rPr>
            <a:t>が主な要因である。自主財源に乏しい本市において、公共施設の整備に必要な財源として地方債を多く発行していることや、平地の少ない地勢上、下水道の設備投資に多額の費用がかかることで各々大きくなっているものであるが、「実質的なプライマリーバランスの黒字化（元金償還額以上に地方債を発行しない）」を原則として財政運営を行っており、地方債残高は今後も減少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104606</xdr:rowOff>
    </xdr:to>
    <xdr:cxnSp macro="">
      <xdr:nvCxnSpPr>
        <xdr:cNvPr id="437" name="直線コネクタ 436"/>
        <xdr:cNvCxnSpPr/>
      </xdr:nvCxnSpPr>
      <xdr:spPr>
        <a:xfrm flipV="1">
          <a:off x="17018000" y="2370667"/>
          <a:ext cx="0" cy="13343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76683</xdr:rowOff>
    </xdr:from>
    <xdr:ext cx="762000" cy="259045"/>
    <xdr:sp macro="" textlink="">
      <xdr:nvSpPr>
        <xdr:cNvPr id="438" name="将来負担の状況最小値テキスト"/>
        <xdr:cNvSpPr txBox="1"/>
      </xdr:nvSpPr>
      <xdr:spPr>
        <a:xfrm>
          <a:off x="17106900" y="367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104606</xdr:rowOff>
    </xdr:from>
    <xdr:to>
      <xdr:col>81</xdr:col>
      <xdr:colOff>133350</xdr:colOff>
      <xdr:row>21</xdr:row>
      <xdr:rowOff>104606</xdr:rowOff>
    </xdr:to>
    <xdr:cxnSp macro="">
      <xdr:nvCxnSpPr>
        <xdr:cNvPr id="439" name="直線コネクタ 438"/>
        <xdr:cNvCxnSpPr/>
      </xdr:nvCxnSpPr>
      <xdr:spPr>
        <a:xfrm>
          <a:off x="16929100" y="370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103886</xdr:rowOff>
    </xdr:from>
    <xdr:to>
      <xdr:col>72</xdr:col>
      <xdr:colOff>203200</xdr:colOff>
      <xdr:row>15</xdr:row>
      <xdr:rowOff>20913</xdr:rowOff>
    </xdr:to>
    <xdr:cxnSp macro="">
      <xdr:nvCxnSpPr>
        <xdr:cNvPr id="442" name="直線コネクタ 441"/>
        <xdr:cNvCxnSpPr/>
      </xdr:nvCxnSpPr>
      <xdr:spPr>
        <a:xfrm flipV="1">
          <a:off x="14401800" y="250418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165117</xdr:rowOff>
    </xdr:from>
    <xdr:ext cx="762000" cy="259045"/>
    <xdr:sp macro="" textlink="">
      <xdr:nvSpPr>
        <xdr:cNvPr id="443" name="将来負担の状況平均値テキスト"/>
        <xdr:cNvSpPr txBox="1"/>
      </xdr:nvSpPr>
      <xdr:spPr>
        <a:xfrm>
          <a:off x="17106900" y="256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21590</xdr:rowOff>
    </xdr:from>
    <xdr:to>
      <xdr:col>81</xdr:col>
      <xdr:colOff>95250</xdr:colOff>
      <xdr:row>15</xdr:row>
      <xdr:rowOff>123190</xdr:rowOff>
    </xdr:to>
    <xdr:sp macro="" textlink="">
      <xdr:nvSpPr>
        <xdr:cNvPr id="444" name="フローチャート: 判断 443"/>
        <xdr:cNvSpPr/>
      </xdr:nvSpPr>
      <xdr:spPr>
        <a:xfrm>
          <a:off x="169672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20913</xdr:rowOff>
    </xdr:from>
    <xdr:to>
      <xdr:col>68</xdr:col>
      <xdr:colOff>152400</xdr:colOff>
      <xdr:row>15</xdr:row>
      <xdr:rowOff>156041</xdr:rowOff>
    </xdr:to>
    <xdr:cxnSp macro="">
      <xdr:nvCxnSpPr>
        <xdr:cNvPr id="445" name="直線コネクタ 444"/>
        <xdr:cNvCxnSpPr/>
      </xdr:nvCxnSpPr>
      <xdr:spPr>
        <a:xfrm flipV="1">
          <a:off x="13512800" y="2592663"/>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6" name="フローチャート: 判断 445"/>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162323</xdr:rowOff>
    </xdr:from>
    <xdr:ext cx="736600" cy="259045"/>
    <xdr:sp macro="" textlink="">
      <xdr:nvSpPr>
        <xdr:cNvPr id="447" name="テキスト ボックス 446"/>
        <xdr:cNvSpPr txBox="1"/>
      </xdr:nvSpPr>
      <xdr:spPr>
        <a:xfrm>
          <a:off x="15798800" y="239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61002</xdr:rowOff>
    </xdr:from>
    <xdr:to>
      <xdr:col>73</xdr:col>
      <xdr:colOff>44450</xdr:colOff>
      <xdr:row>15</xdr:row>
      <xdr:rowOff>162602</xdr:rowOff>
    </xdr:to>
    <xdr:sp macro="" textlink="">
      <xdr:nvSpPr>
        <xdr:cNvPr id="448" name="フローチャート: 判断 447"/>
        <xdr:cNvSpPr/>
      </xdr:nvSpPr>
      <xdr:spPr>
        <a:xfrm>
          <a:off x="15240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147379</xdr:rowOff>
    </xdr:from>
    <xdr:ext cx="762000" cy="259045"/>
    <xdr:sp macro="" textlink="">
      <xdr:nvSpPr>
        <xdr:cNvPr id="449" name="テキスト ボックス 448"/>
        <xdr:cNvSpPr txBox="1"/>
      </xdr:nvSpPr>
      <xdr:spPr>
        <a:xfrm>
          <a:off x="14909800" y="271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48937</xdr:rowOff>
    </xdr:from>
    <xdr:to>
      <xdr:col>68</xdr:col>
      <xdr:colOff>203200</xdr:colOff>
      <xdr:row>15</xdr:row>
      <xdr:rowOff>150537</xdr:rowOff>
    </xdr:to>
    <xdr:sp macro="" textlink="">
      <xdr:nvSpPr>
        <xdr:cNvPr id="450" name="フローチャート: 判断 449"/>
        <xdr:cNvSpPr/>
      </xdr:nvSpPr>
      <xdr:spPr>
        <a:xfrm>
          <a:off x="14351000" y="262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135314</xdr:rowOff>
    </xdr:from>
    <xdr:ext cx="762000" cy="259045"/>
    <xdr:sp macro="" textlink="">
      <xdr:nvSpPr>
        <xdr:cNvPr id="451" name="テキスト ボックス 450"/>
        <xdr:cNvSpPr txBox="1"/>
      </xdr:nvSpPr>
      <xdr:spPr>
        <a:xfrm>
          <a:off x="14020800" y="27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110871</xdr:rowOff>
    </xdr:from>
    <xdr:to>
      <xdr:col>64</xdr:col>
      <xdr:colOff>152400</xdr:colOff>
      <xdr:row>16</xdr:row>
      <xdr:rowOff>41021</xdr:rowOff>
    </xdr:to>
    <xdr:sp macro="" textlink="">
      <xdr:nvSpPr>
        <xdr:cNvPr id="452" name="フローチャート: 判断 451"/>
        <xdr:cNvSpPr/>
      </xdr:nvSpPr>
      <xdr:spPr>
        <a:xfrm>
          <a:off x="13462000" y="268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25798</xdr:rowOff>
    </xdr:from>
    <xdr:ext cx="762000" cy="259045"/>
    <xdr:sp macro="" textlink="">
      <xdr:nvSpPr>
        <xdr:cNvPr id="453" name="テキスト ボックス 452"/>
        <xdr:cNvSpPr txBox="1"/>
      </xdr:nvSpPr>
      <xdr:spPr>
        <a:xfrm>
          <a:off x="13131800" y="276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53086</xdr:rowOff>
    </xdr:from>
    <xdr:to>
      <xdr:col>73</xdr:col>
      <xdr:colOff>44450</xdr:colOff>
      <xdr:row>14</xdr:row>
      <xdr:rowOff>154686</xdr:rowOff>
    </xdr:to>
    <xdr:sp macro="" textlink="">
      <xdr:nvSpPr>
        <xdr:cNvPr id="459" name="楕円 458"/>
        <xdr:cNvSpPr/>
      </xdr:nvSpPr>
      <xdr:spPr>
        <a:xfrm>
          <a:off x="15240000" y="245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164863</xdr:rowOff>
    </xdr:from>
    <xdr:ext cx="762000" cy="259045"/>
    <xdr:sp macro="" textlink="">
      <xdr:nvSpPr>
        <xdr:cNvPr id="460" name="テキスト ボックス 459"/>
        <xdr:cNvSpPr txBox="1"/>
      </xdr:nvSpPr>
      <xdr:spPr>
        <a:xfrm>
          <a:off x="14909800" y="222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141563</xdr:rowOff>
    </xdr:from>
    <xdr:to>
      <xdr:col>68</xdr:col>
      <xdr:colOff>203200</xdr:colOff>
      <xdr:row>15</xdr:row>
      <xdr:rowOff>71713</xdr:rowOff>
    </xdr:to>
    <xdr:sp macro="" textlink="">
      <xdr:nvSpPr>
        <xdr:cNvPr id="461" name="楕円 460"/>
        <xdr:cNvSpPr/>
      </xdr:nvSpPr>
      <xdr:spPr>
        <a:xfrm>
          <a:off x="14351000" y="254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81890</xdr:rowOff>
    </xdr:from>
    <xdr:ext cx="762000" cy="259045"/>
    <xdr:sp macro="" textlink="">
      <xdr:nvSpPr>
        <xdr:cNvPr id="462" name="テキスト ボックス 461"/>
        <xdr:cNvSpPr txBox="1"/>
      </xdr:nvSpPr>
      <xdr:spPr>
        <a:xfrm>
          <a:off x="14020800" y="231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105241</xdr:rowOff>
    </xdr:from>
    <xdr:to>
      <xdr:col>64</xdr:col>
      <xdr:colOff>152400</xdr:colOff>
      <xdr:row>16</xdr:row>
      <xdr:rowOff>35391</xdr:rowOff>
    </xdr:to>
    <xdr:sp macro="" textlink="">
      <xdr:nvSpPr>
        <xdr:cNvPr id="463" name="楕円 462"/>
        <xdr:cNvSpPr/>
      </xdr:nvSpPr>
      <xdr:spPr>
        <a:xfrm>
          <a:off x="13462000" y="267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45568</xdr:rowOff>
    </xdr:from>
    <xdr:ext cx="762000" cy="259045"/>
    <xdr:sp macro="" textlink="">
      <xdr:nvSpPr>
        <xdr:cNvPr id="464" name="テキスト ボックス 463"/>
        <xdr:cNvSpPr txBox="1"/>
      </xdr:nvSpPr>
      <xdr:spPr>
        <a:xfrm>
          <a:off x="13131800" y="244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長崎県佐世保市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252,370
250,477
426.06
123,389,520
118,935,923
3,573,123
60,044,931
103,602,286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％増の</a:t>
          </a:r>
          <a:r>
            <a:rPr kumimoji="1" lang="en-US" altLang="ja-JP" sz="1100">
              <a:solidFill>
                <a:schemeClr val="dk1"/>
              </a:solidFill>
              <a:effectLst/>
              <a:latin typeface="+mn-lt"/>
              <a:ea typeface="+mn-ea"/>
              <a:cs typeface="+mn-cs"/>
            </a:rPr>
            <a:t>24.8</a:t>
          </a:r>
          <a:r>
            <a:rPr kumimoji="1" lang="ja-JP" altLang="ja-JP" sz="1100">
              <a:solidFill>
                <a:schemeClr val="dk1"/>
              </a:solidFill>
              <a:effectLst/>
              <a:latin typeface="+mn-lt"/>
              <a:ea typeface="+mn-ea"/>
              <a:cs typeface="+mn-cs"/>
            </a:rPr>
            <a:t>％となっており、県平均、類似団体平均より高い状況となっている。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増加の主な要因は歳入経常一財の減によるものである。</a:t>
          </a:r>
          <a:endParaRPr lang="ja-JP" altLang="ja-JP" sz="1400">
            <a:effectLst/>
          </a:endParaRPr>
        </a:p>
        <a:p>
          <a:r>
            <a:rPr kumimoji="1" lang="ja-JP" altLang="ja-JP" sz="1100">
              <a:solidFill>
                <a:schemeClr val="dk1"/>
              </a:solidFill>
              <a:effectLst/>
              <a:latin typeface="+mn-lt"/>
              <a:ea typeface="+mn-ea"/>
              <a:cs typeface="+mn-cs"/>
            </a:rPr>
            <a:t>　今後とも行財政改革の推進により、人件費の抑制に努める。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1270</xdr:rowOff>
    </xdr:from>
    <xdr:to>
      <xdr:col>24</xdr:col>
      <xdr:colOff>25400</xdr:colOff>
      <xdr:row>40</xdr:row>
      <xdr:rowOff>43180</xdr:rowOff>
    </xdr:to>
    <xdr:cxnSp macro="">
      <xdr:nvCxnSpPr>
        <xdr:cNvPr id="61" name="直線コネクタ 60"/>
        <xdr:cNvCxnSpPr/>
      </xdr:nvCxnSpPr>
      <xdr:spPr>
        <a:xfrm flipV="1">
          <a:off x="4826000" y="565912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87647</xdr:rowOff>
    </xdr:from>
    <xdr:ext cx="762000" cy="259045"/>
    <xdr:sp macro="" textlink="">
      <xdr:nvSpPr>
        <xdr:cNvPr id="64" name="人件費最大値テキスト"/>
        <xdr:cNvSpPr txBox="1"/>
      </xdr:nvSpPr>
      <xdr:spPr>
        <a:xfrm>
          <a:off x="4914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1270</xdr:rowOff>
    </xdr:from>
    <xdr:to>
      <xdr:col>24</xdr:col>
      <xdr:colOff>114300</xdr:colOff>
      <xdr:row>33</xdr:row>
      <xdr:rowOff>1270</xdr:rowOff>
    </xdr:to>
    <xdr:cxnSp macro="">
      <xdr:nvCxnSpPr>
        <xdr:cNvPr id="65" name="直線コネクタ 64"/>
        <xdr:cNvCxnSpPr/>
      </xdr:nvCxnSpPr>
      <xdr:spPr>
        <a:xfrm>
          <a:off x="4737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46990</xdr:rowOff>
    </xdr:from>
    <xdr:to>
      <xdr:col>24</xdr:col>
      <xdr:colOff>25400</xdr:colOff>
      <xdr:row>37</xdr:row>
      <xdr:rowOff>54610</xdr:rowOff>
    </xdr:to>
    <xdr:cxnSp macro="">
      <xdr:nvCxnSpPr>
        <xdr:cNvPr id="66" name="直線コネクタ 65"/>
        <xdr:cNvCxnSpPr/>
      </xdr:nvCxnSpPr>
      <xdr:spPr>
        <a:xfrm>
          <a:off x="3987800" y="63906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100347</xdr:rowOff>
    </xdr:from>
    <xdr:ext cx="762000" cy="259045"/>
    <xdr:sp macro="" textlink="">
      <xdr:nvSpPr>
        <xdr:cNvPr id="67" name="人件費平均値テキスト"/>
        <xdr:cNvSpPr txBox="1"/>
      </xdr:nvSpPr>
      <xdr:spPr>
        <a:xfrm>
          <a:off x="4914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68" name="フローチャート: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157480</xdr:rowOff>
    </xdr:from>
    <xdr:to>
      <xdr:col>19</xdr:col>
      <xdr:colOff>187325</xdr:colOff>
      <xdr:row>37</xdr:row>
      <xdr:rowOff>46990</xdr:rowOff>
    </xdr:to>
    <xdr:cxnSp macro="">
      <xdr:nvCxnSpPr>
        <xdr:cNvPr id="69" name="直線コネクタ 68"/>
        <xdr:cNvCxnSpPr/>
      </xdr:nvCxnSpPr>
      <xdr:spPr>
        <a:xfrm>
          <a:off x="3098800" y="6329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157480</xdr:rowOff>
    </xdr:from>
    <xdr:to>
      <xdr:col>15</xdr:col>
      <xdr:colOff>98425</xdr:colOff>
      <xdr:row>37</xdr:row>
      <xdr:rowOff>8890</xdr:rowOff>
    </xdr:to>
    <xdr:cxnSp macro="">
      <xdr:nvCxnSpPr>
        <xdr:cNvPr id="72" name="直線コネクタ 71"/>
        <xdr:cNvCxnSpPr/>
      </xdr:nvCxnSpPr>
      <xdr:spPr>
        <a:xfrm flipV="1">
          <a:off x="2209800" y="6329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8890</xdr:rowOff>
    </xdr:from>
    <xdr:to>
      <xdr:col>11</xdr:col>
      <xdr:colOff>9525</xdr:colOff>
      <xdr:row>37</xdr:row>
      <xdr:rowOff>8890</xdr:rowOff>
    </xdr:to>
    <xdr:cxnSp macro="">
      <xdr:nvCxnSpPr>
        <xdr:cNvPr id="75" name="直線コネクタ 74"/>
        <xdr:cNvCxnSpPr/>
      </xdr:nvCxnSpPr>
      <xdr:spPr>
        <a:xfrm>
          <a:off x="1320800" y="6352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78" name="フローチャート: 判断 77"/>
        <xdr:cNvSpPr/>
      </xdr:nvSpPr>
      <xdr:spPr>
        <a:xfrm>
          <a:off x="1270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82567</xdr:rowOff>
    </xdr:from>
    <xdr:ext cx="762000" cy="259045"/>
    <xdr:sp macro="" textlink="">
      <xdr:nvSpPr>
        <xdr:cNvPr id="79" name="テキスト ボックス 78"/>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85" name="楕円 84"/>
        <xdr:cNvSpPr/>
      </xdr:nvSpPr>
      <xdr:spPr>
        <a:xfrm>
          <a:off x="47752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147337</xdr:rowOff>
    </xdr:from>
    <xdr:ext cx="762000" cy="259045"/>
    <xdr:sp macro="" textlink="">
      <xdr:nvSpPr>
        <xdr:cNvPr id="86" name="人件費該当値テキスト"/>
        <xdr:cNvSpPr txBox="1"/>
      </xdr:nvSpPr>
      <xdr:spPr>
        <a:xfrm>
          <a:off x="49149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167640</xdr:rowOff>
    </xdr:from>
    <xdr:to>
      <xdr:col>20</xdr:col>
      <xdr:colOff>38100</xdr:colOff>
      <xdr:row>37</xdr:row>
      <xdr:rowOff>97790</xdr:rowOff>
    </xdr:to>
    <xdr:sp macro="" textlink="">
      <xdr:nvSpPr>
        <xdr:cNvPr id="87" name="楕円 86"/>
        <xdr:cNvSpPr/>
      </xdr:nvSpPr>
      <xdr:spPr>
        <a:xfrm>
          <a:off x="3937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88" name="テキスト ボックス 87"/>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106680</xdr:rowOff>
    </xdr:from>
    <xdr:to>
      <xdr:col>15</xdr:col>
      <xdr:colOff>149225</xdr:colOff>
      <xdr:row>37</xdr:row>
      <xdr:rowOff>36830</xdr:rowOff>
    </xdr:to>
    <xdr:sp macro="" textlink="">
      <xdr:nvSpPr>
        <xdr:cNvPr id="89" name="楕円 88"/>
        <xdr:cNvSpPr/>
      </xdr:nvSpPr>
      <xdr:spPr>
        <a:xfrm>
          <a:off x="3048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21607</xdr:rowOff>
    </xdr:from>
    <xdr:ext cx="762000" cy="259045"/>
    <xdr:sp macro="" textlink="">
      <xdr:nvSpPr>
        <xdr:cNvPr id="90" name="テキスト ボックス 89"/>
        <xdr:cNvSpPr txBox="1"/>
      </xdr:nvSpPr>
      <xdr:spPr>
        <a:xfrm>
          <a:off x="2717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129540</xdr:rowOff>
    </xdr:from>
    <xdr:to>
      <xdr:col>11</xdr:col>
      <xdr:colOff>60325</xdr:colOff>
      <xdr:row>37</xdr:row>
      <xdr:rowOff>59690</xdr:rowOff>
    </xdr:to>
    <xdr:sp macro="" textlink="">
      <xdr:nvSpPr>
        <xdr:cNvPr id="91" name="楕円 90"/>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92" name="テキスト ボックス 91"/>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93" name="楕円 92"/>
        <xdr:cNvSpPr/>
      </xdr:nvSpPr>
      <xdr:spPr>
        <a:xfrm>
          <a:off x="1270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94" name="テキスト ボックス 93"/>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物件費は、平成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％増の</a:t>
          </a:r>
          <a:r>
            <a:rPr kumimoji="1" lang="en-US" altLang="ja-JP" sz="1100">
              <a:solidFill>
                <a:schemeClr val="dk1"/>
              </a:solidFill>
              <a:effectLst/>
              <a:latin typeface="+mn-lt"/>
              <a:ea typeface="+mn-ea"/>
              <a:cs typeface="+mn-cs"/>
            </a:rPr>
            <a:t>16.0</a:t>
          </a:r>
          <a:r>
            <a:rPr kumimoji="1" lang="ja-JP" altLang="ja-JP" sz="1100">
              <a:solidFill>
                <a:schemeClr val="dk1"/>
              </a:solidFill>
              <a:effectLst/>
              <a:latin typeface="+mn-lt"/>
              <a:ea typeface="+mn-ea"/>
              <a:cs typeface="+mn-cs"/>
            </a:rPr>
            <a:t>％となっており、全国平均、県平均及び類似団体平均より高い状況となっている。</a:t>
          </a:r>
          <a:endParaRPr lang="ja-JP" altLang="ja-JP" sz="1400">
            <a:effectLst/>
          </a:endParaRPr>
        </a:p>
        <a:p>
          <a:r>
            <a:rPr kumimoji="1" lang="ja-JP" altLang="ja-JP" sz="1100">
              <a:solidFill>
                <a:schemeClr val="dk1"/>
              </a:solidFill>
              <a:effectLst/>
              <a:latin typeface="+mn-lt"/>
              <a:ea typeface="+mn-ea"/>
              <a:cs typeface="+mn-cs"/>
            </a:rPr>
            <a:t>　増加の主な要因は</a:t>
          </a:r>
          <a:r>
            <a:rPr kumimoji="1" lang="ja-JP" altLang="en-US" sz="1100">
              <a:solidFill>
                <a:schemeClr val="dk1"/>
              </a:solidFill>
              <a:effectLst/>
              <a:latin typeface="+mn-lt"/>
              <a:ea typeface="+mn-ea"/>
              <a:cs typeface="+mn-cs"/>
            </a:rPr>
            <a:t>、焼却灰溶融施設の運営費が増加したことや、</a:t>
          </a:r>
          <a:r>
            <a:rPr kumimoji="1" lang="ja-JP" altLang="ja-JP" sz="1100">
              <a:solidFill>
                <a:schemeClr val="dk1"/>
              </a:solidFill>
              <a:effectLst/>
              <a:latin typeface="+mn-lt"/>
              <a:ea typeface="+mn-ea"/>
              <a:cs typeface="+mn-cs"/>
            </a:rPr>
            <a:t>歳入経常一財の</a:t>
          </a:r>
          <a:r>
            <a:rPr kumimoji="1" lang="ja-JP" altLang="en-US" sz="1100">
              <a:solidFill>
                <a:schemeClr val="dk1"/>
              </a:solidFill>
              <a:effectLst/>
              <a:latin typeface="+mn-lt"/>
              <a:ea typeface="+mn-ea"/>
              <a:cs typeface="+mn-cs"/>
            </a:rPr>
            <a:t>減や、公債費の減に伴い構成比が増加したこと</a:t>
          </a:r>
          <a:r>
            <a:rPr kumimoji="1" lang="ja-JP" altLang="ja-JP" sz="1100">
              <a:solidFill>
                <a:schemeClr val="dk1"/>
              </a:solidFill>
              <a:effectLst/>
              <a:latin typeface="+mn-lt"/>
              <a:ea typeface="+mn-ea"/>
              <a:cs typeface="+mn-cs"/>
            </a:rPr>
            <a:t>によるものである。</a:t>
          </a:r>
          <a:endParaRPr lang="ja-JP" altLang="ja-JP" sz="1400">
            <a:effectLst/>
          </a:endParaRPr>
        </a:p>
        <a:p>
          <a:r>
            <a:rPr kumimoji="1" lang="ja-JP" altLang="ja-JP" sz="1100">
              <a:solidFill>
                <a:schemeClr val="dk1"/>
              </a:solidFill>
              <a:effectLst/>
              <a:latin typeface="+mn-lt"/>
              <a:ea typeface="+mn-ea"/>
              <a:cs typeface="+mn-cs"/>
            </a:rPr>
            <a:t>　物件費の増加は、経常収支比率の大きな要因となるため、今後、公共施設の再編を進め、施設維持管理経費等、経常的な物件費の縮減に努める必要がある。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127000</xdr:rowOff>
    </xdr:to>
    <xdr:cxnSp macro="">
      <xdr:nvCxnSpPr>
        <xdr:cNvPr id="122" name="直線コネクタ 121"/>
        <xdr:cNvCxnSpPr/>
      </xdr:nvCxnSpPr>
      <xdr:spPr>
        <a:xfrm flipV="1">
          <a:off x="16510000" y="21844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3"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4" name="直線コネクタ 123"/>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5"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6" name="直線コネクタ 125"/>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95250</xdr:rowOff>
    </xdr:from>
    <xdr:to>
      <xdr:col>82</xdr:col>
      <xdr:colOff>107950</xdr:colOff>
      <xdr:row>15</xdr:row>
      <xdr:rowOff>158750</xdr:rowOff>
    </xdr:to>
    <xdr:cxnSp macro="">
      <xdr:nvCxnSpPr>
        <xdr:cNvPr id="127" name="直線コネクタ 126"/>
        <xdr:cNvCxnSpPr/>
      </xdr:nvCxnSpPr>
      <xdr:spPr>
        <a:xfrm>
          <a:off x="15671800" y="26670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10177</xdr:rowOff>
    </xdr:from>
    <xdr:ext cx="762000" cy="259045"/>
    <xdr:sp macro="" textlink="">
      <xdr:nvSpPr>
        <xdr:cNvPr id="128" name="物件費平均値テキスト"/>
        <xdr:cNvSpPr txBox="1"/>
      </xdr:nvSpPr>
      <xdr:spPr>
        <a:xfrm>
          <a:off x="16598900" y="241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165100</xdr:rowOff>
    </xdr:from>
    <xdr:to>
      <xdr:col>82</xdr:col>
      <xdr:colOff>158750</xdr:colOff>
      <xdr:row>15</xdr:row>
      <xdr:rowOff>95250</xdr:rowOff>
    </xdr:to>
    <xdr:sp macro="" textlink="">
      <xdr:nvSpPr>
        <xdr:cNvPr id="129" name="フローチャート: 判断 128"/>
        <xdr:cNvSpPr/>
      </xdr:nvSpPr>
      <xdr:spPr>
        <a:xfrm>
          <a:off x="164592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57150</xdr:rowOff>
    </xdr:from>
    <xdr:to>
      <xdr:col>78</xdr:col>
      <xdr:colOff>69850</xdr:colOff>
      <xdr:row>15</xdr:row>
      <xdr:rowOff>95250</xdr:rowOff>
    </xdr:to>
    <xdr:cxnSp macro="">
      <xdr:nvCxnSpPr>
        <xdr:cNvPr id="130" name="直線コネクタ 129"/>
        <xdr:cNvCxnSpPr/>
      </xdr:nvCxnSpPr>
      <xdr:spPr>
        <a:xfrm>
          <a:off x="14782800" y="2628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139700</xdr:rowOff>
    </xdr:from>
    <xdr:to>
      <xdr:col>78</xdr:col>
      <xdr:colOff>120650</xdr:colOff>
      <xdr:row>15</xdr:row>
      <xdr:rowOff>69850</xdr:rowOff>
    </xdr:to>
    <xdr:sp macro="" textlink="">
      <xdr:nvSpPr>
        <xdr:cNvPr id="131" name="フローチャート: 判断 130"/>
        <xdr:cNvSpPr/>
      </xdr:nvSpPr>
      <xdr:spPr>
        <a:xfrm>
          <a:off x="15621000" y="254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80027</xdr:rowOff>
    </xdr:from>
    <xdr:ext cx="736600" cy="259045"/>
    <xdr:sp macro="" textlink="">
      <xdr:nvSpPr>
        <xdr:cNvPr id="132" name="テキスト ボックス 131"/>
        <xdr:cNvSpPr txBox="1"/>
      </xdr:nvSpPr>
      <xdr:spPr>
        <a:xfrm>
          <a:off x="15290800" y="230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31750</xdr:rowOff>
    </xdr:from>
    <xdr:to>
      <xdr:col>73</xdr:col>
      <xdr:colOff>180975</xdr:colOff>
      <xdr:row>15</xdr:row>
      <xdr:rowOff>57150</xdr:rowOff>
    </xdr:to>
    <xdr:cxnSp macro="">
      <xdr:nvCxnSpPr>
        <xdr:cNvPr id="133" name="直線コネクタ 132"/>
        <xdr:cNvCxnSpPr/>
      </xdr:nvCxnSpPr>
      <xdr:spPr>
        <a:xfrm>
          <a:off x="13893800" y="2603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114300</xdr:rowOff>
    </xdr:from>
    <xdr:to>
      <xdr:col>74</xdr:col>
      <xdr:colOff>31750</xdr:colOff>
      <xdr:row>15</xdr:row>
      <xdr:rowOff>44450</xdr:rowOff>
    </xdr:to>
    <xdr:sp macro="" textlink="">
      <xdr:nvSpPr>
        <xdr:cNvPr id="134" name="フローチャート: 判断 133"/>
        <xdr:cNvSpPr/>
      </xdr:nvSpPr>
      <xdr:spPr>
        <a:xfrm>
          <a:off x="14732000" y="251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54627</xdr:rowOff>
    </xdr:from>
    <xdr:ext cx="762000" cy="259045"/>
    <xdr:sp macro="" textlink="">
      <xdr:nvSpPr>
        <xdr:cNvPr id="135" name="テキスト ボックス 134"/>
        <xdr:cNvSpPr txBox="1"/>
      </xdr:nvSpPr>
      <xdr:spPr>
        <a:xfrm>
          <a:off x="14401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31750</xdr:rowOff>
    </xdr:from>
    <xdr:to>
      <xdr:col>69</xdr:col>
      <xdr:colOff>92075</xdr:colOff>
      <xdr:row>15</xdr:row>
      <xdr:rowOff>31750</xdr:rowOff>
    </xdr:to>
    <xdr:cxnSp macro="">
      <xdr:nvCxnSpPr>
        <xdr:cNvPr id="136" name="直線コネクタ 135"/>
        <xdr:cNvCxnSpPr/>
      </xdr:nvCxnSpPr>
      <xdr:spPr>
        <a:xfrm>
          <a:off x="13004800" y="260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69850</xdr:rowOff>
    </xdr:from>
    <xdr:to>
      <xdr:col>69</xdr:col>
      <xdr:colOff>142875</xdr:colOff>
      <xdr:row>16</xdr:row>
      <xdr:rowOff>0</xdr:rowOff>
    </xdr:to>
    <xdr:sp macro="" textlink="">
      <xdr:nvSpPr>
        <xdr:cNvPr id="137" name="フローチャート: 判断 136"/>
        <xdr:cNvSpPr/>
      </xdr:nvSpPr>
      <xdr:spPr>
        <a:xfrm>
          <a:off x="13843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156227</xdr:rowOff>
    </xdr:from>
    <xdr:ext cx="762000" cy="259045"/>
    <xdr:sp macro="" textlink="">
      <xdr:nvSpPr>
        <xdr:cNvPr id="138" name="テキスト ボックス 137"/>
        <xdr:cNvSpPr txBox="1"/>
      </xdr:nvSpPr>
      <xdr:spPr>
        <a:xfrm>
          <a:off x="13512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82550</xdr:rowOff>
    </xdr:from>
    <xdr:to>
      <xdr:col>65</xdr:col>
      <xdr:colOff>53975</xdr:colOff>
      <xdr:row>16</xdr:row>
      <xdr:rowOff>12700</xdr:rowOff>
    </xdr:to>
    <xdr:sp macro="" textlink="">
      <xdr:nvSpPr>
        <xdr:cNvPr id="139" name="フローチャート: 判断 138"/>
        <xdr:cNvSpPr/>
      </xdr:nvSpPr>
      <xdr:spPr>
        <a:xfrm>
          <a:off x="12954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40" name="テキスト ボックス 139"/>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107950</xdr:rowOff>
    </xdr:from>
    <xdr:to>
      <xdr:col>82</xdr:col>
      <xdr:colOff>158750</xdr:colOff>
      <xdr:row>16</xdr:row>
      <xdr:rowOff>38100</xdr:rowOff>
    </xdr:to>
    <xdr:sp macro="" textlink="">
      <xdr:nvSpPr>
        <xdr:cNvPr id="146" name="楕円 145"/>
        <xdr:cNvSpPr/>
      </xdr:nvSpPr>
      <xdr:spPr>
        <a:xfrm>
          <a:off x="164592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80027</xdr:rowOff>
    </xdr:from>
    <xdr:ext cx="762000" cy="259045"/>
    <xdr:sp macro="" textlink="">
      <xdr:nvSpPr>
        <xdr:cNvPr id="147" name="物件費該当値テキスト"/>
        <xdr:cNvSpPr txBox="1"/>
      </xdr:nvSpPr>
      <xdr:spPr>
        <a:xfrm>
          <a:off x="165989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44450</xdr:rowOff>
    </xdr:from>
    <xdr:to>
      <xdr:col>78</xdr:col>
      <xdr:colOff>120650</xdr:colOff>
      <xdr:row>15</xdr:row>
      <xdr:rowOff>146050</xdr:rowOff>
    </xdr:to>
    <xdr:sp macro="" textlink="">
      <xdr:nvSpPr>
        <xdr:cNvPr id="148" name="楕円 147"/>
        <xdr:cNvSpPr/>
      </xdr:nvSpPr>
      <xdr:spPr>
        <a:xfrm>
          <a:off x="15621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49" name="テキスト ボックス 148"/>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6350</xdr:rowOff>
    </xdr:from>
    <xdr:to>
      <xdr:col>74</xdr:col>
      <xdr:colOff>31750</xdr:colOff>
      <xdr:row>15</xdr:row>
      <xdr:rowOff>107950</xdr:rowOff>
    </xdr:to>
    <xdr:sp macro="" textlink="">
      <xdr:nvSpPr>
        <xdr:cNvPr id="150" name="楕円 149"/>
        <xdr:cNvSpPr/>
      </xdr:nvSpPr>
      <xdr:spPr>
        <a:xfrm>
          <a:off x="14732000" y="2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92727</xdr:rowOff>
    </xdr:from>
    <xdr:ext cx="762000" cy="259045"/>
    <xdr:sp macro="" textlink="">
      <xdr:nvSpPr>
        <xdr:cNvPr id="151" name="テキスト ボックス 150"/>
        <xdr:cNvSpPr txBox="1"/>
      </xdr:nvSpPr>
      <xdr:spPr>
        <a:xfrm>
          <a:off x="14401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152400</xdr:rowOff>
    </xdr:from>
    <xdr:to>
      <xdr:col>69</xdr:col>
      <xdr:colOff>142875</xdr:colOff>
      <xdr:row>15</xdr:row>
      <xdr:rowOff>82550</xdr:rowOff>
    </xdr:to>
    <xdr:sp macro="" textlink="">
      <xdr:nvSpPr>
        <xdr:cNvPr id="152" name="楕円 151"/>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92727</xdr:rowOff>
    </xdr:from>
    <xdr:ext cx="762000" cy="259045"/>
    <xdr:sp macro="" textlink="">
      <xdr:nvSpPr>
        <xdr:cNvPr id="153" name="テキスト ボックス 152"/>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54" name="楕円 153"/>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92727</xdr:rowOff>
    </xdr:from>
    <xdr:ext cx="762000" cy="259045"/>
    <xdr:sp macro="" textlink="">
      <xdr:nvSpPr>
        <xdr:cNvPr id="155" name="テキスト ボックス 154"/>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年度と比較し、扶助費の額自体は下がっているものの、平成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年に一般廃棄物処理事業などの償還が終了したことなどによる公債費の減少に伴い、扶助費の比率が高くなっている。</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扶助費に係る経常収支比率は、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％上昇し、</a:t>
          </a:r>
          <a:r>
            <a:rPr kumimoji="1" lang="en-US" altLang="ja-JP" sz="1100">
              <a:solidFill>
                <a:schemeClr val="dk1"/>
              </a:solidFill>
              <a:effectLst/>
              <a:latin typeface="+mn-lt"/>
              <a:ea typeface="+mn-ea"/>
              <a:cs typeface="+mn-cs"/>
            </a:rPr>
            <a:t>15.5</a:t>
          </a:r>
          <a:r>
            <a:rPr kumimoji="1" lang="ja-JP" altLang="ja-JP" sz="1100">
              <a:solidFill>
                <a:schemeClr val="dk1"/>
              </a:solidFill>
              <a:effectLst/>
              <a:latin typeface="+mn-lt"/>
              <a:ea typeface="+mn-ea"/>
              <a:cs typeface="+mn-cs"/>
            </a:rPr>
            <a:t>％となり全国平均</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県平均</a:t>
          </a:r>
          <a:r>
            <a:rPr kumimoji="1" lang="ja-JP" altLang="en-US" sz="1100">
              <a:solidFill>
                <a:schemeClr val="dk1"/>
              </a:solidFill>
              <a:effectLst/>
              <a:latin typeface="+mn-lt"/>
              <a:ea typeface="+mn-ea"/>
              <a:cs typeface="+mn-cs"/>
            </a:rPr>
            <a:t>および</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よりも高い状況</a:t>
          </a:r>
          <a:r>
            <a:rPr kumimoji="1" lang="ja-JP" altLang="ja-JP" sz="1100">
              <a:solidFill>
                <a:schemeClr val="dk1"/>
              </a:solidFill>
              <a:effectLst/>
              <a:latin typeface="+mn-lt"/>
              <a:ea typeface="+mn-ea"/>
              <a:cs typeface="+mn-cs"/>
            </a:rPr>
            <a:t>となっている。</a:t>
          </a:r>
          <a:r>
            <a:rPr kumimoji="1" lang="ja-JP" altLang="en-US" sz="1100">
              <a:solidFill>
                <a:schemeClr val="dk1"/>
              </a:solidFill>
              <a:effectLst/>
              <a:latin typeface="+mn-lt"/>
              <a:ea typeface="+mn-ea"/>
              <a:cs typeface="+mn-cs"/>
            </a:rPr>
            <a:t>これは、臨時福祉給付金事業費の皆減や、生活保護費の制度変更などの減少要因はあったものの、障害者介護給付事業費や、私立保育所等運営費などの増があったことにより、大幅な減少とはならなかったことがあげられる。</a:t>
          </a:r>
          <a:r>
            <a:rPr kumimoji="1" lang="ja-JP" altLang="ja-JP" sz="1100">
              <a:solidFill>
                <a:schemeClr val="dk1"/>
              </a:solidFill>
              <a:effectLst/>
              <a:latin typeface="+mn-lt"/>
              <a:ea typeface="+mn-ea"/>
              <a:cs typeface="+mn-cs"/>
            </a:rPr>
            <a:t>今後も高齢化社会に伴う民生費全般の扶助費の増加などが予想されるため、健全な財政運営の確保に努める。</a:t>
          </a:r>
          <a:endParaRPr lang="ja-JP" altLang="ja-JP" sz="1400">
            <a:effectLst/>
          </a:endParaRPr>
        </a:p>
        <a:p>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25400</xdr:rowOff>
    </xdr:to>
    <xdr:cxnSp macro="">
      <xdr:nvCxnSpPr>
        <xdr:cNvPr id="183" name="直線コネクタ 182"/>
        <xdr:cNvCxnSpPr/>
      </xdr:nvCxnSpPr>
      <xdr:spPr>
        <a:xfrm flipV="1">
          <a:off x="4826000" y="91059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4"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5" name="直線コネクタ 184"/>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95250</xdr:rowOff>
    </xdr:from>
    <xdr:to>
      <xdr:col>24</xdr:col>
      <xdr:colOff>25400</xdr:colOff>
      <xdr:row>57</xdr:row>
      <xdr:rowOff>133350</xdr:rowOff>
    </xdr:to>
    <xdr:cxnSp macro="">
      <xdr:nvCxnSpPr>
        <xdr:cNvPr id="188" name="直線コネクタ 187"/>
        <xdr:cNvCxnSpPr/>
      </xdr:nvCxnSpPr>
      <xdr:spPr>
        <a:xfrm>
          <a:off x="3987800" y="9867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89"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90" name="フローチャート: 判断 189"/>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19050</xdr:rowOff>
    </xdr:from>
    <xdr:to>
      <xdr:col>19</xdr:col>
      <xdr:colOff>187325</xdr:colOff>
      <xdr:row>57</xdr:row>
      <xdr:rowOff>95250</xdr:rowOff>
    </xdr:to>
    <xdr:cxnSp macro="">
      <xdr:nvCxnSpPr>
        <xdr:cNvPr id="191" name="直線コネクタ 190"/>
        <xdr:cNvCxnSpPr/>
      </xdr:nvCxnSpPr>
      <xdr:spPr>
        <a:xfrm>
          <a:off x="3098800" y="9791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2" name="フローチャート: 判断 191"/>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193" name="テキスト ボックス 192"/>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57</xdr:row>
      <xdr:rowOff>19050</xdr:rowOff>
    </xdr:to>
    <xdr:cxnSp macro="">
      <xdr:nvCxnSpPr>
        <xdr:cNvPr id="194" name="直線コネクタ 193"/>
        <xdr:cNvCxnSpPr/>
      </xdr:nvCxnSpPr>
      <xdr:spPr>
        <a:xfrm>
          <a:off x="2209800" y="9690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5" name="フローチャート: 判断 194"/>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196" name="テキスト ボックス 195"/>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56</xdr:row>
      <xdr:rowOff>88900</xdr:rowOff>
    </xdr:to>
    <xdr:cxnSp macro="">
      <xdr:nvCxnSpPr>
        <xdr:cNvPr id="197" name="直線コネクタ 196"/>
        <xdr:cNvCxnSpPr/>
      </xdr:nvCxnSpPr>
      <xdr:spPr>
        <a:xfrm>
          <a:off x="1320800" y="94615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82550</xdr:rowOff>
    </xdr:from>
    <xdr:to>
      <xdr:col>11</xdr:col>
      <xdr:colOff>60325</xdr:colOff>
      <xdr:row>56</xdr:row>
      <xdr:rowOff>12700</xdr:rowOff>
    </xdr:to>
    <xdr:sp macro="" textlink="">
      <xdr:nvSpPr>
        <xdr:cNvPr id="198" name="フローチャート: 判断 197"/>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22877</xdr:rowOff>
    </xdr:from>
    <xdr:ext cx="762000" cy="259045"/>
    <xdr:sp macro="" textlink="">
      <xdr:nvSpPr>
        <xdr:cNvPr id="199" name="テキスト ボックス 198"/>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0" name="フローチャート: 判断 199"/>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1" name="テキスト ボックス 200"/>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82550</xdr:rowOff>
    </xdr:from>
    <xdr:to>
      <xdr:col>24</xdr:col>
      <xdr:colOff>76200</xdr:colOff>
      <xdr:row>58</xdr:row>
      <xdr:rowOff>12700</xdr:rowOff>
    </xdr:to>
    <xdr:sp macro="" textlink="">
      <xdr:nvSpPr>
        <xdr:cNvPr id="207" name="楕円 206"/>
        <xdr:cNvSpPr/>
      </xdr:nvSpPr>
      <xdr:spPr>
        <a:xfrm>
          <a:off x="47752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54627</xdr:rowOff>
    </xdr:from>
    <xdr:ext cx="762000" cy="259045"/>
    <xdr:sp macro="" textlink="">
      <xdr:nvSpPr>
        <xdr:cNvPr id="208" name="扶助費該当値テキスト"/>
        <xdr:cNvSpPr txBox="1"/>
      </xdr:nvSpPr>
      <xdr:spPr>
        <a:xfrm>
          <a:off x="49149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44450</xdr:rowOff>
    </xdr:from>
    <xdr:to>
      <xdr:col>20</xdr:col>
      <xdr:colOff>38100</xdr:colOff>
      <xdr:row>57</xdr:row>
      <xdr:rowOff>146050</xdr:rowOff>
    </xdr:to>
    <xdr:sp macro="" textlink="">
      <xdr:nvSpPr>
        <xdr:cNvPr id="209" name="楕円 208"/>
        <xdr:cNvSpPr/>
      </xdr:nvSpPr>
      <xdr:spPr>
        <a:xfrm>
          <a:off x="3937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210" name="テキスト ボックス 209"/>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139700</xdr:rowOff>
    </xdr:from>
    <xdr:to>
      <xdr:col>15</xdr:col>
      <xdr:colOff>149225</xdr:colOff>
      <xdr:row>57</xdr:row>
      <xdr:rowOff>69850</xdr:rowOff>
    </xdr:to>
    <xdr:sp macro="" textlink="">
      <xdr:nvSpPr>
        <xdr:cNvPr id="211" name="楕円 210"/>
        <xdr:cNvSpPr/>
      </xdr:nvSpPr>
      <xdr:spPr>
        <a:xfrm>
          <a:off x="3048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80027</xdr:rowOff>
    </xdr:from>
    <xdr:ext cx="762000" cy="259045"/>
    <xdr:sp macro="" textlink="">
      <xdr:nvSpPr>
        <xdr:cNvPr id="212" name="テキスト ボックス 211"/>
        <xdr:cNvSpPr txBox="1"/>
      </xdr:nvSpPr>
      <xdr:spPr>
        <a:xfrm>
          <a:off x="2717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3" name="楕円 212"/>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214" name="テキスト ボックス 213"/>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5" name="楕円 214"/>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16" name="テキスト ボックス 215"/>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％増加し、</a:t>
          </a:r>
          <a:r>
            <a:rPr kumimoji="1" lang="en-US" altLang="ja-JP" sz="1100">
              <a:solidFill>
                <a:schemeClr val="dk1"/>
              </a:solidFill>
              <a:effectLst/>
              <a:latin typeface="+mn-lt"/>
              <a:ea typeface="+mn-ea"/>
              <a:cs typeface="+mn-cs"/>
            </a:rPr>
            <a:t>13.8</a:t>
          </a:r>
          <a:r>
            <a:rPr kumimoji="1" lang="ja-JP" altLang="ja-JP" sz="1100">
              <a:solidFill>
                <a:schemeClr val="dk1"/>
              </a:solidFill>
              <a:effectLst/>
              <a:latin typeface="+mn-lt"/>
              <a:ea typeface="+mn-ea"/>
              <a:cs typeface="+mn-cs"/>
            </a:rPr>
            <a:t>％となり、全国平均、県平均を上回っている状況である。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年度から増加した主な要因は、歳入経常一財の減によるものが大きいが、</a:t>
          </a:r>
          <a:r>
            <a:rPr kumimoji="1" lang="ja-JP" altLang="en-US" sz="1100">
              <a:solidFill>
                <a:schemeClr val="dk1"/>
              </a:solidFill>
              <a:effectLst/>
              <a:latin typeface="+mn-lt"/>
              <a:ea typeface="+mn-ea"/>
              <a:cs typeface="+mn-cs"/>
            </a:rPr>
            <a:t>後期高齢者医療推進事業へ</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繰出金</a:t>
          </a:r>
          <a:r>
            <a:rPr kumimoji="1" lang="ja-JP" altLang="ja-JP" sz="1100">
              <a:solidFill>
                <a:schemeClr val="dk1"/>
              </a:solidFill>
              <a:effectLst/>
              <a:latin typeface="+mn-lt"/>
              <a:ea typeface="+mn-ea"/>
              <a:cs typeface="+mn-cs"/>
            </a:rPr>
            <a:t>が微増したことが挙げられる。</a:t>
          </a:r>
          <a:endParaRPr lang="ja-JP" altLang="ja-JP" sz="1400">
            <a:effectLst/>
          </a:endParaRPr>
        </a:p>
        <a:p>
          <a:r>
            <a:rPr kumimoji="1" lang="ja-JP" altLang="ja-JP" sz="1100">
              <a:solidFill>
                <a:schemeClr val="dk1"/>
              </a:solidFill>
              <a:effectLst/>
              <a:latin typeface="+mn-lt"/>
              <a:ea typeface="+mn-ea"/>
              <a:cs typeface="+mn-cs"/>
            </a:rPr>
            <a:t>　繰出金については、各特別会計においては事務費削減、保険料の適正化に努め、財政健全化を図っていく。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134620</xdr:rowOff>
    </xdr:to>
    <xdr:cxnSp macro="">
      <xdr:nvCxnSpPr>
        <xdr:cNvPr id="244" name="直線コネクタ 243"/>
        <xdr:cNvCxnSpPr/>
      </xdr:nvCxnSpPr>
      <xdr:spPr>
        <a:xfrm flipV="1">
          <a:off x="16510000" y="91338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5"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46" name="直線コネクタ 245"/>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7" name="その他最大値テキスト"/>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48" name="直線コネクタ 247"/>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56</xdr:row>
      <xdr:rowOff>149860</xdr:rowOff>
    </xdr:to>
    <xdr:cxnSp macro="">
      <xdr:nvCxnSpPr>
        <xdr:cNvPr id="249" name="直線コネクタ 248"/>
        <xdr:cNvCxnSpPr/>
      </xdr:nvCxnSpPr>
      <xdr:spPr>
        <a:xfrm>
          <a:off x="15671800" y="97282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0"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1" name="フローチャート: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96520</xdr:rowOff>
    </xdr:from>
    <xdr:to>
      <xdr:col>78</xdr:col>
      <xdr:colOff>69850</xdr:colOff>
      <xdr:row>56</xdr:row>
      <xdr:rowOff>127000</xdr:rowOff>
    </xdr:to>
    <xdr:cxnSp macro="">
      <xdr:nvCxnSpPr>
        <xdr:cNvPr id="252" name="直線コネクタ 251"/>
        <xdr:cNvCxnSpPr/>
      </xdr:nvCxnSpPr>
      <xdr:spPr>
        <a:xfrm>
          <a:off x="14782800" y="9697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3" name="フローチャート: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54" name="テキスト ボックス 253"/>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88900</xdr:rowOff>
    </xdr:from>
    <xdr:to>
      <xdr:col>73</xdr:col>
      <xdr:colOff>180975</xdr:colOff>
      <xdr:row>56</xdr:row>
      <xdr:rowOff>96520</xdr:rowOff>
    </xdr:to>
    <xdr:cxnSp macro="">
      <xdr:nvCxnSpPr>
        <xdr:cNvPr id="255" name="直線コネクタ 254"/>
        <xdr:cNvCxnSpPr/>
      </xdr:nvCxnSpPr>
      <xdr:spPr>
        <a:xfrm>
          <a:off x="13893800" y="9690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45720</xdr:rowOff>
    </xdr:from>
    <xdr:to>
      <xdr:col>74</xdr:col>
      <xdr:colOff>31750</xdr:colOff>
      <xdr:row>56</xdr:row>
      <xdr:rowOff>147320</xdr:rowOff>
    </xdr:to>
    <xdr:sp macro="" textlink="">
      <xdr:nvSpPr>
        <xdr:cNvPr id="256" name="フローチャート: 判断 255"/>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157497</xdr:rowOff>
    </xdr:from>
    <xdr:ext cx="762000" cy="259045"/>
    <xdr:sp macro="" textlink="">
      <xdr:nvSpPr>
        <xdr:cNvPr id="257" name="テキスト ボックス 256"/>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43180</xdr:rowOff>
    </xdr:from>
    <xdr:to>
      <xdr:col>69</xdr:col>
      <xdr:colOff>92075</xdr:colOff>
      <xdr:row>56</xdr:row>
      <xdr:rowOff>88900</xdr:rowOff>
    </xdr:to>
    <xdr:cxnSp macro="">
      <xdr:nvCxnSpPr>
        <xdr:cNvPr id="258" name="直線コネクタ 257"/>
        <xdr:cNvCxnSpPr/>
      </xdr:nvCxnSpPr>
      <xdr:spPr>
        <a:xfrm>
          <a:off x="13004800" y="9644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59" name="フローチャート: 判断 258"/>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154957</xdr:rowOff>
    </xdr:from>
    <xdr:ext cx="762000" cy="259045"/>
    <xdr:sp macro="" textlink="">
      <xdr:nvSpPr>
        <xdr:cNvPr id="260" name="テキスト ボックス 259"/>
        <xdr:cNvSpPr txBox="1"/>
      </xdr:nvSpPr>
      <xdr:spPr>
        <a:xfrm>
          <a:off x="13512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61" name="フローチャート: 判断 260"/>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62" name="テキスト ボックス 261"/>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68" name="楕円 267"/>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71137</xdr:rowOff>
    </xdr:from>
    <xdr:ext cx="762000" cy="259045"/>
    <xdr:sp macro="" textlink="">
      <xdr:nvSpPr>
        <xdr:cNvPr id="269" name="その他該当値テキスト"/>
        <xdr:cNvSpPr txBox="1"/>
      </xdr:nvSpPr>
      <xdr:spPr>
        <a:xfrm>
          <a:off x="165989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76200</xdr:rowOff>
    </xdr:from>
    <xdr:to>
      <xdr:col>78</xdr:col>
      <xdr:colOff>120650</xdr:colOff>
      <xdr:row>57</xdr:row>
      <xdr:rowOff>6350</xdr:rowOff>
    </xdr:to>
    <xdr:sp macro="" textlink="">
      <xdr:nvSpPr>
        <xdr:cNvPr id="270" name="楕円 269"/>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162577</xdr:rowOff>
    </xdr:from>
    <xdr:ext cx="736600" cy="259045"/>
    <xdr:sp macro="" textlink="">
      <xdr:nvSpPr>
        <xdr:cNvPr id="271" name="テキスト ボックス 270"/>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45720</xdr:rowOff>
    </xdr:from>
    <xdr:to>
      <xdr:col>74</xdr:col>
      <xdr:colOff>31750</xdr:colOff>
      <xdr:row>56</xdr:row>
      <xdr:rowOff>147320</xdr:rowOff>
    </xdr:to>
    <xdr:sp macro="" textlink="">
      <xdr:nvSpPr>
        <xdr:cNvPr id="272" name="楕円 271"/>
        <xdr:cNvSpPr/>
      </xdr:nvSpPr>
      <xdr:spPr>
        <a:xfrm>
          <a:off x="14732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132097</xdr:rowOff>
    </xdr:from>
    <xdr:ext cx="762000" cy="259045"/>
    <xdr:sp macro="" textlink="">
      <xdr:nvSpPr>
        <xdr:cNvPr id="273" name="テキスト ボックス 272"/>
        <xdr:cNvSpPr txBox="1"/>
      </xdr:nvSpPr>
      <xdr:spPr>
        <a:xfrm>
          <a:off x="14401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38100</xdr:rowOff>
    </xdr:from>
    <xdr:to>
      <xdr:col>69</xdr:col>
      <xdr:colOff>142875</xdr:colOff>
      <xdr:row>56</xdr:row>
      <xdr:rowOff>139700</xdr:rowOff>
    </xdr:to>
    <xdr:sp macro="" textlink="">
      <xdr:nvSpPr>
        <xdr:cNvPr id="274" name="楕円 273"/>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75" name="テキスト ボックス 274"/>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76" name="楕円 275"/>
        <xdr:cNvSpPr/>
      </xdr:nvSpPr>
      <xdr:spPr>
        <a:xfrm>
          <a:off x="12954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104157</xdr:rowOff>
    </xdr:from>
    <xdr:ext cx="762000" cy="259045"/>
    <xdr:sp macro="" textlink="">
      <xdr:nvSpPr>
        <xdr:cNvPr id="277" name="テキスト ボックス 276"/>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％増の</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％となっており、類似団体等の平均を大きく下回っている。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年度の増要因としては、歳入経常一財の減によるもの、</a:t>
          </a:r>
          <a:r>
            <a:rPr kumimoji="1" lang="ja-JP" altLang="en-US" sz="1100">
              <a:solidFill>
                <a:schemeClr val="dk1"/>
              </a:solidFill>
              <a:effectLst/>
              <a:latin typeface="+mn-lt"/>
              <a:ea typeface="+mn-ea"/>
              <a:cs typeface="+mn-cs"/>
            </a:rPr>
            <a:t>統合型リゾート誘致促進事業や</a:t>
          </a:r>
          <a:r>
            <a:rPr kumimoji="1" lang="ja-JP" altLang="ja-JP" sz="1100">
              <a:solidFill>
                <a:schemeClr val="dk1"/>
              </a:solidFill>
              <a:effectLst/>
              <a:latin typeface="+mn-lt"/>
              <a:ea typeface="+mn-ea"/>
              <a:cs typeface="+mn-cs"/>
            </a:rPr>
            <a:t>下水道事業への繰出金の増によるものが大きい。</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に補助金等見直しガイドラインを作成し、補助金交付の適正化を図っているが、今後も交付要綱の見直しによる経費縮減や、公営事業会計等の繰出（補助）先の財政状況の把握や健全化を図り、歳出抑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69850</xdr:rowOff>
    </xdr:from>
    <xdr:to>
      <xdr:col>82</xdr:col>
      <xdr:colOff>107950</xdr:colOff>
      <xdr:row>42</xdr:row>
      <xdr:rowOff>38100</xdr:rowOff>
    </xdr:to>
    <xdr:cxnSp macro="">
      <xdr:nvCxnSpPr>
        <xdr:cNvPr id="305" name="直線コネクタ 304"/>
        <xdr:cNvCxnSpPr/>
      </xdr:nvCxnSpPr>
      <xdr:spPr>
        <a:xfrm flipV="1">
          <a:off x="16510000" y="57277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10177</xdr:rowOff>
    </xdr:from>
    <xdr:ext cx="762000" cy="259045"/>
    <xdr:sp macro="" textlink="">
      <xdr:nvSpPr>
        <xdr:cNvPr id="306" name="補助費等最小値テキスト"/>
        <xdr:cNvSpPr txBox="1"/>
      </xdr:nvSpPr>
      <xdr:spPr>
        <a:xfrm>
          <a:off x="16598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38100</xdr:rowOff>
    </xdr:from>
    <xdr:to>
      <xdr:col>82</xdr:col>
      <xdr:colOff>196850</xdr:colOff>
      <xdr:row>42</xdr:row>
      <xdr:rowOff>38100</xdr:rowOff>
    </xdr:to>
    <xdr:cxnSp macro="">
      <xdr:nvCxnSpPr>
        <xdr:cNvPr id="307" name="直線コネクタ 306"/>
        <xdr:cNvCxnSpPr/>
      </xdr:nvCxnSpPr>
      <xdr:spPr>
        <a:xfrm>
          <a:off x="16421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156227</xdr:rowOff>
    </xdr:from>
    <xdr:ext cx="762000" cy="259045"/>
    <xdr:sp macro="" textlink="">
      <xdr:nvSpPr>
        <xdr:cNvPr id="308" name="補助費等最大値テキスト"/>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69850</xdr:rowOff>
    </xdr:from>
    <xdr:to>
      <xdr:col>82</xdr:col>
      <xdr:colOff>196850</xdr:colOff>
      <xdr:row>33</xdr:row>
      <xdr:rowOff>69850</xdr:rowOff>
    </xdr:to>
    <xdr:cxnSp macro="">
      <xdr:nvCxnSpPr>
        <xdr:cNvPr id="309" name="直線コネクタ 308"/>
        <xdr:cNvCxnSpPr/>
      </xdr:nvCxnSpPr>
      <xdr:spPr>
        <a:xfrm>
          <a:off x="16421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139700</xdr:rowOff>
    </xdr:from>
    <xdr:to>
      <xdr:col>82</xdr:col>
      <xdr:colOff>107950</xdr:colOff>
      <xdr:row>35</xdr:row>
      <xdr:rowOff>6350</xdr:rowOff>
    </xdr:to>
    <xdr:cxnSp macro="">
      <xdr:nvCxnSpPr>
        <xdr:cNvPr id="310" name="直線コネクタ 309"/>
        <xdr:cNvCxnSpPr/>
      </xdr:nvCxnSpPr>
      <xdr:spPr>
        <a:xfrm>
          <a:off x="15671800" y="5969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111777</xdr:rowOff>
    </xdr:from>
    <xdr:ext cx="762000" cy="259045"/>
    <xdr:sp macro="" textlink="">
      <xdr:nvSpPr>
        <xdr:cNvPr id="311" name="補助費等平均値テキスト"/>
        <xdr:cNvSpPr txBox="1"/>
      </xdr:nvSpPr>
      <xdr:spPr>
        <a:xfrm>
          <a:off x="16598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12" name="フローチャート: 判断 311"/>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88900</xdr:rowOff>
    </xdr:from>
    <xdr:to>
      <xdr:col>78</xdr:col>
      <xdr:colOff>69850</xdr:colOff>
      <xdr:row>34</xdr:row>
      <xdr:rowOff>139700</xdr:rowOff>
    </xdr:to>
    <xdr:cxnSp macro="">
      <xdr:nvCxnSpPr>
        <xdr:cNvPr id="313" name="直線コネクタ 312"/>
        <xdr:cNvCxnSpPr/>
      </xdr:nvCxnSpPr>
      <xdr:spPr>
        <a:xfrm>
          <a:off x="14782800" y="5918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101600</xdr:rowOff>
    </xdr:from>
    <xdr:to>
      <xdr:col>78</xdr:col>
      <xdr:colOff>120650</xdr:colOff>
      <xdr:row>37</xdr:row>
      <xdr:rowOff>31750</xdr:rowOff>
    </xdr:to>
    <xdr:sp macro="" textlink="">
      <xdr:nvSpPr>
        <xdr:cNvPr id="314" name="フローチャート: 判断 313"/>
        <xdr:cNvSpPr/>
      </xdr:nvSpPr>
      <xdr:spPr>
        <a:xfrm>
          <a:off x="15621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16527</xdr:rowOff>
    </xdr:from>
    <xdr:ext cx="736600" cy="259045"/>
    <xdr:sp macro="" textlink="">
      <xdr:nvSpPr>
        <xdr:cNvPr id="315" name="テキスト ボックス 314"/>
        <xdr:cNvSpPr txBox="1"/>
      </xdr:nvSpPr>
      <xdr:spPr>
        <a:xfrm>
          <a:off x="15290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76200</xdr:rowOff>
    </xdr:from>
    <xdr:to>
      <xdr:col>73</xdr:col>
      <xdr:colOff>180975</xdr:colOff>
      <xdr:row>34</xdr:row>
      <xdr:rowOff>88900</xdr:rowOff>
    </xdr:to>
    <xdr:cxnSp macro="">
      <xdr:nvCxnSpPr>
        <xdr:cNvPr id="316" name="直線コネクタ 315"/>
        <xdr:cNvCxnSpPr/>
      </xdr:nvCxnSpPr>
      <xdr:spPr>
        <a:xfrm>
          <a:off x="13893800" y="5905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127000</xdr:rowOff>
    </xdr:from>
    <xdr:to>
      <xdr:col>74</xdr:col>
      <xdr:colOff>31750</xdr:colOff>
      <xdr:row>37</xdr:row>
      <xdr:rowOff>57150</xdr:rowOff>
    </xdr:to>
    <xdr:sp macro="" textlink="">
      <xdr:nvSpPr>
        <xdr:cNvPr id="317" name="フローチャート: 判断 316"/>
        <xdr:cNvSpPr/>
      </xdr:nvSpPr>
      <xdr:spPr>
        <a:xfrm>
          <a:off x="14732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41927</xdr:rowOff>
    </xdr:from>
    <xdr:ext cx="762000" cy="259045"/>
    <xdr:sp macro="" textlink="">
      <xdr:nvSpPr>
        <xdr:cNvPr id="318" name="テキスト ボックス 317"/>
        <xdr:cNvSpPr txBox="1"/>
      </xdr:nvSpPr>
      <xdr:spPr>
        <a:xfrm>
          <a:off x="14401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76200</xdr:rowOff>
    </xdr:from>
    <xdr:to>
      <xdr:col>69</xdr:col>
      <xdr:colOff>92075</xdr:colOff>
      <xdr:row>34</xdr:row>
      <xdr:rowOff>152400</xdr:rowOff>
    </xdr:to>
    <xdr:cxnSp macro="">
      <xdr:nvCxnSpPr>
        <xdr:cNvPr id="319" name="直線コネクタ 318"/>
        <xdr:cNvCxnSpPr/>
      </xdr:nvCxnSpPr>
      <xdr:spPr>
        <a:xfrm flipV="1">
          <a:off x="13004800" y="5905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165100</xdr:rowOff>
    </xdr:from>
    <xdr:to>
      <xdr:col>69</xdr:col>
      <xdr:colOff>142875</xdr:colOff>
      <xdr:row>37</xdr:row>
      <xdr:rowOff>95250</xdr:rowOff>
    </xdr:to>
    <xdr:sp macro="" textlink="">
      <xdr:nvSpPr>
        <xdr:cNvPr id="320" name="フローチャート: 判断 319"/>
        <xdr:cNvSpPr/>
      </xdr:nvSpPr>
      <xdr:spPr>
        <a:xfrm>
          <a:off x="13843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80027</xdr:rowOff>
    </xdr:from>
    <xdr:ext cx="762000" cy="259045"/>
    <xdr:sp macro="" textlink="">
      <xdr:nvSpPr>
        <xdr:cNvPr id="321" name="テキスト ボックス 320"/>
        <xdr:cNvSpPr txBox="1"/>
      </xdr:nvSpPr>
      <xdr:spPr>
        <a:xfrm>
          <a:off x="13512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101600</xdr:rowOff>
    </xdr:from>
    <xdr:to>
      <xdr:col>65</xdr:col>
      <xdr:colOff>53975</xdr:colOff>
      <xdr:row>37</xdr:row>
      <xdr:rowOff>31750</xdr:rowOff>
    </xdr:to>
    <xdr:sp macro="" textlink="">
      <xdr:nvSpPr>
        <xdr:cNvPr id="322" name="フローチャート: 判断 321"/>
        <xdr:cNvSpPr/>
      </xdr:nvSpPr>
      <xdr:spPr>
        <a:xfrm>
          <a:off x="12954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16527</xdr:rowOff>
    </xdr:from>
    <xdr:ext cx="762000" cy="259045"/>
    <xdr:sp macro="" textlink="">
      <xdr:nvSpPr>
        <xdr:cNvPr id="323" name="テキスト ボックス 322"/>
        <xdr:cNvSpPr txBox="1"/>
      </xdr:nvSpPr>
      <xdr:spPr>
        <a:xfrm>
          <a:off x="12623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127000</xdr:rowOff>
    </xdr:from>
    <xdr:to>
      <xdr:col>82</xdr:col>
      <xdr:colOff>158750</xdr:colOff>
      <xdr:row>35</xdr:row>
      <xdr:rowOff>57150</xdr:rowOff>
    </xdr:to>
    <xdr:sp macro="" textlink="">
      <xdr:nvSpPr>
        <xdr:cNvPr id="329" name="楕円 328"/>
        <xdr:cNvSpPr/>
      </xdr:nvSpPr>
      <xdr:spPr>
        <a:xfrm>
          <a:off x="164592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143527</xdr:rowOff>
    </xdr:from>
    <xdr:ext cx="762000" cy="259045"/>
    <xdr:sp macro="" textlink="">
      <xdr:nvSpPr>
        <xdr:cNvPr id="330" name="補助費等該当値テキスト"/>
        <xdr:cNvSpPr txBox="1"/>
      </xdr:nvSpPr>
      <xdr:spPr>
        <a:xfrm>
          <a:off x="165989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88900</xdr:rowOff>
    </xdr:from>
    <xdr:to>
      <xdr:col>78</xdr:col>
      <xdr:colOff>120650</xdr:colOff>
      <xdr:row>35</xdr:row>
      <xdr:rowOff>19050</xdr:rowOff>
    </xdr:to>
    <xdr:sp macro="" textlink="">
      <xdr:nvSpPr>
        <xdr:cNvPr id="331" name="楕円 330"/>
        <xdr:cNvSpPr/>
      </xdr:nvSpPr>
      <xdr:spPr>
        <a:xfrm>
          <a:off x="156210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29227</xdr:rowOff>
    </xdr:from>
    <xdr:ext cx="736600" cy="259045"/>
    <xdr:sp macro="" textlink="">
      <xdr:nvSpPr>
        <xdr:cNvPr id="332" name="テキスト ボックス 331"/>
        <xdr:cNvSpPr txBox="1"/>
      </xdr:nvSpPr>
      <xdr:spPr>
        <a:xfrm>
          <a:off x="15290800" y="568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38100</xdr:rowOff>
    </xdr:from>
    <xdr:to>
      <xdr:col>74</xdr:col>
      <xdr:colOff>31750</xdr:colOff>
      <xdr:row>34</xdr:row>
      <xdr:rowOff>139700</xdr:rowOff>
    </xdr:to>
    <xdr:sp macro="" textlink="">
      <xdr:nvSpPr>
        <xdr:cNvPr id="333" name="楕円 332"/>
        <xdr:cNvSpPr/>
      </xdr:nvSpPr>
      <xdr:spPr>
        <a:xfrm>
          <a:off x="14732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149877</xdr:rowOff>
    </xdr:from>
    <xdr:ext cx="762000" cy="259045"/>
    <xdr:sp macro="" textlink="">
      <xdr:nvSpPr>
        <xdr:cNvPr id="334" name="テキスト ボックス 333"/>
        <xdr:cNvSpPr txBox="1"/>
      </xdr:nvSpPr>
      <xdr:spPr>
        <a:xfrm>
          <a:off x="14401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25400</xdr:rowOff>
    </xdr:from>
    <xdr:to>
      <xdr:col>69</xdr:col>
      <xdr:colOff>142875</xdr:colOff>
      <xdr:row>34</xdr:row>
      <xdr:rowOff>127000</xdr:rowOff>
    </xdr:to>
    <xdr:sp macro="" textlink="">
      <xdr:nvSpPr>
        <xdr:cNvPr id="335" name="楕円 334"/>
        <xdr:cNvSpPr/>
      </xdr:nvSpPr>
      <xdr:spPr>
        <a:xfrm>
          <a:off x="138430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137177</xdr:rowOff>
    </xdr:from>
    <xdr:ext cx="762000" cy="259045"/>
    <xdr:sp macro="" textlink="">
      <xdr:nvSpPr>
        <xdr:cNvPr id="336" name="テキスト ボックス 335"/>
        <xdr:cNvSpPr txBox="1"/>
      </xdr:nvSpPr>
      <xdr:spPr>
        <a:xfrm>
          <a:off x="135128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101600</xdr:rowOff>
    </xdr:from>
    <xdr:to>
      <xdr:col>65</xdr:col>
      <xdr:colOff>53975</xdr:colOff>
      <xdr:row>35</xdr:row>
      <xdr:rowOff>31750</xdr:rowOff>
    </xdr:to>
    <xdr:sp macro="" textlink="">
      <xdr:nvSpPr>
        <xdr:cNvPr id="337" name="楕円 336"/>
        <xdr:cNvSpPr/>
      </xdr:nvSpPr>
      <xdr:spPr>
        <a:xfrm>
          <a:off x="129540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41927</xdr:rowOff>
    </xdr:from>
    <xdr:ext cx="762000" cy="259045"/>
    <xdr:sp macro="" textlink="">
      <xdr:nvSpPr>
        <xdr:cNvPr id="338" name="テキスト ボックス 337"/>
        <xdr:cNvSpPr txBox="1"/>
      </xdr:nvSpPr>
      <xdr:spPr>
        <a:xfrm>
          <a:off x="126238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と比較し</a:t>
          </a:r>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％減の</a:t>
          </a:r>
          <a:r>
            <a:rPr kumimoji="1" lang="en-US" altLang="ja-JP" sz="1100">
              <a:solidFill>
                <a:schemeClr val="dk1"/>
              </a:solidFill>
              <a:effectLst/>
              <a:latin typeface="+mn-lt"/>
              <a:ea typeface="+mn-ea"/>
              <a:cs typeface="+mn-cs"/>
            </a:rPr>
            <a:t>16.6</a:t>
          </a:r>
          <a:r>
            <a:rPr kumimoji="1" lang="ja-JP" altLang="ja-JP" sz="1100">
              <a:solidFill>
                <a:schemeClr val="dk1"/>
              </a:solidFill>
              <a:effectLst/>
              <a:latin typeface="+mn-lt"/>
              <a:ea typeface="+mn-ea"/>
              <a:cs typeface="+mn-cs"/>
            </a:rPr>
            <a:t>％となり、全国平均、類似団体平均を上回っている。これまでの大規模事業の実施によるものが要因であり、市債発行額を元金償還金の範囲内とする基本方針を継続するとともに、実施事業の厳選とコスト意識の徹底により、公債費負担の軽減を図っていく。</a:t>
          </a:r>
          <a:endParaRPr lang="ja-JP" altLang="ja-JP" sz="1400">
            <a:effectLst/>
          </a:endParaRPr>
        </a:p>
        <a:p>
          <a:r>
            <a:rPr kumimoji="1" lang="ja-JP" altLang="ja-JP" sz="1100">
              <a:solidFill>
                <a:schemeClr val="dk1"/>
              </a:solidFill>
              <a:effectLst/>
              <a:latin typeface="+mn-lt"/>
              <a:ea typeface="+mn-ea"/>
              <a:cs typeface="+mn-cs"/>
            </a:rPr>
            <a:t>　今後、起債を発行する大型事業を予定しており、公債費の動向には注視していく。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27940</xdr:rowOff>
    </xdr:from>
    <xdr:to>
      <xdr:col>24</xdr:col>
      <xdr:colOff>25400</xdr:colOff>
      <xdr:row>81</xdr:row>
      <xdr:rowOff>39370</xdr:rowOff>
    </xdr:to>
    <xdr:cxnSp macro="">
      <xdr:nvCxnSpPr>
        <xdr:cNvPr id="366" name="直線コネクタ 365"/>
        <xdr:cNvCxnSpPr/>
      </xdr:nvCxnSpPr>
      <xdr:spPr>
        <a:xfrm flipV="1">
          <a:off x="4826000" y="127152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11447</xdr:rowOff>
    </xdr:from>
    <xdr:ext cx="762000" cy="259045"/>
    <xdr:sp macro="" textlink="">
      <xdr:nvSpPr>
        <xdr:cNvPr id="367" name="公債費最小値テキスト"/>
        <xdr:cNvSpPr txBox="1"/>
      </xdr:nvSpPr>
      <xdr:spPr>
        <a:xfrm>
          <a:off x="4914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39370</xdr:rowOff>
    </xdr:from>
    <xdr:to>
      <xdr:col>24</xdr:col>
      <xdr:colOff>114300</xdr:colOff>
      <xdr:row>81</xdr:row>
      <xdr:rowOff>39370</xdr:rowOff>
    </xdr:to>
    <xdr:cxnSp macro="">
      <xdr:nvCxnSpPr>
        <xdr:cNvPr id="368" name="直線コネクタ 367"/>
        <xdr:cNvCxnSpPr/>
      </xdr:nvCxnSpPr>
      <xdr:spPr>
        <a:xfrm>
          <a:off x="4737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114317</xdr:rowOff>
    </xdr:from>
    <xdr:ext cx="762000" cy="259045"/>
    <xdr:sp macro="" textlink="">
      <xdr:nvSpPr>
        <xdr:cNvPr id="369" name="公債費最大値テキスト"/>
        <xdr:cNvSpPr txBox="1"/>
      </xdr:nvSpPr>
      <xdr:spPr>
        <a:xfrm>
          <a:off x="4914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27940</xdr:rowOff>
    </xdr:from>
    <xdr:to>
      <xdr:col>24</xdr:col>
      <xdr:colOff>114300</xdr:colOff>
      <xdr:row>74</xdr:row>
      <xdr:rowOff>27940</xdr:rowOff>
    </xdr:to>
    <xdr:cxnSp macro="">
      <xdr:nvCxnSpPr>
        <xdr:cNvPr id="370" name="直線コネクタ 369"/>
        <xdr:cNvCxnSpPr/>
      </xdr:nvCxnSpPr>
      <xdr:spPr>
        <a:xfrm>
          <a:off x="4737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20320</xdr:rowOff>
    </xdr:from>
    <xdr:to>
      <xdr:col>24</xdr:col>
      <xdr:colOff>25400</xdr:colOff>
      <xdr:row>78</xdr:row>
      <xdr:rowOff>58420</xdr:rowOff>
    </xdr:to>
    <xdr:cxnSp macro="">
      <xdr:nvCxnSpPr>
        <xdr:cNvPr id="371" name="直線コネクタ 370"/>
        <xdr:cNvCxnSpPr/>
      </xdr:nvCxnSpPr>
      <xdr:spPr>
        <a:xfrm flipV="1">
          <a:off x="3987800" y="133934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72" name="公債費平均値テキスト"/>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3" name="フローチャート: 判断 372"/>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58420</xdr:rowOff>
    </xdr:from>
    <xdr:to>
      <xdr:col>19</xdr:col>
      <xdr:colOff>187325</xdr:colOff>
      <xdr:row>79</xdr:row>
      <xdr:rowOff>54611</xdr:rowOff>
    </xdr:to>
    <xdr:cxnSp macro="">
      <xdr:nvCxnSpPr>
        <xdr:cNvPr id="374" name="直線コネクタ 373"/>
        <xdr:cNvCxnSpPr/>
      </xdr:nvCxnSpPr>
      <xdr:spPr>
        <a:xfrm flipV="1">
          <a:off x="3098800" y="13431520"/>
          <a:ext cx="8890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140970</xdr:rowOff>
    </xdr:from>
    <xdr:to>
      <xdr:col>20</xdr:col>
      <xdr:colOff>38100</xdr:colOff>
      <xdr:row>78</xdr:row>
      <xdr:rowOff>71120</xdr:rowOff>
    </xdr:to>
    <xdr:sp macro="" textlink="">
      <xdr:nvSpPr>
        <xdr:cNvPr id="375" name="フローチャート: 判断 374"/>
        <xdr:cNvSpPr/>
      </xdr:nvSpPr>
      <xdr:spPr>
        <a:xfrm>
          <a:off x="3937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81297</xdr:rowOff>
    </xdr:from>
    <xdr:ext cx="736600" cy="259045"/>
    <xdr:sp macro="" textlink="">
      <xdr:nvSpPr>
        <xdr:cNvPr id="376" name="テキスト ボックス 375"/>
        <xdr:cNvSpPr txBox="1"/>
      </xdr:nvSpPr>
      <xdr:spPr>
        <a:xfrm>
          <a:off x="3606800" y="1311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31750</xdr:rowOff>
    </xdr:from>
    <xdr:to>
      <xdr:col>15</xdr:col>
      <xdr:colOff>98425</xdr:colOff>
      <xdr:row>79</xdr:row>
      <xdr:rowOff>54611</xdr:rowOff>
    </xdr:to>
    <xdr:cxnSp macro="">
      <xdr:nvCxnSpPr>
        <xdr:cNvPr id="377" name="直線コネクタ 376"/>
        <xdr:cNvCxnSpPr/>
      </xdr:nvCxnSpPr>
      <xdr:spPr>
        <a:xfrm>
          <a:off x="2209800" y="135763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78" name="フローチャート: 判断 377"/>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111777</xdr:rowOff>
    </xdr:from>
    <xdr:ext cx="762000" cy="259045"/>
    <xdr:sp macro="" textlink="">
      <xdr:nvSpPr>
        <xdr:cNvPr id="379" name="テキスト ボックス 378"/>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31750</xdr:rowOff>
    </xdr:from>
    <xdr:to>
      <xdr:col>11</xdr:col>
      <xdr:colOff>9525</xdr:colOff>
      <xdr:row>79</xdr:row>
      <xdr:rowOff>115570</xdr:rowOff>
    </xdr:to>
    <xdr:cxnSp macro="">
      <xdr:nvCxnSpPr>
        <xdr:cNvPr id="380" name="直線コネクタ 379"/>
        <xdr:cNvCxnSpPr/>
      </xdr:nvCxnSpPr>
      <xdr:spPr>
        <a:xfrm flipV="1">
          <a:off x="1320800" y="135763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1" name="フローチャート: 判断 380"/>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82" name="テキスト ボックス 381"/>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383" name="フローチャート: 判断 382"/>
        <xdr:cNvSpPr/>
      </xdr:nvSpPr>
      <xdr:spPr>
        <a:xfrm>
          <a:off x="1270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66057</xdr:rowOff>
    </xdr:from>
    <xdr:ext cx="762000" cy="259045"/>
    <xdr:sp macro="" textlink="">
      <xdr:nvSpPr>
        <xdr:cNvPr id="384" name="テキスト ボックス 383"/>
        <xdr:cNvSpPr txBox="1"/>
      </xdr:nvSpPr>
      <xdr:spPr>
        <a:xfrm>
          <a:off x="939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140970</xdr:rowOff>
    </xdr:from>
    <xdr:to>
      <xdr:col>24</xdr:col>
      <xdr:colOff>76200</xdr:colOff>
      <xdr:row>78</xdr:row>
      <xdr:rowOff>71120</xdr:rowOff>
    </xdr:to>
    <xdr:sp macro="" textlink="">
      <xdr:nvSpPr>
        <xdr:cNvPr id="390" name="楕円 389"/>
        <xdr:cNvSpPr/>
      </xdr:nvSpPr>
      <xdr:spPr>
        <a:xfrm>
          <a:off x="47752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113047</xdr:rowOff>
    </xdr:from>
    <xdr:ext cx="762000" cy="259045"/>
    <xdr:sp macro="" textlink="">
      <xdr:nvSpPr>
        <xdr:cNvPr id="391" name="公債費該当値テキスト"/>
        <xdr:cNvSpPr txBox="1"/>
      </xdr:nvSpPr>
      <xdr:spPr>
        <a:xfrm>
          <a:off x="49149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xdr:rowOff>
    </xdr:from>
    <xdr:to>
      <xdr:col>20</xdr:col>
      <xdr:colOff>38100</xdr:colOff>
      <xdr:row>78</xdr:row>
      <xdr:rowOff>109220</xdr:rowOff>
    </xdr:to>
    <xdr:sp macro="" textlink="">
      <xdr:nvSpPr>
        <xdr:cNvPr id="392" name="楕円 391"/>
        <xdr:cNvSpPr/>
      </xdr:nvSpPr>
      <xdr:spPr>
        <a:xfrm>
          <a:off x="3937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93997</xdr:rowOff>
    </xdr:from>
    <xdr:ext cx="736600" cy="259045"/>
    <xdr:sp macro="" textlink="">
      <xdr:nvSpPr>
        <xdr:cNvPr id="393" name="テキスト ボックス 392"/>
        <xdr:cNvSpPr txBox="1"/>
      </xdr:nvSpPr>
      <xdr:spPr>
        <a:xfrm>
          <a:off x="3606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3811</xdr:rowOff>
    </xdr:from>
    <xdr:to>
      <xdr:col>15</xdr:col>
      <xdr:colOff>149225</xdr:colOff>
      <xdr:row>79</xdr:row>
      <xdr:rowOff>105411</xdr:rowOff>
    </xdr:to>
    <xdr:sp macro="" textlink="">
      <xdr:nvSpPr>
        <xdr:cNvPr id="394" name="楕円 393"/>
        <xdr:cNvSpPr/>
      </xdr:nvSpPr>
      <xdr:spPr>
        <a:xfrm>
          <a:off x="3048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90188</xdr:rowOff>
    </xdr:from>
    <xdr:ext cx="762000" cy="259045"/>
    <xdr:sp macro="" textlink="">
      <xdr:nvSpPr>
        <xdr:cNvPr id="395" name="テキスト ボックス 394"/>
        <xdr:cNvSpPr txBox="1"/>
      </xdr:nvSpPr>
      <xdr:spPr>
        <a:xfrm>
          <a:off x="2717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152400</xdr:rowOff>
    </xdr:from>
    <xdr:to>
      <xdr:col>11</xdr:col>
      <xdr:colOff>60325</xdr:colOff>
      <xdr:row>79</xdr:row>
      <xdr:rowOff>82550</xdr:rowOff>
    </xdr:to>
    <xdr:sp macro="" textlink="">
      <xdr:nvSpPr>
        <xdr:cNvPr id="396" name="楕円 395"/>
        <xdr:cNvSpPr/>
      </xdr:nvSpPr>
      <xdr:spPr>
        <a:xfrm>
          <a:off x="2159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67327</xdr:rowOff>
    </xdr:from>
    <xdr:ext cx="762000" cy="259045"/>
    <xdr:sp macro="" textlink="">
      <xdr:nvSpPr>
        <xdr:cNvPr id="397" name="テキスト ボックス 396"/>
        <xdr:cNvSpPr txBox="1"/>
      </xdr:nvSpPr>
      <xdr:spPr>
        <a:xfrm>
          <a:off x="1828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64770</xdr:rowOff>
    </xdr:from>
    <xdr:to>
      <xdr:col>6</xdr:col>
      <xdr:colOff>171450</xdr:colOff>
      <xdr:row>79</xdr:row>
      <xdr:rowOff>166370</xdr:rowOff>
    </xdr:to>
    <xdr:sp macro="" textlink="">
      <xdr:nvSpPr>
        <xdr:cNvPr id="398" name="楕円 397"/>
        <xdr:cNvSpPr/>
      </xdr:nvSpPr>
      <xdr:spPr>
        <a:xfrm>
          <a:off x="1270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151147</xdr:rowOff>
    </xdr:from>
    <xdr:ext cx="762000" cy="259045"/>
    <xdr:sp macro="" textlink="">
      <xdr:nvSpPr>
        <xdr:cNvPr id="399" name="テキスト ボックス 398"/>
        <xdr:cNvSpPr txBox="1"/>
      </xdr:nvSpPr>
      <xdr:spPr>
        <a:xfrm>
          <a:off x="939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公債費を除く経費にかかる経常収支比率は、全国平均を下回っ</a:t>
          </a:r>
          <a:r>
            <a:rPr kumimoji="1" lang="ja-JP" altLang="en-US" sz="1100">
              <a:solidFill>
                <a:schemeClr val="dk1"/>
              </a:solidFill>
              <a:effectLst/>
              <a:latin typeface="+mn-lt"/>
              <a:ea typeface="+mn-ea"/>
              <a:cs typeface="+mn-cs"/>
            </a:rPr>
            <a:t>たものの、平成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年度から一転して類似団体平均を上回っている</a:t>
          </a:r>
          <a:r>
            <a:rPr kumimoji="1" lang="ja-JP" altLang="ja-JP" sz="1100">
              <a:solidFill>
                <a:schemeClr val="dk1"/>
              </a:solidFill>
              <a:effectLst/>
              <a:latin typeface="+mn-lt"/>
              <a:ea typeface="+mn-ea"/>
              <a:cs typeface="+mn-cs"/>
            </a:rPr>
            <a:t>。これは言い換えれば、</a:t>
          </a:r>
          <a:r>
            <a:rPr kumimoji="1" lang="ja-JP" altLang="en-US" sz="1100">
              <a:solidFill>
                <a:schemeClr val="dk1"/>
              </a:solidFill>
              <a:effectLst/>
              <a:latin typeface="+mn-lt"/>
              <a:ea typeface="+mn-ea"/>
              <a:cs typeface="+mn-cs"/>
            </a:rPr>
            <a:t>これまで</a:t>
          </a:r>
          <a:r>
            <a:rPr kumimoji="1" lang="ja-JP" altLang="ja-JP" sz="1100">
              <a:solidFill>
                <a:schemeClr val="dk1"/>
              </a:solidFill>
              <a:effectLst/>
              <a:latin typeface="+mn-lt"/>
              <a:ea typeface="+mn-ea"/>
              <a:cs typeface="+mn-cs"/>
            </a:rPr>
            <a:t>公債費が占める割合が、経常収支比率を押し上げる要因となって</a:t>
          </a:r>
          <a:r>
            <a:rPr kumimoji="1" lang="ja-JP" altLang="en-US" sz="1100">
              <a:solidFill>
                <a:schemeClr val="dk1"/>
              </a:solidFill>
              <a:effectLst/>
              <a:latin typeface="+mn-lt"/>
              <a:ea typeface="+mn-ea"/>
              <a:cs typeface="+mn-cs"/>
            </a:rPr>
            <a:t>たが、大型事業の公債費償還が終了したことから、経常収支比率に対する公債費以外の割合が増加したことが</a:t>
          </a:r>
          <a:r>
            <a:rPr kumimoji="1" lang="ja-JP" altLang="ja-JP" sz="1100">
              <a:solidFill>
                <a:schemeClr val="dk1"/>
              </a:solidFill>
              <a:effectLst/>
              <a:latin typeface="+mn-lt"/>
              <a:ea typeface="+mn-ea"/>
              <a:cs typeface="+mn-cs"/>
            </a:rPr>
            <a:t>がうかがえる。今後とも、市債発行額を元金償還金の範囲内とする基本方針を継続し、公債費負担の軽減を図っていかなければならない。ただし、公債費以外の項目がそれぞれ微増となり、前年度から</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ポイント増加しているため、今後もその抑制に努めなければならない。</a:t>
          </a:r>
          <a:endParaRPr lang="ja-JP" altLang="ja-JP" sz="1400">
            <a:effectLst/>
          </a:endParaRPr>
        </a:p>
        <a:p>
          <a:r>
            <a:rPr kumimoji="1" lang="ja-JP" altLang="ja-JP" sz="1100">
              <a:solidFill>
                <a:schemeClr val="dk1"/>
              </a:solidFill>
              <a:effectLst/>
              <a:latin typeface="+mn-lt"/>
              <a:ea typeface="+mn-ea"/>
              <a:cs typeface="+mn-cs"/>
            </a:rPr>
            <a:t>　各項目の微増の要因は歳入経常一財の減によるものが大きいため、歳出の削減と合わせて、歳入経常一財の確保が課題である。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17272</xdr:rowOff>
    </xdr:from>
    <xdr:to>
      <xdr:col>82</xdr:col>
      <xdr:colOff>107950</xdr:colOff>
      <xdr:row>80</xdr:row>
      <xdr:rowOff>3556</xdr:rowOff>
    </xdr:to>
    <xdr:cxnSp macro="">
      <xdr:nvCxnSpPr>
        <xdr:cNvPr id="425" name="直線コネクタ 424"/>
        <xdr:cNvCxnSpPr/>
      </xdr:nvCxnSpPr>
      <xdr:spPr>
        <a:xfrm flipV="1">
          <a:off x="16510000" y="1270457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147083</xdr:rowOff>
    </xdr:from>
    <xdr:ext cx="762000" cy="259045"/>
    <xdr:sp macro="" textlink="">
      <xdr:nvSpPr>
        <xdr:cNvPr id="426" name="公債費以外最小値テキスト"/>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3556</xdr:rowOff>
    </xdr:from>
    <xdr:to>
      <xdr:col>82</xdr:col>
      <xdr:colOff>196850</xdr:colOff>
      <xdr:row>80</xdr:row>
      <xdr:rowOff>3556</xdr:rowOff>
    </xdr:to>
    <xdr:cxnSp macro="">
      <xdr:nvCxnSpPr>
        <xdr:cNvPr id="427" name="直線コネクタ 426"/>
        <xdr:cNvCxnSpPr/>
      </xdr:nvCxnSpPr>
      <xdr:spPr>
        <a:xfrm>
          <a:off x="16421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103649</xdr:rowOff>
    </xdr:from>
    <xdr:ext cx="762000" cy="259045"/>
    <xdr:sp macro="" textlink="">
      <xdr:nvSpPr>
        <xdr:cNvPr id="428" name="公債費以外最大値テキスト"/>
        <xdr:cNvSpPr txBox="1"/>
      </xdr:nvSpPr>
      <xdr:spPr>
        <a:xfrm>
          <a:off x="16598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17272</xdr:rowOff>
    </xdr:from>
    <xdr:to>
      <xdr:col>82</xdr:col>
      <xdr:colOff>196850</xdr:colOff>
      <xdr:row>74</xdr:row>
      <xdr:rowOff>17272</xdr:rowOff>
    </xdr:to>
    <xdr:cxnSp macro="">
      <xdr:nvCxnSpPr>
        <xdr:cNvPr id="429" name="直線コネクタ 428"/>
        <xdr:cNvCxnSpPr/>
      </xdr:nvCxnSpPr>
      <xdr:spPr>
        <a:xfrm>
          <a:off x="16421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42418</xdr:rowOff>
    </xdr:from>
    <xdr:to>
      <xdr:col>82</xdr:col>
      <xdr:colOff>107950</xdr:colOff>
      <xdr:row>77</xdr:row>
      <xdr:rowOff>110998</xdr:rowOff>
    </xdr:to>
    <xdr:cxnSp macro="">
      <xdr:nvCxnSpPr>
        <xdr:cNvPr id="430" name="直線コネクタ 429"/>
        <xdr:cNvCxnSpPr/>
      </xdr:nvCxnSpPr>
      <xdr:spPr>
        <a:xfrm>
          <a:off x="15671800" y="1324406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36847</xdr:rowOff>
    </xdr:from>
    <xdr:ext cx="762000" cy="259045"/>
    <xdr:sp macro="" textlink="">
      <xdr:nvSpPr>
        <xdr:cNvPr id="431" name="公債費以外平均値テキスト"/>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2" name="フローチャート: 判断 431"/>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99568</xdr:rowOff>
    </xdr:from>
    <xdr:to>
      <xdr:col>78</xdr:col>
      <xdr:colOff>69850</xdr:colOff>
      <xdr:row>77</xdr:row>
      <xdr:rowOff>42418</xdr:rowOff>
    </xdr:to>
    <xdr:cxnSp macro="">
      <xdr:nvCxnSpPr>
        <xdr:cNvPr id="433" name="直線コネクタ 432"/>
        <xdr:cNvCxnSpPr/>
      </xdr:nvCxnSpPr>
      <xdr:spPr>
        <a:xfrm>
          <a:off x="14782800" y="1312976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4" name="フローチャート: 判断 433"/>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132859</xdr:rowOff>
    </xdr:from>
    <xdr:ext cx="736600" cy="259045"/>
    <xdr:sp macro="" textlink="">
      <xdr:nvSpPr>
        <xdr:cNvPr id="435" name="テキスト ボックス 434"/>
        <xdr:cNvSpPr txBox="1"/>
      </xdr:nvSpPr>
      <xdr:spPr>
        <a:xfrm>
          <a:off x="15290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58420</xdr:rowOff>
    </xdr:from>
    <xdr:to>
      <xdr:col>73</xdr:col>
      <xdr:colOff>180975</xdr:colOff>
      <xdr:row>76</xdr:row>
      <xdr:rowOff>99568</xdr:rowOff>
    </xdr:to>
    <xdr:cxnSp macro="">
      <xdr:nvCxnSpPr>
        <xdr:cNvPr id="436" name="直線コネクタ 435"/>
        <xdr:cNvCxnSpPr/>
      </xdr:nvCxnSpPr>
      <xdr:spPr>
        <a:xfrm>
          <a:off x="13893800" y="130886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14478</xdr:rowOff>
    </xdr:from>
    <xdr:to>
      <xdr:col>74</xdr:col>
      <xdr:colOff>31750</xdr:colOff>
      <xdr:row>77</xdr:row>
      <xdr:rowOff>116078</xdr:rowOff>
    </xdr:to>
    <xdr:sp macro="" textlink="">
      <xdr:nvSpPr>
        <xdr:cNvPr id="437" name="フローチャート: 判断 436"/>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100855</xdr:rowOff>
    </xdr:from>
    <xdr:ext cx="762000" cy="259045"/>
    <xdr:sp macro="" textlink="">
      <xdr:nvSpPr>
        <xdr:cNvPr id="438" name="テキスト ボックス 437"/>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147574</xdr:rowOff>
    </xdr:from>
    <xdr:to>
      <xdr:col>69</xdr:col>
      <xdr:colOff>92075</xdr:colOff>
      <xdr:row>76</xdr:row>
      <xdr:rowOff>58420</xdr:rowOff>
    </xdr:to>
    <xdr:cxnSp macro="">
      <xdr:nvCxnSpPr>
        <xdr:cNvPr id="439" name="直線コネクタ 438"/>
        <xdr:cNvCxnSpPr/>
      </xdr:nvCxnSpPr>
      <xdr:spPr>
        <a:xfrm>
          <a:off x="13004800" y="130063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40" name="フローチャート: 判断 439"/>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96283</xdr:rowOff>
    </xdr:from>
    <xdr:ext cx="762000" cy="259045"/>
    <xdr:sp macro="" textlink="">
      <xdr:nvSpPr>
        <xdr:cNvPr id="441" name="テキスト ボックス 440"/>
        <xdr:cNvSpPr txBox="1"/>
      </xdr:nvSpPr>
      <xdr:spPr>
        <a:xfrm>
          <a:off x="13512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42" name="フローチャート: 判断 441"/>
        <xdr:cNvSpPr/>
      </xdr:nvSpPr>
      <xdr:spPr>
        <a:xfrm>
          <a:off x="12954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100855</xdr:rowOff>
    </xdr:from>
    <xdr:ext cx="762000" cy="259045"/>
    <xdr:sp macro="" textlink="">
      <xdr:nvSpPr>
        <xdr:cNvPr id="443" name="テキスト ボックス 442"/>
        <xdr:cNvSpPr txBox="1"/>
      </xdr:nvSpPr>
      <xdr:spPr>
        <a:xfrm>
          <a:off x="12623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60198</xdr:rowOff>
    </xdr:from>
    <xdr:to>
      <xdr:col>82</xdr:col>
      <xdr:colOff>158750</xdr:colOff>
      <xdr:row>77</xdr:row>
      <xdr:rowOff>161798</xdr:rowOff>
    </xdr:to>
    <xdr:sp macro="" textlink="">
      <xdr:nvSpPr>
        <xdr:cNvPr id="449" name="楕円 448"/>
        <xdr:cNvSpPr/>
      </xdr:nvSpPr>
      <xdr:spPr>
        <a:xfrm>
          <a:off x="164592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76725</xdr:rowOff>
    </xdr:from>
    <xdr:ext cx="762000" cy="259045"/>
    <xdr:sp macro="" textlink="">
      <xdr:nvSpPr>
        <xdr:cNvPr id="450" name="公債費以外該当値テキスト"/>
        <xdr:cNvSpPr txBox="1"/>
      </xdr:nvSpPr>
      <xdr:spPr>
        <a:xfrm>
          <a:off x="16598900" y="1310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163068</xdr:rowOff>
    </xdr:from>
    <xdr:to>
      <xdr:col>78</xdr:col>
      <xdr:colOff>120650</xdr:colOff>
      <xdr:row>77</xdr:row>
      <xdr:rowOff>93218</xdr:rowOff>
    </xdr:to>
    <xdr:sp macro="" textlink="">
      <xdr:nvSpPr>
        <xdr:cNvPr id="451" name="楕円 450"/>
        <xdr:cNvSpPr/>
      </xdr:nvSpPr>
      <xdr:spPr>
        <a:xfrm>
          <a:off x="15621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103395</xdr:rowOff>
    </xdr:from>
    <xdr:ext cx="736600" cy="259045"/>
    <xdr:sp macro="" textlink="">
      <xdr:nvSpPr>
        <xdr:cNvPr id="452" name="テキスト ボックス 451"/>
        <xdr:cNvSpPr txBox="1"/>
      </xdr:nvSpPr>
      <xdr:spPr>
        <a:xfrm>
          <a:off x="15290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48768</xdr:rowOff>
    </xdr:from>
    <xdr:to>
      <xdr:col>74</xdr:col>
      <xdr:colOff>31750</xdr:colOff>
      <xdr:row>76</xdr:row>
      <xdr:rowOff>150368</xdr:rowOff>
    </xdr:to>
    <xdr:sp macro="" textlink="">
      <xdr:nvSpPr>
        <xdr:cNvPr id="453" name="楕円 452"/>
        <xdr:cNvSpPr/>
      </xdr:nvSpPr>
      <xdr:spPr>
        <a:xfrm>
          <a:off x="14732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160545</xdr:rowOff>
    </xdr:from>
    <xdr:ext cx="762000" cy="259045"/>
    <xdr:sp macro="" textlink="">
      <xdr:nvSpPr>
        <xdr:cNvPr id="454" name="テキスト ボックス 453"/>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7620</xdr:rowOff>
    </xdr:from>
    <xdr:to>
      <xdr:col>69</xdr:col>
      <xdr:colOff>142875</xdr:colOff>
      <xdr:row>76</xdr:row>
      <xdr:rowOff>109220</xdr:rowOff>
    </xdr:to>
    <xdr:sp macro="" textlink="">
      <xdr:nvSpPr>
        <xdr:cNvPr id="455" name="楕円 454"/>
        <xdr:cNvSpPr/>
      </xdr:nvSpPr>
      <xdr:spPr>
        <a:xfrm>
          <a:off x="13843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56" name="テキスト ボックス 455"/>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96774</xdr:rowOff>
    </xdr:from>
    <xdr:to>
      <xdr:col>65</xdr:col>
      <xdr:colOff>53975</xdr:colOff>
      <xdr:row>76</xdr:row>
      <xdr:rowOff>26924</xdr:rowOff>
    </xdr:to>
    <xdr:sp macro="" textlink="">
      <xdr:nvSpPr>
        <xdr:cNvPr id="457" name="楕円 456"/>
        <xdr:cNvSpPr/>
      </xdr:nvSpPr>
      <xdr:spPr>
        <a:xfrm>
          <a:off x="12954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37101</xdr:rowOff>
    </xdr:from>
    <xdr:ext cx="762000" cy="259045"/>
    <xdr:sp macro="" textlink="">
      <xdr:nvSpPr>
        <xdr:cNvPr id="458" name="テキスト ボックス 457"/>
        <xdr:cNvSpPr txBox="1"/>
      </xdr:nvSpPr>
      <xdr:spPr>
        <a:xfrm>
          <a:off x="12623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長崎県佐世保市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38791</xdr:rowOff>
    </xdr:to>
    <xdr:cxnSp macro="">
      <xdr:nvCxnSpPr>
        <xdr:cNvPr id="43" name="直線コネクタ 42"/>
        <xdr:cNvCxnSpPr/>
      </xdr:nvCxnSpPr>
      <xdr:spPr bwMode="auto">
        <a:xfrm flipV="1">
          <a:off x="5651500" y="2140524"/>
          <a:ext cx="0" cy="1374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10868</xdr:rowOff>
    </xdr:from>
    <xdr:ext cx="762000" cy="259045"/>
    <xdr:sp macro="" textlink="">
      <xdr:nvSpPr>
        <xdr:cNvPr id="44" name="人口1人当たり決算額の推移最小値テキスト130"/>
        <xdr:cNvSpPr txBox="1"/>
      </xdr:nvSpPr>
      <xdr:spPr>
        <a:xfrm>
          <a:off x="5740400" y="348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38791</xdr:rowOff>
    </xdr:from>
    <xdr:to>
      <xdr:col>30</xdr:col>
      <xdr:colOff>25400</xdr:colOff>
      <xdr:row>20</xdr:row>
      <xdr:rowOff>38791</xdr:rowOff>
    </xdr:to>
    <xdr:cxnSp macro="">
      <xdr:nvCxnSpPr>
        <xdr:cNvPr id="45" name="直線コネクタ 44"/>
        <xdr:cNvCxnSpPr/>
      </xdr:nvCxnSpPr>
      <xdr:spPr bwMode="auto">
        <a:xfrm>
          <a:off x="5562600" y="3515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67823</xdr:rowOff>
    </xdr:from>
    <xdr:to>
      <xdr:col>29</xdr:col>
      <xdr:colOff>127000</xdr:colOff>
      <xdr:row>13</xdr:row>
      <xdr:rowOff>88123</xdr:rowOff>
    </xdr:to>
    <xdr:cxnSp macro="">
      <xdr:nvCxnSpPr>
        <xdr:cNvPr id="48" name="直線コネクタ 47"/>
        <xdr:cNvCxnSpPr/>
      </xdr:nvCxnSpPr>
      <xdr:spPr bwMode="auto">
        <a:xfrm flipV="1">
          <a:off x="5003800" y="2344298"/>
          <a:ext cx="647700" cy="20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79580</xdr:rowOff>
    </xdr:from>
    <xdr:ext cx="762000" cy="259045"/>
    <xdr:sp macro="" textlink="">
      <xdr:nvSpPr>
        <xdr:cNvPr id="49" name="人口1人当たり決算額の推移平均値テキスト130"/>
        <xdr:cNvSpPr txBox="1"/>
      </xdr:nvSpPr>
      <xdr:spPr>
        <a:xfrm>
          <a:off x="5740400" y="2870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107503</xdr:rowOff>
    </xdr:from>
    <xdr:to>
      <xdr:col>29</xdr:col>
      <xdr:colOff>177800</xdr:colOff>
      <xdr:row>17</xdr:row>
      <xdr:rowOff>37653</xdr:rowOff>
    </xdr:to>
    <xdr:sp macro="" textlink="">
      <xdr:nvSpPr>
        <xdr:cNvPr id="50" name="フローチャート: 判断 49"/>
        <xdr:cNvSpPr/>
      </xdr:nvSpPr>
      <xdr:spPr bwMode="auto">
        <a:xfrm>
          <a:off x="56007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88123</xdr:rowOff>
    </xdr:from>
    <xdr:to>
      <xdr:col>26</xdr:col>
      <xdr:colOff>50800</xdr:colOff>
      <xdr:row>14</xdr:row>
      <xdr:rowOff>36825</xdr:rowOff>
    </xdr:to>
    <xdr:cxnSp macro="">
      <xdr:nvCxnSpPr>
        <xdr:cNvPr id="51" name="直線コネクタ 50"/>
        <xdr:cNvCxnSpPr/>
      </xdr:nvCxnSpPr>
      <xdr:spPr bwMode="auto">
        <a:xfrm flipV="1">
          <a:off x="4305300" y="2364598"/>
          <a:ext cx="698500" cy="120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126797</xdr:rowOff>
    </xdr:from>
    <xdr:to>
      <xdr:col>26</xdr:col>
      <xdr:colOff>101600</xdr:colOff>
      <xdr:row>17</xdr:row>
      <xdr:rowOff>56947</xdr:rowOff>
    </xdr:to>
    <xdr:sp macro="" textlink="">
      <xdr:nvSpPr>
        <xdr:cNvPr id="52" name="フローチャート: 判断 51"/>
        <xdr:cNvSpPr/>
      </xdr:nvSpPr>
      <xdr:spPr bwMode="auto">
        <a:xfrm>
          <a:off x="4953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41724</xdr:rowOff>
    </xdr:from>
    <xdr:ext cx="736600" cy="259045"/>
    <xdr:sp macro="" textlink="">
      <xdr:nvSpPr>
        <xdr:cNvPr id="53" name="テキスト ボックス 52"/>
        <xdr:cNvSpPr txBox="1"/>
      </xdr:nvSpPr>
      <xdr:spPr>
        <a:xfrm>
          <a:off x="4622800" y="3003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36825</xdr:rowOff>
    </xdr:from>
    <xdr:to>
      <xdr:col>22</xdr:col>
      <xdr:colOff>114300</xdr:colOff>
      <xdr:row>14</xdr:row>
      <xdr:rowOff>60554</xdr:rowOff>
    </xdr:to>
    <xdr:cxnSp macro="">
      <xdr:nvCxnSpPr>
        <xdr:cNvPr id="54" name="直線コネクタ 53"/>
        <xdr:cNvCxnSpPr/>
      </xdr:nvCxnSpPr>
      <xdr:spPr bwMode="auto">
        <a:xfrm flipV="1">
          <a:off x="3606800" y="2484750"/>
          <a:ext cx="698500" cy="23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148788</xdr:rowOff>
    </xdr:from>
    <xdr:to>
      <xdr:col>22</xdr:col>
      <xdr:colOff>165100</xdr:colOff>
      <xdr:row>17</xdr:row>
      <xdr:rowOff>78938</xdr:rowOff>
    </xdr:to>
    <xdr:sp macro="" textlink="">
      <xdr:nvSpPr>
        <xdr:cNvPr id="55" name="フローチャート: 判断 54"/>
        <xdr:cNvSpPr/>
      </xdr:nvSpPr>
      <xdr:spPr bwMode="auto">
        <a:xfrm>
          <a:off x="4254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63715</xdr:rowOff>
    </xdr:from>
    <xdr:ext cx="762000" cy="259045"/>
    <xdr:sp macro="" textlink="">
      <xdr:nvSpPr>
        <xdr:cNvPr id="56" name="テキスト ボックス 55"/>
        <xdr:cNvSpPr txBox="1"/>
      </xdr:nvSpPr>
      <xdr:spPr>
        <a:xfrm>
          <a:off x="39243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40711</xdr:rowOff>
    </xdr:from>
    <xdr:to>
      <xdr:col>18</xdr:col>
      <xdr:colOff>177800</xdr:colOff>
      <xdr:row>14</xdr:row>
      <xdr:rowOff>60554</xdr:rowOff>
    </xdr:to>
    <xdr:cxnSp macro="">
      <xdr:nvCxnSpPr>
        <xdr:cNvPr id="57" name="直線コネクタ 56"/>
        <xdr:cNvCxnSpPr/>
      </xdr:nvCxnSpPr>
      <xdr:spPr bwMode="auto">
        <a:xfrm>
          <a:off x="2908300" y="2488636"/>
          <a:ext cx="698500" cy="19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75042</xdr:rowOff>
    </xdr:from>
    <xdr:to>
      <xdr:col>19</xdr:col>
      <xdr:colOff>38100</xdr:colOff>
      <xdr:row>17</xdr:row>
      <xdr:rowOff>5192</xdr:rowOff>
    </xdr:to>
    <xdr:sp macro="" textlink="">
      <xdr:nvSpPr>
        <xdr:cNvPr id="58" name="フローチャート: 判断 57"/>
        <xdr:cNvSpPr/>
      </xdr:nvSpPr>
      <xdr:spPr bwMode="auto">
        <a:xfrm>
          <a:off x="3556000" y="2865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161419</xdr:rowOff>
    </xdr:from>
    <xdr:ext cx="762000" cy="259045"/>
    <xdr:sp macro="" textlink="">
      <xdr:nvSpPr>
        <xdr:cNvPr id="59" name="テキスト ボックス 58"/>
        <xdr:cNvSpPr txBox="1"/>
      </xdr:nvSpPr>
      <xdr:spPr>
        <a:xfrm>
          <a:off x="3225800" y="2952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133518</xdr:rowOff>
    </xdr:from>
    <xdr:to>
      <xdr:col>15</xdr:col>
      <xdr:colOff>101600</xdr:colOff>
      <xdr:row>17</xdr:row>
      <xdr:rowOff>63668</xdr:rowOff>
    </xdr:to>
    <xdr:sp macro="" textlink="">
      <xdr:nvSpPr>
        <xdr:cNvPr id="60" name="フローチャート: 判断 59"/>
        <xdr:cNvSpPr/>
      </xdr:nvSpPr>
      <xdr:spPr bwMode="auto">
        <a:xfrm>
          <a:off x="2857500" y="2924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48445</xdr:rowOff>
    </xdr:from>
    <xdr:ext cx="762000" cy="259045"/>
    <xdr:sp macro="" textlink="">
      <xdr:nvSpPr>
        <xdr:cNvPr id="61" name="テキスト ボックス 60"/>
        <xdr:cNvSpPr txBox="1"/>
      </xdr:nvSpPr>
      <xdr:spPr>
        <a:xfrm>
          <a:off x="2527300" y="301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17023</xdr:rowOff>
    </xdr:from>
    <xdr:to>
      <xdr:col>29</xdr:col>
      <xdr:colOff>177800</xdr:colOff>
      <xdr:row>13</xdr:row>
      <xdr:rowOff>118623</xdr:rowOff>
    </xdr:to>
    <xdr:sp macro="" textlink="">
      <xdr:nvSpPr>
        <xdr:cNvPr id="67" name="楕円 66"/>
        <xdr:cNvSpPr/>
      </xdr:nvSpPr>
      <xdr:spPr bwMode="auto">
        <a:xfrm>
          <a:off x="5600700" y="2293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33550</xdr:rowOff>
    </xdr:from>
    <xdr:ext cx="762000" cy="259045"/>
    <xdr:sp macro="" textlink="">
      <xdr:nvSpPr>
        <xdr:cNvPr id="68" name="人口1人当たり決算額の推移該当値テキスト130"/>
        <xdr:cNvSpPr txBox="1"/>
      </xdr:nvSpPr>
      <xdr:spPr>
        <a:xfrm>
          <a:off x="5740400" y="213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37323</xdr:rowOff>
    </xdr:from>
    <xdr:to>
      <xdr:col>26</xdr:col>
      <xdr:colOff>101600</xdr:colOff>
      <xdr:row>13</xdr:row>
      <xdr:rowOff>138923</xdr:rowOff>
    </xdr:to>
    <xdr:sp macro="" textlink="">
      <xdr:nvSpPr>
        <xdr:cNvPr id="69" name="楕円 68"/>
        <xdr:cNvSpPr/>
      </xdr:nvSpPr>
      <xdr:spPr bwMode="auto">
        <a:xfrm>
          <a:off x="4953000" y="2313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149100</xdr:rowOff>
    </xdr:from>
    <xdr:ext cx="736600" cy="259045"/>
    <xdr:sp macro="" textlink="">
      <xdr:nvSpPr>
        <xdr:cNvPr id="70" name="テキスト ボックス 69"/>
        <xdr:cNvSpPr txBox="1"/>
      </xdr:nvSpPr>
      <xdr:spPr>
        <a:xfrm>
          <a:off x="4622800" y="2082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157475</xdr:rowOff>
    </xdr:from>
    <xdr:to>
      <xdr:col>22</xdr:col>
      <xdr:colOff>165100</xdr:colOff>
      <xdr:row>14</xdr:row>
      <xdr:rowOff>87625</xdr:rowOff>
    </xdr:to>
    <xdr:sp macro="" textlink="">
      <xdr:nvSpPr>
        <xdr:cNvPr id="71" name="楕円 70"/>
        <xdr:cNvSpPr/>
      </xdr:nvSpPr>
      <xdr:spPr bwMode="auto">
        <a:xfrm>
          <a:off x="4254500" y="2433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97802</xdr:rowOff>
    </xdr:from>
    <xdr:ext cx="762000" cy="259045"/>
    <xdr:sp macro="" textlink="">
      <xdr:nvSpPr>
        <xdr:cNvPr id="72" name="テキスト ボックス 71"/>
        <xdr:cNvSpPr txBox="1"/>
      </xdr:nvSpPr>
      <xdr:spPr>
        <a:xfrm>
          <a:off x="3924300" y="220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9754</xdr:rowOff>
    </xdr:from>
    <xdr:to>
      <xdr:col>19</xdr:col>
      <xdr:colOff>38100</xdr:colOff>
      <xdr:row>14</xdr:row>
      <xdr:rowOff>111354</xdr:rowOff>
    </xdr:to>
    <xdr:sp macro="" textlink="">
      <xdr:nvSpPr>
        <xdr:cNvPr id="73" name="楕円 72"/>
        <xdr:cNvSpPr/>
      </xdr:nvSpPr>
      <xdr:spPr bwMode="auto">
        <a:xfrm>
          <a:off x="3556000" y="2457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121531</xdr:rowOff>
    </xdr:from>
    <xdr:ext cx="762000" cy="259045"/>
    <xdr:sp macro="" textlink="">
      <xdr:nvSpPr>
        <xdr:cNvPr id="74" name="テキスト ボックス 73"/>
        <xdr:cNvSpPr txBox="1"/>
      </xdr:nvSpPr>
      <xdr:spPr>
        <a:xfrm>
          <a:off x="3225800" y="222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161361</xdr:rowOff>
    </xdr:from>
    <xdr:to>
      <xdr:col>15</xdr:col>
      <xdr:colOff>101600</xdr:colOff>
      <xdr:row>14</xdr:row>
      <xdr:rowOff>91511</xdr:rowOff>
    </xdr:to>
    <xdr:sp macro="" textlink="">
      <xdr:nvSpPr>
        <xdr:cNvPr id="75" name="楕円 74"/>
        <xdr:cNvSpPr/>
      </xdr:nvSpPr>
      <xdr:spPr bwMode="auto">
        <a:xfrm>
          <a:off x="2857500" y="2437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101688</xdr:rowOff>
    </xdr:from>
    <xdr:ext cx="762000" cy="259045"/>
    <xdr:sp macro="" textlink="">
      <xdr:nvSpPr>
        <xdr:cNvPr id="76" name="テキスト ボックス 75"/>
        <xdr:cNvSpPr txBox="1"/>
      </xdr:nvSpPr>
      <xdr:spPr>
        <a:xfrm>
          <a:off x="2527300" y="220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185522</xdr:rowOff>
    </xdr:from>
    <xdr:to>
      <xdr:col>29</xdr:col>
      <xdr:colOff>127000</xdr:colOff>
      <xdr:row>38</xdr:row>
      <xdr:rowOff>114793</xdr:rowOff>
    </xdr:to>
    <xdr:cxnSp macro="">
      <xdr:nvCxnSpPr>
        <xdr:cNvPr id="103" name="直線コネクタ 102"/>
        <xdr:cNvCxnSpPr/>
      </xdr:nvCxnSpPr>
      <xdr:spPr bwMode="auto">
        <a:xfrm flipV="1">
          <a:off x="5651500" y="6110072"/>
          <a:ext cx="0" cy="14723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86870</xdr:rowOff>
    </xdr:from>
    <xdr:ext cx="762000" cy="259045"/>
    <xdr:sp macro="" textlink="">
      <xdr:nvSpPr>
        <xdr:cNvPr id="104" name="人口1人当たり決算額の推移最小値テキスト445"/>
        <xdr:cNvSpPr txBox="1"/>
      </xdr:nvSpPr>
      <xdr:spPr>
        <a:xfrm>
          <a:off x="5740400" y="7554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114793</xdr:rowOff>
    </xdr:from>
    <xdr:to>
      <xdr:col>30</xdr:col>
      <xdr:colOff>25400</xdr:colOff>
      <xdr:row>38</xdr:row>
      <xdr:rowOff>114793</xdr:rowOff>
    </xdr:to>
    <xdr:cxnSp macro="">
      <xdr:nvCxnSpPr>
        <xdr:cNvPr id="105" name="直線コネクタ 104"/>
        <xdr:cNvCxnSpPr/>
      </xdr:nvCxnSpPr>
      <xdr:spPr bwMode="auto">
        <a:xfrm>
          <a:off x="5562600" y="7582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100449</xdr:rowOff>
    </xdr:from>
    <xdr:ext cx="762000" cy="259045"/>
    <xdr:sp macro="" textlink="">
      <xdr:nvSpPr>
        <xdr:cNvPr id="106" name="人口1人当たり決算額の推移最大値テキスト445"/>
        <xdr:cNvSpPr txBox="1"/>
      </xdr:nvSpPr>
      <xdr:spPr>
        <a:xfrm>
          <a:off x="5740400" y="58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185522</xdr:rowOff>
    </xdr:from>
    <xdr:to>
      <xdr:col>30</xdr:col>
      <xdr:colOff>25400</xdr:colOff>
      <xdr:row>33</xdr:row>
      <xdr:rowOff>185522</xdr:rowOff>
    </xdr:to>
    <xdr:cxnSp macro="">
      <xdr:nvCxnSpPr>
        <xdr:cNvPr id="107" name="直線コネクタ 106"/>
        <xdr:cNvCxnSpPr/>
      </xdr:nvCxnSpPr>
      <xdr:spPr bwMode="auto">
        <a:xfrm>
          <a:off x="5562600" y="61100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115250</xdr:rowOff>
    </xdr:from>
    <xdr:to>
      <xdr:col>29</xdr:col>
      <xdr:colOff>127000</xdr:colOff>
      <xdr:row>36</xdr:row>
      <xdr:rowOff>130018</xdr:rowOff>
    </xdr:to>
    <xdr:cxnSp macro="">
      <xdr:nvCxnSpPr>
        <xdr:cNvPr id="108" name="直線コネクタ 107"/>
        <xdr:cNvCxnSpPr/>
      </xdr:nvCxnSpPr>
      <xdr:spPr bwMode="auto">
        <a:xfrm flipV="1">
          <a:off x="5003800" y="7068500"/>
          <a:ext cx="647700" cy="14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182612</xdr:rowOff>
    </xdr:from>
    <xdr:ext cx="762000" cy="259045"/>
    <xdr:sp macro="" textlink="">
      <xdr:nvSpPr>
        <xdr:cNvPr id="109" name="人口1人当たり決算額の推移平均値テキスト445"/>
        <xdr:cNvSpPr txBox="1"/>
      </xdr:nvSpPr>
      <xdr:spPr>
        <a:xfrm>
          <a:off x="5740400" y="67929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337535</xdr:rowOff>
    </xdr:from>
    <xdr:to>
      <xdr:col>29</xdr:col>
      <xdr:colOff>177800</xdr:colOff>
      <xdr:row>36</xdr:row>
      <xdr:rowOff>96235</xdr:rowOff>
    </xdr:to>
    <xdr:sp macro="" textlink="">
      <xdr:nvSpPr>
        <xdr:cNvPr id="110" name="フローチャート: 判断 109"/>
        <xdr:cNvSpPr/>
      </xdr:nvSpPr>
      <xdr:spPr bwMode="auto">
        <a:xfrm>
          <a:off x="56007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31720</xdr:rowOff>
    </xdr:from>
    <xdr:to>
      <xdr:col>26</xdr:col>
      <xdr:colOff>50800</xdr:colOff>
      <xdr:row>36</xdr:row>
      <xdr:rowOff>130018</xdr:rowOff>
    </xdr:to>
    <xdr:cxnSp macro="">
      <xdr:nvCxnSpPr>
        <xdr:cNvPr id="111" name="直線コネクタ 110"/>
        <xdr:cNvCxnSpPr/>
      </xdr:nvCxnSpPr>
      <xdr:spPr bwMode="auto">
        <a:xfrm>
          <a:off x="4305300" y="6984970"/>
          <a:ext cx="698500" cy="98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331501</xdr:rowOff>
    </xdr:from>
    <xdr:to>
      <xdr:col>26</xdr:col>
      <xdr:colOff>101600</xdr:colOff>
      <xdr:row>36</xdr:row>
      <xdr:rowOff>90201</xdr:rowOff>
    </xdr:to>
    <xdr:sp macro="" textlink="">
      <xdr:nvSpPr>
        <xdr:cNvPr id="112" name="フローチャート: 判断 111"/>
        <xdr:cNvSpPr/>
      </xdr:nvSpPr>
      <xdr:spPr bwMode="auto">
        <a:xfrm>
          <a:off x="49530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100378</xdr:rowOff>
    </xdr:from>
    <xdr:ext cx="736600" cy="259045"/>
    <xdr:sp macro="" textlink="">
      <xdr:nvSpPr>
        <xdr:cNvPr id="113" name="テキスト ボックス 112"/>
        <xdr:cNvSpPr txBox="1"/>
      </xdr:nvSpPr>
      <xdr:spPr>
        <a:xfrm>
          <a:off x="4622800" y="6710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303616</xdr:rowOff>
    </xdr:from>
    <xdr:to>
      <xdr:col>22</xdr:col>
      <xdr:colOff>114300</xdr:colOff>
      <xdr:row>36</xdr:row>
      <xdr:rowOff>31720</xdr:rowOff>
    </xdr:to>
    <xdr:cxnSp macro="">
      <xdr:nvCxnSpPr>
        <xdr:cNvPr id="114" name="直線コネクタ 113"/>
        <xdr:cNvCxnSpPr/>
      </xdr:nvCxnSpPr>
      <xdr:spPr bwMode="auto">
        <a:xfrm>
          <a:off x="3606800" y="6913966"/>
          <a:ext cx="698500" cy="71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294147</xdr:rowOff>
    </xdr:from>
    <xdr:to>
      <xdr:col>22</xdr:col>
      <xdr:colOff>165100</xdr:colOff>
      <xdr:row>36</xdr:row>
      <xdr:rowOff>52847</xdr:rowOff>
    </xdr:to>
    <xdr:sp macro="" textlink="">
      <xdr:nvSpPr>
        <xdr:cNvPr id="115" name="フローチャート: 判断 114"/>
        <xdr:cNvSpPr/>
      </xdr:nvSpPr>
      <xdr:spPr bwMode="auto">
        <a:xfrm>
          <a:off x="42545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63024</xdr:rowOff>
    </xdr:from>
    <xdr:ext cx="762000" cy="259045"/>
    <xdr:sp macro="" textlink="">
      <xdr:nvSpPr>
        <xdr:cNvPr id="116" name="テキスト ボックス 115"/>
        <xdr:cNvSpPr txBox="1"/>
      </xdr:nvSpPr>
      <xdr:spPr>
        <a:xfrm>
          <a:off x="3924300" y="667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81737</xdr:rowOff>
    </xdr:from>
    <xdr:to>
      <xdr:col>18</xdr:col>
      <xdr:colOff>177800</xdr:colOff>
      <xdr:row>35</xdr:row>
      <xdr:rowOff>303616</xdr:rowOff>
    </xdr:to>
    <xdr:cxnSp macro="">
      <xdr:nvCxnSpPr>
        <xdr:cNvPr id="117" name="直線コネクタ 116"/>
        <xdr:cNvCxnSpPr/>
      </xdr:nvCxnSpPr>
      <xdr:spPr bwMode="auto">
        <a:xfrm>
          <a:off x="2908300" y="6692087"/>
          <a:ext cx="698500" cy="221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23668</xdr:rowOff>
    </xdr:from>
    <xdr:to>
      <xdr:col>19</xdr:col>
      <xdr:colOff>38100</xdr:colOff>
      <xdr:row>36</xdr:row>
      <xdr:rowOff>125268</xdr:rowOff>
    </xdr:to>
    <xdr:sp macro="" textlink="">
      <xdr:nvSpPr>
        <xdr:cNvPr id="118" name="フローチャート: 判断 117"/>
        <xdr:cNvSpPr/>
      </xdr:nvSpPr>
      <xdr:spPr bwMode="auto">
        <a:xfrm>
          <a:off x="3556000" y="69769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110045</xdr:rowOff>
    </xdr:from>
    <xdr:ext cx="762000" cy="259045"/>
    <xdr:sp macro="" textlink="">
      <xdr:nvSpPr>
        <xdr:cNvPr id="119" name="テキスト ボックス 118"/>
        <xdr:cNvSpPr txBox="1"/>
      </xdr:nvSpPr>
      <xdr:spPr>
        <a:xfrm>
          <a:off x="3225800" y="706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7300</xdr:rowOff>
    </xdr:from>
    <xdr:to>
      <xdr:col>15</xdr:col>
      <xdr:colOff>101600</xdr:colOff>
      <xdr:row>36</xdr:row>
      <xdr:rowOff>108900</xdr:rowOff>
    </xdr:to>
    <xdr:sp macro="" textlink="">
      <xdr:nvSpPr>
        <xdr:cNvPr id="120" name="フローチャート: 判断 119"/>
        <xdr:cNvSpPr/>
      </xdr:nvSpPr>
      <xdr:spPr bwMode="auto">
        <a:xfrm>
          <a:off x="2857500" y="69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93677</xdr:rowOff>
    </xdr:from>
    <xdr:ext cx="762000" cy="259045"/>
    <xdr:sp macro="" textlink="">
      <xdr:nvSpPr>
        <xdr:cNvPr id="121" name="テキスト ボックス 120"/>
        <xdr:cNvSpPr txBox="1"/>
      </xdr:nvSpPr>
      <xdr:spPr>
        <a:xfrm>
          <a:off x="2527300" y="70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64450</xdr:rowOff>
    </xdr:from>
    <xdr:to>
      <xdr:col>29</xdr:col>
      <xdr:colOff>177800</xdr:colOff>
      <xdr:row>36</xdr:row>
      <xdr:rowOff>166050</xdr:rowOff>
    </xdr:to>
    <xdr:sp macro="" textlink="">
      <xdr:nvSpPr>
        <xdr:cNvPr id="127" name="楕円 126"/>
        <xdr:cNvSpPr/>
      </xdr:nvSpPr>
      <xdr:spPr bwMode="auto">
        <a:xfrm>
          <a:off x="5600700" y="701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36527</xdr:rowOff>
    </xdr:from>
    <xdr:ext cx="762000" cy="259045"/>
    <xdr:sp macro="" textlink="">
      <xdr:nvSpPr>
        <xdr:cNvPr id="128" name="人口1人当たり決算額の推移該当値テキスト445"/>
        <xdr:cNvSpPr txBox="1"/>
      </xdr:nvSpPr>
      <xdr:spPr>
        <a:xfrm>
          <a:off x="5740400" y="69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79218</xdr:rowOff>
    </xdr:from>
    <xdr:to>
      <xdr:col>26</xdr:col>
      <xdr:colOff>101600</xdr:colOff>
      <xdr:row>37</xdr:row>
      <xdr:rowOff>9368</xdr:rowOff>
    </xdr:to>
    <xdr:sp macro="" textlink="">
      <xdr:nvSpPr>
        <xdr:cNvPr id="129" name="楕円 128"/>
        <xdr:cNvSpPr/>
      </xdr:nvSpPr>
      <xdr:spPr bwMode="auto">
        <a:xfrm>
          <a:off x="4953000" y="7032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165595</xdr:rowOff>
    </xdr:from>
    <xdr:ext cx="736600" cy="259045"/>
    <xdr:sp macro="" textlink="">
      <xdr:nvSpPr>
        <xdr:cNvPr id="130" name="テキスト ボックス 129"/>
        <xdr:cNvSpPr txBox="1"/>
      </xdr:nvSpPr>
      <xdr:spPr>
        <a:xfrm>
          <a:off x="4622800" y="7118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323820</xdr:rowOff>
    </xdr:from>
    <xdr:to>
      <xdr:col>22</xdr:col>
      <xdr:colOff>165100</xdr:colOff>
      <xdr:row>36</xdr:row>
      <xdr:rowOff>82520</xdr:rowOff>
    </xdr:to>
    <xdr:sp macro="" textlink="">
      <xdr:nvSpPr>
        <xdr:cNvPr id="131" name="楕円 130"/>
        <xdr:cNvSpPr/>
      </xdr:nvSpPr>
      <xdr:spPr bwMode="auto">
        <a:xfrm>
          <a:off x="4254500" y="6934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67297</xdr:rowOff>
    </xdr:from>
    <xdr:ext cx="762000" cy="259045"/>
    <xdr:sp macro="" textlink="">
      <xdr:nvSpPr>
        <xdr:cNvPr id="132" name="テキスト ボックス 131"/>
        <xdr:cNvSpPr txBox="1"/>
      </xdr:nvSpPr>
      <xdr:spPr>
        <a:xfrm>
          <a:off x="3924300" y="702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252816</xdr:rowOff>
    </xdr:from>
    <xdr:to>
      <xdr:col>19</xdr:col>
      <xdr:colOff>38100</xdr:colOff>
      <xdr:row>36</xdr:row>
      <xdr:rowOff>11516</xdr:rowOff>
    </xdr:to>
    <xdr:sp macro="" textlink="">
      <xdr:nvSpPr>
        <xdr:cNvPr id="133" name="楕円 132"/>
        <xdr:cNvSpPr/>
      </xdr:nvSpPr>
      <xdr:spPr bwMode="auto">
        <a:xfrm>
          <a:off x="3556000" y="6863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21693</xdr:rowOff>
    </xdr:from>
    <xdr:ext cx="762000" cy="259045"/>
    <xdr:sp macro="" textlink="">
      <xdr:nvSpPr>
        <xdr:cNvPr id="134" name="テキスト ボックス 133"/>
        <xdr:cNvSpPr txBox="1"/>
      </xdr:nvSpPr>
      <xdr:spPr>
        <a:xfrm>
          <a:off x="3225800" y="6632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30937</xdr:rowOff>
    </xdr:from>
    <xdr:to>
      <xdr:col>15</xdr:col>
      <xdr:colOff>101600</xdr:colOff>
      <xdr:row>35</xdr:row>
      <xdr:rowOff>132537</xdr:rowOff>
    </xdr:to>
    <xdr:sp macro="" textlink="">
      <xdr:nvSpPr>
        <xdr:cNvPr id="135" name="楕円 134"/>
        <xdr:cNvSpPr/>
      </xdr:nvSpPr>
      <xdr:spPr bwMode="auto">
        <a:xfrm>
          <a:off x="2857500" y="6641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142714</xdr:rowOff>
    </xdr:from>
    <xdr:ext cx="762000" cy="259045"/>
    <xdr:sp macro="" textlink="">
      <xdr:nvSpPr>
        <xdr:cNvPr id="136" name="テキスト ボックス 135"/>
        <xdr:cNvSpPr txBox="1"/>
      </xdr:nvSpPr>
      <xdr:spPr>
        <a:xfrm>
          <a:off x="2527300" y="6410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長崎県佐世保市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252,370
250,477
426.06
123,389,520
118,935,923
3,573,123
60,044,931
103,602,286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27457</xdr:rowOff>
    </xdr:from>
    <xdr:to>
      <xdr:col>24</xdr:col>
      <xdr:colOff>62865</xdr:colOff>
      <xdr:row>39</xdr:row>
      <xdr:rowOff>10351</xdr:rowOff>
    </xdr:to>
    <xdr:cxnSp macro="">
      <xdr:nvCxnSpPr>
        <xdr:cNvPr id="56" name="直線コネクタ 55"/>
        <xdr:cNvCxnSpPr/>
      </xdr:nvCxnSpPr>
      <xdr:spPr>
        <a:xfrm flipV="1">
          <a:off x="4633595" y="5170957"/>
          <a:ext cx="1270" cy="152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14178</xdr:rowOff>
    </xdr:from>
    <xdr:ext cx="534377" cy="259045"/>
    <xdr:sp macro="" textlink="">
      <xdr:nvSpPr>
        <xdr:cNvPr id="57" name="人件費最小値テキスト"/>
        <xdr:cNvSpPr txBox="1"/>
      </xdr:nvSpPr>
      <xdr:spPr>
        <a:xfrm>
          <a:off x="4686300" y="670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10351</xdr:rowOff>
    </xdr:from>
    <xdr:to>
      <xdr:col>24</xdr:col>
      <xdr:colOff>152400</xdr:colOff>
      <xdr:row>39</xdr:row>
      <xdr:rowOff>10351</xdr:rowOff>
    </xdr:to>
    <xdr:cxnSp macro="">
      <xdr:nvCxnSpPr>
        <xdr:cNvPr id="58" name="直線コネクタ 57"/>
        <xdr:cNvCxnSpPr/>
      </xdr:nvCxnSpPr>
      <xdr:spPr>
        <a:xfrm>
          <a:off x="4546600" y="669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145584</xdr:rowOff>
    </xdr:from>
    <xdr:ext cx="534377" cy="259045"/>
    <xdr:sp macro="" textlink="">
      <xdr:nvSpPr>
        <xdr:cNvPr id="59" name="人件費最大値テキスト"/>
        <xdr:cNvSpPr txBox="1"/>
      </xdr:nvSpPr>
      <xdr:spPr>
        <a:xfrm>
          <a:off x="4686300" y="494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27457</xdr:rowOff>
    </xdr:from>
    <xdr:to>
      <xdr:col>24</xdr:col>
      <xdr:colOff>152400</xdr:colOff>
      <xdr:row>30</xdr:row>
      <xdr:rowOff>27457</xdr:rowOff>
    </xdr:to>
    <xdr:cxnSp macro="">
      <xdr:nvCxnSpPr>
        <xdr:cNvPr id="60" name="直線コネクタ 59"/>
        <xdr:cNvCxnSpPr/>
      </xdr:nvCxnSpPr>
      <xdr:spPr>
        <a:xfrm>
          <a:off x="4546600" y="517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34430</xdr:rowOff>
    </xdr:from>
    <xdr:to>
      <xdr:col>24</xdr:col>
      <xdr:colOff>63500</xdr:colOff>
      <xdr:row>32</xdr:row>
      <xdr:rowOff>44564</xdr:rowOff>
    </xdr:to>
    <xdr:cxnSp macro="">
      <xdr:nvCxnSpPr>
        <xdr:cNvPr id="61" name="直線コネクタ 60"/>
        <xdr:cNvCxnSpPr/>
      </xdr:nvCxnSpPr>
      <xdr:spPr>
        <a:xfrm flipV="1">
          <a:off x="3797300" y="5520830"/>
          <a:ext cx="8382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146461</xdr:rowOff>
    </xdr:from>
    <xdr:ext cx="534377" cy="259045"/>
    <xdr:sp macro="" textlink="">
      <xdr:nvSpPr>
        <xdr:cNvPr id="62" name="人件費平均値テキスト"/>
        <xdr:cNvSpPr txBox="1"/>
      </xdr:nvSpPr>
      <xdr:spPr>
        <a:xfrm>
          <a:off x="4686300" y="5975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168034</xdr:rowOff>
    </xdr:from>
    <xdr:to>
      <xdr:col>24</xdr:col>
      <xdr:colOff>114300</xdr:colOff>
      <xdr:row>35</xdr:row>
      <xdr:rowOff>98184</xdr:rowOff>
    </xdr:to>
    <xdr:sp macro="" textlink="">
      <xdr:nvSpPr>
        <xdr:cNvPr id="63" name="フローチャート: 判断 62"/>
        <xdr:cNvSpPr/>
      </xdr:nvSpPr>
      <xdr:spPr>
        <a:xfrm>
          <a:off x="45847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44564</xdr:rowOff>
    </xdr:from>
    <xdr:to>
      <xdr:col>19</xdr:col>
      <xdr:colOff>177800</xdr:colOff>
      <xdr:row>32</xdr:row>
      <xdr:rowOff>120917</xdr:rowOff>
    </xdr:to>
    <xdr:cxnSp macro="">
      <xdr:nvCxnSpPr>
        <xdr:cNvPr id="64" name="直線コネクタ 63"/>
        <xdr:cNvCxnSpPr/>
      </xdr:nvCxnSpPr>
      <xdr:spPr>
        <a:xfrm flipV="1">
          <a:off x="2908300" y="5530964"/>
          <a:ext cx="889000" cy="76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xdr:rowOff>
    </xdr:from>
    <xdr:to>
      <xdr:col>20</xdr:col>
      <xdr:colOff>38100</xdr:colOff>
      <xdr:row>35</xdr:row>
      <xdr:rowOff>102870</xdr:rowOff>
    </xdr:to>
    <xdr:sp macro="" textlink="">
      <xdr:nvSpPr>
        <xdr:cNvPr id="65" name="フローチャート: 判断 64"/>
        <xdr:cNvSpPr/>
      </xdr:nvSpPr>
      <xdr:spPr>
        <a:xfrm>
          <a:off x="3746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93997</xdr:rowOff>
    </xdr:from>
    <xdr:ext cx="534377" cy="259045"/>
    <xdr:sp macro="" textlink="">
      <xdr:nvSpPr>
        <xdr:cNvPr id="66" name="テキスト ボックス 65"/>
        <xdr:cNvSpPr txBox="1"/>
      </xdr:nvSpPr>
      <xdr:spPr>
        <a:xfrm>
          <a:off x="3530111" y="609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120917</xdr:rowOff>
    </xdr:from>
    <xdr:to>
      <xdr:col>15</xdr:col>
      <xdr:colOff>50800</xdr:colOff>
      <xdr:row>33</xdr:row>
      <xdr:rowOff>51079</xdr:rowOff>
    </xdr:to>
    <xdr:cxnSp macro="">
      <xdr:nvCxnSpPr>
        <xdr:cNvPr id="67" name="直線コネクタ 66"/>
        <xdr:cNvCxnSpPr/>
      </xdr:nvCxnSpPr>
      <xdr:spPr>
        <a:xfrm flipV="1">
          <a:off x="2019300" y="5607317"/>
          <a:ext cx="889000" cy="10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xdr:rowOff>
    </xdr:from>
    <xdr:to>
      <xdr:col>15</xdr:col>
      <xdr:colOff>101600</xdr:colOff>
      <xdr:row>35</xdr:row>
      <xdr:rowOff>110261</xdr:rowOff>
    </xdr:to>
    <xdr:sp macro="" textlink="">
      <xdr:nvSpPr>
        <xdr:cNvPr id="68" name="フローチャート: 判断 67"/>
        <xdr:cNvSpPr/>
      </xdr:nvSpPr>
      <xdr:spPr>
        <a:xfrm>
          <a:off x="2857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101388</xdr:rowOff>
    </xdr:from>
    <xdr:ext cx="534377" cy="259045"/>
    <xdr:sp macro="" textlink="">
      <xdr:nvSpPr>
        <xdr:cNvPr id="69" name="テキスト ボックス 68"/>
        <xdr:cNvSpPr txBox="1"/>
      </xdr:nvSpPr>
      <xdr:spPr>
        <a:xfrm>
          <a:off x="2641111" y="610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48527</xdr:rowOff>
    </xdr:from>
    <xdr:to>
      <xdr:col>10</xdr:col>
      <xdr:colOff>114300</xdr:colOff>
      <xdr:row>33</xdr:row>
      <xdr:rowOff>51079</xdr:rowOff>
    </xdr:to>
    <xdr:cxnSp macro="">
      <xdr:nvCxnSpPr>
        <xdr:cNvPr id="70" name="直線コネクタ 69"/>
        <xdr:cNvCxnSpPr/>
      </xdr:nvCxnSpPr>
      <xdr:spPr>
        <a:xfrm>
          <a:off x="1130300" y="5706377"/>
          <a:ext cx="889000" cy="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15291</xdr:rowOff>
    </xdr:from>
    <xdr:to>
      <xdr:col>10</xdr:col>
      <xdr:colOff>165100</xdr:colOff>
      <xdr:row>35</xdr:row>
      <xdr:rowOff>116891</xdr:rowOff>
    </xdr:to>
    <xdr:sp macro="" textlink="">
      <xdr:nvSpPr>
        <xdr:cNvPr id="71" name="フローチャート: 判断 70"/>
        <xdr:cNvSpPr/>
      </xdr:nvSpPr>
      <xdr:spPr>
        <a:xfrm>
          <a:off x="1968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108018</xdr:rowOff>
    </xdr:from>
    <xdr:ext cx="534377" cy="259045"/>
    <xdr:sp macro="" textlink="">
      <xdr:nvSpPr>
        <xdr:cNvPr id="72" name="テキスト ボックス 71"/>
        <xdr:cNvSpPr txBox="1"/>
      </xdr:nvSpPr>
      <xdr:spPr>
        <a:xfrm>
          <a:off x="1752111" y="610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135145</xdr:rowOff>
    </xdr:from>
    <xdr:ext cx="534377" cy="259045"/>
    <xdr:sp macro="" textlink="">
      <xdr:nvSpPr>
        <xdr:cNvPr id="74" name="テキスト ボックス 73"/>
        <xdr:cNvSpPr txBox="1"/>
      </xdr:nvSpPr>
      <xdr:spPr>
        <a:xfrm>
          <a:off x="863111" y="613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155080</xdr:rowOff>
    </xdr:from>
    <xdr:to>
      <xdr:col>24</xdr:col>
      <xdr:colOff>114300</xdr:colOff>
      <xdr:row>32</xdr:row>
      <xdr:rowOff>85230</xdr:rowOff>
    </xdr:to>
    <xdr:sp macro="" textlink="">
      <xdr:nvSpPr>
        <xdr:cNvPr id="80" name="楕円 79"/>
        <xdr:cNvSpPr/>
      </xdr:nvSpPr>
      <xdr:spPr>
        <a:xfrm>
          <a:off x="4584700" y="547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6507</xdr:rowOff>
    </xdr:from>
    <xdr:ext cx="534377" cy="259045"/>
    <xdr:sp macro="" textlink="">
      <xdr:nvSpPr>
        <xdr:cNvPr id="81" name="人件費該当値テキスト"/>
        <xdr:cNvSpPr txBox="1"/>
      </xdr:nvSpPr>
      <xdr:spPr>
        <a:xfrm>
          <a:off x="4686300" y="532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165214</xdr:rowOff>
    </xdr:from>
    <xdr:to>
      <xdr:col>20</xdr:col>
      <xdr:colOff>38100</xdr:colOff>
      <xdr:row>32</xdr:row>
      <xdr:rowOff>95364</xdr:rowOff>
    </xdr:to>
    <xdr:sp macro="" textlink="">
      <xdr:nvSpPr>
        <xdr:cNvPr id="82" name="楕円 81"/>
        <xdr:cNvSpPr/>
      </xdr:nvSpPr>
      <xdr:spPr>
        <a:xfrm>
          <a:off x="3746500" y="548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111891</xdr:rowOff>
    </xdr:from>
    <xdr:ext cx="534377" cy="259045"/>
    <xdr:sp macro="" textlink="">
      <xdr:nvSpPr>
        <xdr:cNvPr id="83" name="テキスト ボックス 82"/>
        <xdr:cNvSpPr txBox="1"/>
      </xdr:nvSpPr>
      <xdr:spPr>
        <a:xfrm>
          <a:off x="3530111" y="525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70117</xdr:rowOff>
    </xdr:from>
    <xdr:to>
      <xdr:col>15</xdr:col>
      <xdr:colOff>101600</xdr:colOff>
      <xdr:row>33</xdr:row>
      <xdr:rowOff>267</xdr:rowOff>
    </xdr:to>
    <xdr:sp macro="" textlink="">
      <xdr:nvSpPr>
        <xdr:cNvPr id="84" name="楕円 83"/>
        <xdr:cNvSpPr/>
      </xdr:nvSpPr>
      <xdr:spPr>
        <a:xfrm>
          <a:off x="2857500" y="555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16794</xdr:rowOff>
    </xdr:from>
    <xdr:ext cx="534377" cy="259045"/>
    <xdr:sp macro="" textlink="">
      <xdr:nvSpPr>
        <xdr:cNvPr id="85" name="テキスト ボックス 84"/>
        <xdr:cNvSpPr txBox="1"/>
      </xdr:nvSpPr>
      <xdr:spPr>
        <a:xfrm>
          <a:off x="2641111" y="533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279</xdr:rowOff>
    </xdr:from>
    <xdr:to>
      <xdr:col>10</xdr:col>
      <xdr:colOff>165100</xdr:colOff>
      <xdr:row>33</xdr:row>
      <xdr:rowOff>101879</xdr:rowOff>
    </xdr:to>
    <xdr:sp macro="" textlink="">
      <xdr:nvSpPr>
        <xdr:cNvPr id="86" name="楕円 85"/>
        <xdr:cNvSpPr/>
      </xdr:nvSpPr>
      <xdr:spPr>
        <a:xfrm>
          <a:off x="1968500" y="565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118406</xdr:rowOff>
    </xdr:from>
    <xdr:ext cx="534377" cy="259045"/>
    <xdr:sp macro="" textlink="">
      <xdr:nvSpPr>
        <xdr:cNvPr id="87" name="テキスト ボックス 86"/>
        <xdr:cNvSpPr txBox="1"/>
      </xdr:nvSpPr>
      <xdr:spPr>
        <a:xfrm>
          <a:off x="1752111" y="543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169177</xdr:rowOff>
    </xdr:from>
    <xdr:to>
      <xdr:col>6</xdr:col>
      <xdr:colOff>38100</xdr:colOff>
      <xdr:row>33</xdr:row>
      <xdr:rowOff>99327</xdr:rowOff>
    </xdr:to>
    <xdr:sp macro="" textlink="">
      <xdr:nvSpPr>
        <xdr:cNvPr id="88" name="楕円 87"/>
        <xdr:cNvSpPr/>
      </xdr:nvSpPr>
      <xdr:spPr>
        <a:xfrm>
          <a:off x="1079500" y="565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115854</xdr:rowOff>
    </xdr:from>
    <xdr:ext cx="534377" cy="259045"/>
    <xdr:sp macro="" textlink="">
      <xdr:nvSpPr>
        <xdr:cNvPr id="89" name="テキスト ボックス 88"/>
        <xdr:cNvSpPr txBox="1"/>
      </xdr:nvSpPr>
      <xdr:spPr>
        <a:xfrm>
          <a:off x="863111" y="543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94259</xdr:rowOff>
    </xdr:from>
    <xdr:to>
      <xdr:col>24</xdr:col>
      <xdr:colOff>62865</xdr:colOff>
      <xdr:row>58</xdr:row>
      <xdr:rowOff>152616</xdr:rowOff>
    </xdr:to>
    <xdr:cxnSp macro="">
      <xdr:nvCxnSpPr>
        <xdr:cNvPr id="114" name="直線コネクタ 113"/>
        <xdr:cNvCxnSpPr/>
      </xdr:nvCxnSpPr>
      <xdr:spPr>
        <a:xfrm flipV="1">
          <a:off x="4633595" y="8666759"/>
          <a:ext cx="1270" cy="142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156443</xdr:rowOff>
    </xdr:from>
    <xdr:ext cx="534377" cy="259045"/>
    <xdr:sp macro="" textlink="">
      <xdr:nvSpPr>
        <xdr:cNvPr id="115" name="物件費最小値テキスト"/>
        <xdr:cNvSpPr txBox="1"/>
      </xdr:nvSpPr>
      <xdr:spPr>
        <a:xfrm>
          <a:off x="4686300" y="1010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152616</xdr:rowOff>
    </xdr:from>
    <xdr:to>
      <xdr:col>24</xdr:col>
      <xdr:colOff>152400</xdr:colOff>
      <xdr:row>58</xdr:row>
      <xdr:rowOff>152616</xdr:rowOff>
    </xdr:to>
    <xdr:cxnSp macro="">
      <xdr:nvCxnSpPr>
        <xdr:cNvPr id="116" name="直線コネクタ 115"/>
        <xdr:cNvCxnSpPr/>
      </xdr:nvCxnSpPr>
      <xdr:spPr>
        <a:xfrm>
          <a:off x="4546600" y="10096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40936</xdr:rowOff>
    </xdr:from>
    <xdr:ext cx="599010" cy="259045"/>
    <xdr:sp macro="" textlink="">
      <xdr:nvSpPr>
        <xdr:cNvPr id="117" name="物件費最大値テキスト"/>
        <xdr:cNvSpPr txBox="1"/>
      </xdr:nvSpPr>
      <xdr:spPr>
        <a:xfrm>
          <a:off x="4686300" y="8441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94259</xdr:rowOff>
    </xdr:from>
    <xdr:to>
      <xdr:col>24</xdr:col>
      <xdr:colOff>152400</xdr:colOff>
      <xdr:row>50</xdr:row>
      <xdr:rowOff>94259</xdr:rowOff>
    </xdr:to>
    <xdr:cxnSp macro="">
      <xdr:nvCxnSpPr>
        <xdr:cNvPr id="118" name="直線コネクタ 117"/>
        <xdr:cNvCxnSpPr/>
      </xdr:nvCxnSpPr>
      <xdr:spPr>
        <a:xfrm>
          <a:off x="4546600" y="8666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135141</xdr:rowOff>
    </xdr:from>
    <xdr:to>
      <xdr:col>24</xdr:col>
      <xdr:colOff>63500</xdr:colOff>
      <xdr:row>56</xdr:row>
      <xdr:rowOff>150711</xdr:rowOff>
    </xdr:to>
    <xdr:cxnSp macro="">
      <xdr:nvCxnSpPr>
        <xdr:cNvPr id="119" name="直線コネクタ 118"/>
        <xdr:cNvCxnSpPr/>
      </xdr:nvCxnSpPr>
      <xdr:spPr>
        <a:xfrm flipV="1">
          <a:off x="3797300" y="9736341"/>
          <a:ext cx="838200" cy="1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67924</xdr:rowOff>
    </xdr:from>
    <xdr:ext cx="534377" cy="259045"/>
    <xdr:sp macro="" textlink="">
      <xdr:nvSpPr>
        <xdr:cNvPr id="120" name="物件費平均値テキスト"/>
        <xdr:cNvSpPr txBox="1"/>
      </xdr:nvSpPr>
      <xdr:spPr>
        <a:xfrm>
          <a:off x="4686300" y="9840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89497</xdr:rowOff>
    </xdr:from>
    <xdr:to>
      <xdr:col>24</xdr:col>
      <xdr:colOff>114300</xdr:colOff>
      <xdr:row>58</xdr:row>
      <xdr:rowOff>19647</xdr:rowOff>
    </xdr:to>
    <xdr:sp macro="" textlink="">
      <xdr:nvSpPr>
        <xdr:cNvPr id="121" name="フローチャート: 判断 120"/>
        <xdr:cNvSpPr/>
      </xdr:nvSpPr>
      <xdr:spPr>
        <a:xfrm>
          <a:off x="4584700" y="986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148755</xdr:rowOff>
    </xdr:from>
    <xdr:to>
      <xdr:col>19</xdr:col>
      <xdr:colOff>177800</xdr:colOff>
      <xdr:row>56</xdr:row>
      <xdr:rowOff>150711</xdr:rowOff>
    </xdr:to>
    <xdr:cxnSp macro="">
      <xdr:nvCxnSpPr>
        <xdr:cNvPr id="122" name="直線コネクタ 121"/>
        <xdr:cNvCxnSpPr/>
      </xdr:nvCxnSpPr>
      <xdr:spPr>
        <a:xfrm>
          <a:off x="2908300" y="9749955"/>
          <a:ext cx="889000" cy="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118681</xdr:rowOff>
    </xdr:from>
    <xdr:to>
      <xdr:col>20</xdr:col>
      <xdr:colOff>38100</xdr:colOff>
      <xdr:row>58</xdr:row>
      <xdr:rowOff>48831</xdr:rowOff>
    </xdr:to>
    <xdr:sp macro="" textlink="">
      <xdr:nvSpPr>
        <xdr:cNvPr id="123" name="フローチャート: 判断 122"/>
        <xdr:cNvSpPr/>
      </xdr:nvSpPr>
      <xdr:spPr>
        <a:xfrm>
          <a:off x="3746500" y="98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39958</xdr:rowOff>
    </xdr:from>
    <xdr:ext cx="534377" cy="259045"/>
    <xdr:sp macro="" textlink="">
      <xdr:nvSpPr>
        <xdr:cNvPr id="124" name="テキスト ボックス 123"/>
        <xdr:cNvSpPr txBox="1"/>
      </xdr:nvSpPr>
      <xdr:spPr>
        <a:xfrm>
          <a:off x="3530111" y="998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148755</xdr:rowOff>
    </xdr:from>
    <xdr:to>
      <xdr:col>15</xdr:col>
      <xdr:colOff>50800</xdr:colOff>
      <xdr:row>57</xdr:row>
      <xdr:rowOff>3277</xdr:rowOff>
    </xdr:to>
    <xdr:cxnSp macro="">
      <xdr:nvCxnSpPr>
        <xdr:cNvPr id="125" name="直線コネクタ 124"/>
        <xdr:cNvCxnSpPr/>
      </xdr:nvCxnSpPr>
      <xdr:spPr>
        <a:xfrm flipV="1">
          <a:off x="2019300" y="9749955"/>
          <a:ext cx="889000" cy="2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104077</xdr:rowOff>
    </xdr:from>
    <xdr:to>
      <xdr:col>15</xdr:col>
      <xdr:colOff>101600</xdr:colOff>
      <xdr:row>58</xdr:row>
      <xdr:rowOff>34227</xdr:rowOff>
    </xdr:to>
    <xdr:sp macro="" textlink="">
      <xdr:nvSpPr>
        <xdr:cNvPr id="126" name="フローチャート: 判断 125"/>
        <xdr:cNvSpPr/>
      </xdr:nvSpPr>
      <xdr:spPr>
        <a:xfrm>
          <a:off x="28575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25354</xdr:rowOff>
    </xdr:from>
    <xdr:ext cx="534377" cy="259045"/>
    <xdr:sp macro="" textlink="">
      <xdr:nvSpPr>
        <xdr:cNvPr id="127" name="テキスト ボックス 126"/>
        <xdr:cNvSpPr txBox="1"/>
      </xdr:nvSpPr>
      <xdr:spPr>
        <a:xfrm>
          <a:off x="2641111" y="996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3277</xdr:rowOff>
    </xdr:from>
    <xdr:to>
      <xdr:col>10</xdr:col>
      <xdr:colOff>114300</xdr:colOff>
      <xdr:row>57</xdr:row>
      <xdr:rowOff>81356</xdr:rowOff>
    </xdr:to>
    <xdr:cxnSp macro="">
      <xdr:nvCxnSpPr>
        <xdr:cNvPr id="128" name="直線コネクタ 127"/>
        <xdr:cNvCxnSpPr/>
      </xdr:nvCxnSpPr>
      <xdr:spPr>
        <a:xfrm flipV="1">
          <a:off x="1130300" y="9775927"/>
          <a:ext cx="889000" cy="7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118211</xdr:rowOff>
    </xdr:from>
    <xdr:to>
      <xdr:col>10</xdr:col>
      <xdr:colOff>165100</xdr:colOff>
      <xdr:row>58</xdr:row>
      <xdr:rowOff>48361</xdr:rowOff>
    </xdr:to>
    <xdr:sp macro="" textlink="">
      <xdr:nvSpPr>
        <xdr:cNvPr id="129" name="フローチャート: 判断 128"/>
        <xdr:cNvSpPr/>
      </xdr:nvSpPr>
      <xdr:spPr>
        <a:xfrm>
          <a:off x="1968500" y="9890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39488</xdr:rowOff>
    </xdr:from>
    <xdr:ext cx="534377" cy="259045"/>
    <xdr:sp macro="" textlink="">
      <xdr:nvSpPr>
        <xdr:cNvPr id="130" name="テキスト ボックス 129"/>
        <xdr:cNvSpPr txBox="1"/>
      </xdr:nvSpPr>
      <xdr:spPr>
        <a:xfrm>
          <a:off x="1752111" y="998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133833</xdr:rowOff>
    </xdr:from>
    <xdr:to>
      <xdr:col>6</xdr:col>
      <xdr:colOff>38100</xdr:colOff>
      <xdr:row>58</xdr:row>
      <xdr:rowOff>63983</xdr:rowOff>
    </xdr:to>
    <xdr:sp macro="" textlink="">
      <xdr:nvSpPr>
        <xdr:cNvPr id="131" name="フローチャート: 判断 130"/>
        <xdr:cNvSpPr/>
      </xdr:nvSpPr>
      <xdr:spPr>
        <a:xfrm>
          <a:off x="1079500" y="990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55110</xdr:rowOff>
    </xdr:from>
    <xdr:ext cx="534377" cy="259045"/>
    <xdr:sp macro="" textlink="">
      <xdr:nvSpPr>
        <xdr:cNvPr id="132" name="テキスト ボックス 131"/>
        <xdr:cNvSpPr txBox="1"/>
      </xdr:nvSpPr>
      <xdr:spPr>
        <a:xfrm>
          <a:off x="863111" y="999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84341</xdr:rowOff>
    </xdr:from>
    <xdr:to>
      <xdr:col>24</xdr:col>
      <xdr:colOff>114300</xdr:colOff>
      <xdr:row>57</xdr:row>
      <xdr:rowOff>14491</xdr:rowOff>
    </xdr:to>
    <xdr:sp macro="" textlink="">
      <xdr:nvSpPr>
        <xdr:cNvPr id="138" name="楕円 137"/>
        <xdr:cNvSpPr/>
      </xdr:nvSpPr>
      <xdr:spPr>
        <a:xfrm>
          <a:off x="4584700" y="968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107218</xdr:rowOff>
    </xdr:from>
    <xdr:ext cx="534377" cy="259045"/>
    <xdr:sp macro="" textlink="">
      <xdr:nvSpPr>
        <xdr:cNvPr id="139" name="物件費該当値テキスト"/>
        <xdr:cNvSpPr txBox="1"/>
      </xdr:nvSpPr>
      <xdr:spPr>
        <a:xfrm>
          <a:off x="4686300" y="953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99911</xdr:rowOff>
    </xdr:from>
    <xdr:to>
      <xdr:col>20</xdr:col>
      <xdr:colOff>38100</xdr:colOff>
      <xdr:row>57</xdr:row>
      <xdr:rowOff>30061</xdr:rowOff>
    </xdr:to>
    <xdr:sp macro="" textlink="">
      <xdr:nvSpPr>
        <xdr:cNvPr id="140" name="楕円 139"/>
        <xdr:cNvSpPr/>
      </xdr:nvSpPr>
      <xdr:spPr>
        <a:xfrm>
          <a:off x="3746500" y="970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46588</xdr:rowOff>
    </xdr:from>
    <xdr:ext cx="534377" cy="259045"/>
    <xdr:sp macro="" textlink="">
      <xdr:nvSpPr>
        <xdr:cNvPr id="141" name="テキスト ボックス 140"/>
        <xdr:cNvSpPr txBox="1"/>
      </xdr:nvSpPr>
      <xdr:spPr>
        <a:xfrm>
          <a:off x="3530111" y="947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97955</xdr:rowOff>
    </xdr:from>
    <xdr:to>
      <xdr:col>15</xdr:col>
      <xdr:colOff>101600</xdr:colOff>
      <xdr:row>57</xdr:row>
      <xdr:rowOff>28105</xdr:rowOff>
    </xdr:to>
    <xdr:sp macro="" textlink="">
      <xdr:nvSpPr>
        <xdr:cNvPr id="142" name="楕円 141"/>
        <xdr:cNvSpPr/>
      </xdr:nvSpPr>
      <xdr:spPr>
        <a:xfrm>
          <a:off x="2857500" y="969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44632</xdr:rowOff>
    </xdr:from>
    <xdr:ext cx="534377" cy="259045"/>
    <xdr:sp macro="" textlink="">
      <xdr:nvSpPr>
        <xdr:cNvPr id="143" name="テキスト ボックス 142"/>
        <xdr:cNvSpPr txBox="1"/>
      </xdr:nvSpPr>
      <xdr:spPr>
        <a:xfrm>
          <a:off x="2641111" y="947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123927</xdr:rowOff>
    </xdr:from>
    <xdr:to>
      <xdr:col>10</xdr:col>
      <xdr:colOff>165100</xdr:colOff>
      <xdr:row>57</xdr:row>
      <xdr:rowOff>54077</xdr:rowOff>
    </xdr:to>
    <xdr:sp macro="" textlink="">
      <xdr:nvSpPr>
        <xdr:cNvPr id="144" name="楕円 143"/>
        <xdr:cNvSpPr/>
      </xdr:nvSpPr>
      <xdr:spPr>
        <a:xfrm>
          <a:off x="1968500" y="972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70604</xdr:rowOff>
    </xdr:from>
    <xdr:ext cx="534377" cy="259045"/>
    <xdr:sp macro="" textlink="">
      <xdr:nvSpPr>
        <xdr:cNvPr id="145" name="テキスト ボックス 144"/>
        <xdr:cNvSpPr txBox="1"/>
      </xdr:nvSpPr>
      <xdr:spPr>
        <a:xfrm>
          <a:off x="1752111" y="950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30556</xdr:rowOff>
    </xdr:from>
    <xdr:to>
      <xdr:col>6</xdr:col>
      <xdr:colOff>38100</xdr:colOff>
      <xdr:row>57</xdr:row>
      <xdr:rowOff>132156</xdr:rowOff>
    </xdr:to>
    <xdr:sp macro="" textlink="">
      <xdr:nvSpPr>
        <xdr:cNvPr id="146" name="楕円 145"/>
        <xdr:cNvSpPr/>
      </xdr:nvSpPr>
      <xdr:spPr>
        <a:xfrm>
          <a:off x="1079500" y="980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148683</xdr:rowOff>
    </xdr:from>
    <xdr:ext cx="534377" cy="259045"/>
    <xdr:sp macro="" textlink="">
      <xdr:nvSpPr>
        <xdr:cNvPr id="147" name="テキスト ボックス 146"/>
        <xdr:cNvSpPr txBox="1"/>
      </xdr:nvSpPr>
      <xdr:spPr>
        <a:xfrm>
          <a:off x="863111" y="957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166479</xdr:rowOff>
    </xdr:from>
    <xdr:to>
      <xdr:col>24</xdr:col>
      <xdr:colOff>62865</xdr:colOff>
      <xdr:row>79</xdr:row>
      <xdr:rowOff>63500</xdr:rowOff>
    </xdr:to>
    <xdr:cxnSp macro="">
      <xdr:nvCxnSpPr>
        <xdr:cNvPr id="173" name="直線コネクタ 172"/>
        <xdr:cNvCxnSpPr/>
      </xdr:nvCxnSpPr>
      <xdr:spPr>
        <a:xfrm flipV="1">
          <a:off x="4633595" y="11996529"/>
          <a:ext cx="1270" cy="161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67327</xdr:rowOff>
    </xdr:from>
    <xdr:ext cx="378565" cy="259045"/>
    <xdr:sp macro="" textlink="">
      <xdr:nvSpPr>
        <xdr:cNvPr id="174" name="維持補修費最小値テキスト"/>
        <xdr:cNvSpPr txBox="1"/>
      </xdr:nvSpPr>
      <xdr:spPr>
        <a:xfrm>
          <a:off x="4686300" y="1361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63500</xdr:rowOff>
    </xdr:from>
    <xdr:to>
      <xdr:col>24</xdr:col>
      <xdr:colOff>152400</xdr:colOff>
      <xdr:row>79</xdr:row>
      <xdr:rowOff>63500</xdr:rowOff>
    </xdr:to>
    <xdr:cxnSp macro="">
      <xdr:nvCxnSpPr>
        <xdr:cNvPr id="175" name="直線コネクタ 174"/>
        <xdr:cNvCxnSpPr/>
      </xdr:nvCxnSpPr>
      <xdr:spPr>
        <a:xfrm>
          <a:off x="4546600" y="1360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113156</xdr:rowOff>
    </xdr:from>
    <xdr:ext cx="534377" cy="259045"/>
    <xdr:sp macro="" textlink="">
      <xdr:nvSpPr>
        <xdr:cNvPr id="176" name="維持補修費最大値テキスト"/>
        <xdr:cNvSpPr txBox="1"/>
      </xdr:nvSpPr>
      <xdr:spPr>
        <a:xfrm>
          <a:off x="4686300" y="1177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166479</xdr:rowOff>
    </xdr:from>
    <xdr:to>
      <xdr:col>24</xdr:col>
      <xdr:colOff>152400</xdr:colOff>
      <xdr:row>69</xdr:row>
      <xdr:rowOff>166479</xdr:rowOff>
    </xdr:to>
    <xdr:cxnSp macro="">
      <xdr:nvCxnSpPr>
        <xdr:cNvPr id="177" name="直線コネクタ 176"/>
        <xdr:cNvCxnSpPr/>
      </xdr:nvCxnSpPr>
      <xdr:spPr>
        <a:xfrm>
          <a:off x="4546600" y="1199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20610</xdr:rowOff>
    </xdr:from>
    <xdr:to>
      <xdr:col>24</xdr:col>
      <xdr:colOff>63500</xdr:colOff>
      <xdr:row>77</xdr:row>
      <xdr:rowOff>27032</xdr:rowOff>
    </xdr:to>
    <xdr:cxnSp macro="">
      <xdr:nvCxnSpPr>
        <xdr:cNvPr id="178" name="直線コネクタ 177"/>
        <xdr:cNvCxnSpPr/>
      </xdr:nvCxnSpPr>
      <xdr:spPr>
        <a:xfrm flipV="1">
          <a:off x="3797300" y="13222260"/>
          <a:ext cx="838200" cy="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116240</xdr:rowOff>
    </xdr:from>
    <xdr:ext cx="469744" cy="259045"/>
    <xdr:sp macro="" textlink="">
      <xdr:nvSpPr>
        <xdr:cNvPr id="179" name="維持補修費平均値テキスト"/>
        <xdr:cNvSpPr txBox="1"/>
      </xdr:nvSpPr>
      <xdr:spPr>
        <a:xfrm>
          <a:off x="4686300" y="12974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93363</xdr:rowOff>
    </xdr:from>
    <xdr:to>
      <xdr:col>24</xdr:col>
      <xdr:colOff>114300</xdr:colOff>
      <xdr:row>77</xdr:row>
      <xdr:rowOff>23513</xdr:rowOff>
    </xdr:to>
    <xdr:sp macro="" textlink="">
      <xdr:nvSpPr>
        <xdr:cNvPr id="180" name="フローチャート: 判断 179"/>
        <xdr:cNvSpPr/>
      </xdr:nvSpPr>
      <xdr:spPr>
        <a:xfrm>
          <a:off x="4584700" y="1312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27032</xdr:rowOff>
    </xdr:from>
    <xdr:to>
      <xdr:col>19</xdr:col>
      <xdr:colOff>177800</xdr:colOff>
      <xdr:row>77</xdr:row>
      <xdr:rowOff>36068</xdr:rowOff>
    </xdr:to>
    <xdr:cxnSp macro="">
      <xdr:nvCxnSpPr>
        <xdr:cNvPr id="181" name="直線コネクタ 180"/>
        <xdr:cNvCxnSpPr/>
      </xdr:nvCxnSpPr>
      <xdr:spPr>
        <a:xfrm flipV="1">
          <a:off x="2908300" y="13228682"/>
          <a:ext cx="889000" cy="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102398</xdr:rowOff>
    </xdr:from>
    <xdr:to>
      <xdr:col>20</xdr:col>
      <xdr:colOff>38100</xdr:colOff>
      <xdr:row>77</xdr:row>
      <xdr:rowOff>32548</xdr:rowOff>
    </xdr:to>
    <xdr:sp macro="" textlink="">
      <xdr:nvSpPr>
        <xdr:cNvPr id="182" name="フローチャート: 判断 181"/>
        <xdr:cNvSpPr/>
      </xdr:nvSpPr>
      <xdr:spPr>
        <a:xfrm>
          <a:off x="3746500" y="1313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49075</xdr:rowOff>
    </xdr:from>
    <xdr:ext cx="469744" cy="259045"/>
    <xdr:sp macro="" textlink="">
      <xdr:nvSpPr>
        <xdr:cNvPr id="183" name="テキスト ボックス 182"/>
        <xdr:cNvSpPr txBox="1"/>
      </xdr:nvSpPr>
      <xdr:spPr>
        <a:xfrm>
          <a:off x="3562428" y="1290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36068</xdr:rowOff>
    </xdr:from>
    <xdr:to>
      <xdr:col>15</xdr:col>
      <xdr:colOff>50800</xdr:colOff>
      <xdr:row>77</xdr:row>
      <xdr:rowOff>129902</xdr:rowOff>
    </xdr:to>
    <xdr:cxnSp macro="">
      <xdr:nvCxnSpPr>
        <xdr:cNvPr id="184" name="直線コネクタ 183"/>
        <xdr:cNvCxnSpPr/>
      </xdr:nvCxnSpPr>
      <xdr:spPr>
        <a:xfrm flipV="1">
          <a:off x="2019300" y="13237718"/>
          <a:ext cx="889000" cy="9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114481</xdr:rowOff>
    </xdr:from>
    <xdr:to>
      <xdr:col>15</xdr:col>
      <xdr:colOff>101600</xdr:colOff>
      <xdr:row>77</xdr:row>
      <xdr:rowOff>44631</xdr:rowOff>
    </xdr:to>
    <xdr:sp macro="" textlink="">
      <xdr:nvSpPr>
        <xdr:cNvPr id="185" name="フローチャート: 判断 184"/>
        <xdr:cNvSpPr/>
      </xdr:nvSpPr>
      <xdr:spPr>
        <a:xfrm>
          <a:off x="2857500" y="1314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61158</xdr:rowOff>
    </xdr:from>
    <xdr:ext cx="469744" cy="259045"/>
    <xdr:sp macro="" textlink="">
      <xdr:nvSpPr>
        <xdr:cNvPr id="186" name="テキスト ボックス 185"/>
        <xdr:cNvSpPr txBox="1"/>
      </xdr:nvSpPr>
      <xdr:spPr>
        <a:xfrm>
          <a:off x="2673428" y="1291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129902</xdr:rowOff>
    </xdr:from>
    <xdr:to>
      <xdr:col>10</xdr:col>
      <xdr:colOff>114300</xdr:colOff>
      <xdr:row>77</xdr:row>
      <xdr:rowOff>147320</xdr:rowOff>
    </xdr:to>
    <xdr:cxnSp macro="">
      <xdr:nvCxnSpPr>
        <xdr:cNvPr id="187" name="直線コネクタ 186"/>
        <xdr:cNvCxnSpPr/>
      </xdr:nvCxnSpPr>
      <xdr:spPr>
        <a:xfrm flipV="1">
          <a:off x="1130300" y="13331552"/>
          <a:ext cx="889000" cy="1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100983</xdr:rowOff>
    </xdr:from>
    <xdr:to>
      <xdr:col>10</xdr:col>
      <xdr:colOff>165100</xdr:colOff>
      <xdr:row>77</xdr:row>
      <xdr:rowOff>31133</xdr:rowOff>
    </xdr:to>
    <xdr:sp macro="" textlink="">
      <xdr:nvSpPr>
        <xdr:cNvPr id="188" name="フローチャート: 判断 187"/>
        <xdr:cNvSpPr/>
      </xdr:nvSpPr>
      <xdr:spPr>
        <a:xfrm>
          <a:off x="1968500" y="1313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47660</xdr:rowOff>
    </xdr:from>
    <xdr:ext cx="469744" cy="259045"/>
    <xdr:sp macro="" textlink="">
      <xdr:nvSpPr>
        <xdr:cNvPr id="189" name="テキスト ボックス 188"/>
        <xdr:cNvSpPr txBox="1"/>
      </xdr:nvSpPr>
      <xdr:spPr>
        <a:xfrm>
          <a:off x="1784428" y="1290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85525</xdr:rowOff>
    </xdr:from>
    <xdr:to>
      <xdr:col>6</xdr:col>
      <xdr:colOff>38100</xdr:colOff>
      <xdr:row>77</xdr:row>
      <xdr:rowOff>15675</xdr:rowOff>
    </xdr:to>
    <xdr:sp macro="" textlink="">
      <xdr:nvSpPr>
        <xdr:cNvPr id="190" name="フローチャート: 判断 189"/>
        <xdr:cNvSpPr/>
      </xdr:nvSpPr>
      <xdr:spPr>
        <a:xfrm>
          <a:off x="1079500" y="1311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32203</xdr:rowOff>
    </xdr:from>
    <xdr:ext cx="469744" cy="259045"/>
    <xdr:sp macro="" textlink="">
      <xdr:nvSpPr>
        <xdr:cNvPr id="191" name="テキスト ボックス 190"/>
        <xdr:cNvSpPr txBox="1"/>
      </xdr:nvSpPr>
      <xdr:spPr>
        <a:xfrm>
          <a:off x="895428" y="1289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141260</xdr:rowOff>
    </xdr:from>
    <xdr:to>
      <xdr:col>24</xdr:col>
      <xdr:colOff>114300</xdr:colOff>
      <xdr:row>77</xdr:row>
      <xdr:rowOff>71410</xdr:rowOff>
    </xdr:to>
    <xdr:sp macro="" textlink="">
      <xdr:nvSpPr>
        <xdr:cNvPr id="197" name="楕円 196"/>
        <xdr:cNvSpPr/>
      </xdr:nvSpPr>
      <xdr:spPr>
        <a:xfrm>
          <a:off x="4584700" y="1317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119687</xdr:rowOff>
    </xdr:from>
    <xdr:ext cx="469744" cy="259045"/>
    <xdr:sp macro="" textlink="">
      <xdr:nvSpPr>
        <xdr:cNvPr id="198" name="維持補修費該当値テキスト"/>
        <xdr:cNvSpPr txBox="1"/>
      </xdr:nvSpPr>
      <xdr:spPr>
        <a:xfrm>
          <a:off x="4686300" y="1314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147682</xdr:rowOff>
    </xdr:from>
    <xdr:to>
      <xdr:col>20</xdr:col>
      <xdr:colOff>38100</xdr:colOff>
      <xdr:row>77</xdr:row>
      <xdr:rowOff>77832</xdr:rowOff>
    </xdr:to>
    <xdr:sp macro="" textlink="">
      <xdr:nvSpPr>
        <xdr:cNvPr id="199" name="楕円 198"/>
        <xdr:cNvSpPr/>
      </xdr:nvSpPr>
      <xdr:spPr>
        <a:xfrm>
          <a:off x="3746500" y="1317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68959</xdr:rowOff>
    </xdr:from>
    <xdr:ext cx="469744" cy="259045"/>
    <xdr:sp macro="" textlink="">
      <xdr:nvSpPr>
        <xdr:cNvPr id="200" name="テキスト ボックス 199"/>
        <xdr:cNvSpPr txBox="1"/>
      </xdr:nvSpPr>
      <xdr:spPr>
        <a:xfrm>
          <a:off x="3562428" y="1327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156718</xdr:rowOff>
    </xdr:from>
    <xdr:to>
      <xdr:col>15</xdr:col>
      <xdr:colOff>101600</xdr:colOff>
      <xdr:row>77</xdr:row>
      <xdr:rowOff>86868</xdr:rowOff>
    </xdr:to>
    <xdr:sp macro="" textlink="">
      <xdr:nvSpPr>
        <xdr:cNvPr id="201" name="楕円 200"/>
        <xdr:cNvSpPr/>
      </xdr:nvSpPr>
      <xdr:spPr>
        <a:xfrm>
          <a:off x="2857500" y="1318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77995</xdr:rowOff>
    </xdr:from>
    <xdr:ext cx="469744" cy="259045"/>
    <xdr:sp macro="" textlink="">
      <xdr:nvSpPr>
        <xdr:cNvPr id="202" name="テキスト ボックス 201"/>
        <xdr:cNvSpPr txBox="1"/>
      </xdr:nvSpPr>
      <xdr:spPr>
        <a:xfrm>
          <a:off x="2673428" y="13279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79102</xdr:rowOff>
    </xdr:from>
    <xdr:to>
      <xdr:col>10</xdr:col>
      <xdr:colOff>165100</xdr:colOff>
      <xdr:row>78</xdr:row>
      <xdr:rowOff>9252</xdr:rowOff>
    </xdr:to>
    <xdr:sp macro="" textlink="">
      <xdr:nvSpPr>
        <xdr:cNvPr id="203" name="楕円 202"/>
        <xdr:cNvSpPr/>
      </xdr:nvSpPr>
      <xdr:spPr>
        <a:xfrm>
          <a:off x="1968500" y="1328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379</xdr:rowOff>
    </xdr:from>
    <xdr:ext cx="469744" cy="259045"/>
    <xdr:sp macro="" textlink="">
      <xdr:nvSpPr>
        <xdr:cNvPr id="204" name="テキスト ボックス 203"/>
        <xdr:cNvSpPr txBox="1"/>
      </xdr:nvSpPr>
      <xdr:spPr>
        <a:xfrm>
          <a:off x="1784428" y="1337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96520</xdr:rowOff>
    </xdr:from>
    <xdr:to>
      <xdr:col>6</xdr:col>
      <xdr:colOff>38100</xdr:colOff>
      <xdr:row>78</xdr:row>
      <xdr:rowOff>26670</xdr:rowOff>
    </xdr:to>
    <xdr:sp macro="" textlink="">
      <xdr:nvSpPr>
        <xdr:cNvPr id="205" name="楕円 204"/>
        <xdr:cNvSpPr/>
      </xdr:nvSpPr>
      <xdr:spPr>
        <a:xfrm>
          <a:off x="1079500" y="1329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17797</xdr:rowOff>
    </xdr:from>
    <xdr:ext cx="469744" cy="259045"/>
    <xdr:sp macro="" textlink="">
      <xdr:nvSpPr>
        <xdr:cNvPr id="206" name="テキスト ボックス 205"/>
        <xdr:cNvSpPr txBox="1"/>
      </xdr:nvSpPr>
      <xdr:spPr>
        <a:xfrm>
          <a:off x="895428" y="1339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123228</xdr:rowOff>
    </xdr:from>
    <xdr:to>
      <xdr:col>24</xdr:col>
      <xdr:colOff>62865</xdr:colOff>
      <xdr:row>98</xdr:row>
      <xdr:rowOff>102527</xdr:rowOff>
    </xdr:to>
    <xdr:cxnSp macro="">
      <xdr:nvCxnSpPr>
        <xdr:cNvPr id="231" name="直線コネクタ 230"/>
        <xdr:cNvCxnSpPr/>
      </xdr:nvCxnSpPr>
      <xdr:spPr>
        <a:xfrm flipV="1">
          <a:off x="4633595" y="15553728"/>
          <a:ext cx="1270" cy="1350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106354</xdr:rowOff>
    </xdr:from>
    <xdr:ext cx="534377" cy="259045"/>
    <xdr:sp macro="" textlink="">
      <xdr:nvSpPr>
        <xdr:cNvPr id="232" name="扶助費最小値テキスト"/>
        <xdr:cNvSpPr txBox="1"/>
      </xdr:nvSpPr>
      <xdr:spPr>
        <a:xfrm>
          <a:off x="4686300" y="1690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102527</xdr:rowOff>
    </xdr:from>
    <xdr:to>
      <xdr:col>24</xdr:col>
      <xdr:colOff>152400</xdr:colOff>
      <xdr:row>98</xdr:row>
      <xdr:rowOff>102527</xdr:rowOff>
    </xdr:to>
    <xdr:cxnSp macro="">
      <xdr:nvCxnSpPr>
        <xdr:cNvPr id="233" name="直線コネクタ 232"/>
        <xdr:cNvCxnSpPr/>
      </xdr:nvCxnSpPr>
      <xdr:spPr>
        <a:xfrm>
          <a:off x="4546600" y="1690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69905</xdr:rowOff>
    </xdr:from>
    <xdr:ext cx="599010" cy="259045"/>
    <xdr:sp macro="" textlink="">
      <xdr:nvSpPr>
        <xdr:cNvPr id="234" name="扶助費最大値テキスト"/>
        <xdr:cNvSpPr txBox="1"/>
      </xdr:nvSpPr>
      <xdr:spPr>
        <a:xfrm>
          <a:off x="4686300" y="1532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123228</xdr:rowOff>
    </xdr:from>
    <xdr:to>
      <xdr:col>24</xdr:col>
      <xdr:colOff>152400</xdr:colOff>
      <xdr:row>90</xdr:row>
      <xdr:rowOff>123228</xdr:rowOff>
    </xdr:to>
    <xdr:cxnSp macro="">
      <xdr:nvCxnSpPr>
        <xdr:cNvPr id="235" name="直線コネクタ 234"/>
        <xdr:cNvCxnSpPr/>
      </xdr:nvCxnSpPr>
      <xdr:spPr>
        <a:xfrm>
          <a:off x="4546600" y="155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21196</xdr:rowOff>
    </xdr:from>
    <xdr:to>
      <xdr:col>24</xdr:col>
      <xdr:colOff>63500</xdr:colOff>
      <xdr:row>94</xdr:row>
      <xdr:rowOff>33973</xdr:rowOff>
    </xdr:to>
    <xdr:cxnSp macro="">
      <xdr:nvCxnSpPr>
        <xdr:cNvPr id="236" name="直線コネクタ 235"/>
        <xdr:cNvCxnSpPr/>
      </xdr:nvCxnSpPr>
      <xdr:spPr>
        <a:xfrm>
          <a:off x="3797300" y="16137496"/>
          <a:ext cx="838200" cy="1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37622</xdr:rowOff>
    </xdr:from>
    <xdr:ext cx="599010" cy="259045"/>
    <xdr:sp macro="" textlink="">
      <xdr:nvSpPr>
        <xdr:cNvPr id="237" name="扶助費平均値テキスト"/>
        <xdr:cNvSpPr txBox="1"/>
      </xdr:nvSpPr>
      <xdr:spPr>
        <a:xfrm>
          <a:off x="4686300" y="16325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59195</xdr:rowOff>
    </xdr:from>
    <xdr:to>
      <xdr:col>24</xdr:col>
      <xdr:colOff>114300</xdr:colOff>
      <xdr:row>95</xdr:row>
      <xdr:rowOff>160795</xdr:rowOff>
    </xdr:to>
    <xdr:sp macro="" textlink="">
      <xdr:nvSpPr>
        <xdr:cNvPr id="238" name="フローチャート: 判断 237"/>
        <xdr:cNvSpPr/>
      </xdr:nvSpPr>
      <xdr:spPr>
        <a:xfrm>
          <a:off x="45847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21196</xdr:rowOff>
    </xdr:from>
    <xdr:to>
      <xdr:col>19</xdr:col>
      <xdr:colOff>177800</xdr:colOff>
      <xdr:row>94</xdr:row>
      <xdr:rowOff>64973</xdr:rowOff>
    </xdr:to>
    <xdr:cxnSp macro="">
      <xdr:nvCxnSpPr>
        <xdr:cNvPr id="239" name="直線コネクタ 238"/>
        <xdr:cNvCxnSpPr/>
      </xdr:nvCxnSpPr>
      <xdr:spPr>
        <a:xfrm flipV="1">
          <a:off x="2908300" y="16137496"/>
          <a:ext cx="889000" cy="4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50585</xdr:rowOff>
    </xdr:from>
    <xdr:to>
      <xdr:col>20</xdr:col>
      <xdr:colOff>38100</xdr:colOff>
      <xdr:row>95</xdr:row>
      <xdr:rowOff>152185</xdr:rowOff>
    </xdr:to>
    <xdr:sp macro="" textlink="">
      <xdr:nvSpPr>
        <xdr:cNvPr id="240" name="フローチャート: 判断 239"/>
        <xdr:cNvSpPr/>
      </xdr:nvSpPr>
      <xdr:spPr>
        <a:xfrm>
          <a:off x="3746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143312</xdr:rowOff>
    </xdr:from>
    <xdr:ext cx="599010" cy="259045"/>
    <xdr:sp macro="" textlink="">
      <xdr:nvSpPr>
        <xdr:cNvPr id="241" name="テキスト ボックス 240"/>
        <xdr:cNvSpPr txBox="1"/>
      </xdr:nvSpPr>
      <xdr:spPr>
        <a:xfrm>
          <a:off x="3497795" y="1643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64973</xdr:rowOff>
    </xdr:from>
    <xdr:to>
      <xdr:col>15</xdr:col>
      <xdr:colOff>50800</xdr:colOff>
      <xdr:row>94</xdr:row>
      <xdr:rowOff>156477</xdr:rowOff>
    </xdr:to>
    <xdr:cxnSp macro="">
      <xdr:nvCxnSpPr>
        <xdr:cNvPr id="242" name="直線コネクタ 241"/>
        <xdr:cNvCxnSpPr/>
      </xdr:nvCxnSpPr>
      <xdr:spPr>
        <a:xfrm flipV="1">
          <a:off x="2019300" y="16181273"/>
          <a:ext cx="889000" cy="9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76200</xdr:rowOff>
    </xdr:from>
    <xdr:to>
      <xdr:col>15</xdr:col>
      <xdr:colOff>101600</xdr:colOff>
      <xdr:row>96</xdr:row>
      <xdr:rowOff>6350</xdr:rowOff>
    </xdr:to>
    <xdr:sp macro="" textlink="">
      <xdr:nvSpPr>
        <xdr:cNvPr id="243" name="フローチャート: 判断 242"/>
        <xdr:cNvSpPr/>
      </xdr:nvSpPr>
      <xdr:spPr>
        <a:xfrm>
          <a:off x="2857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168927</xdr:rowOff>
    </xdr:from>
    <xdr:ext cx="599010" cy="259045"/>
    <xdr:sp macro="" textlink="">
      <xdr:nvSpPr>
        <xdr:cNvPr id="244" name="テキスト ボックス 243"/>
        <xdr:cNvSpPr txBox="1"/>
      </xdr:nvSpPr>
      <xdr:spPr>
        <a:xfrm>
          <a:off x="2608795" y="1645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156477</xdr:rowOff>
    </xdr:from>
    <xdr:to>
      <xdr:col>10</xdr:col>
      <xdr:colOff>114300</xdr:colOff>
      <xdr:row>95</xdr:row>
      <xdr:rowOff>92011</xdr:rowOff>
    </xdr:to>
    <xdr:cxnSp macro="">
      <xdr:nvCxnSpPr>
        <xdr:cNvPr id="245" name="直線コネクタ 244"/>
        <xdr:cNvCxnSpPr/>
      </xdr:nvCxnSpPr>
      <xdr:spPr>
        <a:xfrm flipV="1">
          <a:off x="1130300" y="16272777"/>
          <a:ext cx="889000" cy="10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158065</xdr:rowOff>
    </xdr:from>
    <xdr:to>
      <xdr:col>10</xdr:col>
      <xdr:colOff>165100</xdr:colOff>
      <xdr:row>97</xdr:row>
      <xdr:rowOff>88215</xdr:rowOff>
    </xdr:to>
    <xdr:sp macro="" textlink="">
      <xdr:nvSpPr>
        <xdr:cNvPr id="246" name="フローチャート: 判断 245"/>
        <xdr:cNvSpPr/>
      </xdr:nvSpPr>
      <xdr:spPr>
        <a:xfrm>
          <a:off x="1968500" y="1661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79342</xdr:rowOff>
    </xdr:from>
    <xdr:ext cx="534377" cy="259045"/>
    <xdr:sp macro="" textlink="">
      <xdr:nvSpPr>
        <xdr:cNvPr id="247" name="テキスト ボックス 246"/>
        <xdr:cNvSpPr txBox="1"/>
      </xdr:nvSpPr>
      <xdr:spPr>
        <a:xfrm>
          <a:off x="1752111" y="1670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30150</xdr:rowOff>
    </xdr:from>
    <xdr:to>
      <xdr:col>6</xdr:col>
      <xdr:colOff>38100</xdr:colOff>
      <xdr:row>97</xdr:row>
      <xdr:rowOff>131750</xdr:rowOff>
    </xdr:to>
    <xdr:sp macro="" textlink="">
      <xdr:nvSpPr>
        <xdr:cNvPr id="248" name="フローチャート: 判断 247"/>
        <xdr:cNvSpPr/>
      </xdr:nvSpPr>
      <xdr:spPr>
        <a:xfrm>
          <a:off x="1079500" y="1666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122877</xdr:rowOff>
    </xdr:from>
    <xdr:ext cx="534377" cy="259045"/>
    <xdr:sp macro="" textlink="">
      <xdr:nvSpPr>
        <xdr:cNvPr id="249" name="テキスト ボックス 248"/>
        <xdr:cNvSpPr txBox="1"/>
      </xdr:nvSpPr>
      <xdr:spPr>
        <a:xfrm>
          <a:off x="863111" y="1675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154623</xdr:rowOff>
    </xdr:from>
    <xdr:to>
      <xdr:col>24</xdr:col>
      <xdr:colOff>114300</xdr:colOff>
      <xdr:row>94</xdr:row>
      <xdr:rowOff>84773</xdr:rowOff>
    </xdr:to>
    <xdr:sp macro="" textlink="">
      <xdr:nvSpPr>
        <xdr:cNvPr id="255" name="楕円 254"/>
        <xdr:cNvSpPr/>
      </xdr:nvSpPr>
      <xdr:spPr>
        <a:xfrm>
          <a:off x="4584700" y="1609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6050</xdr:rowOff>
    </xdr:from>
    <xdr:ext cx="599010" cy="259045"/>
    <xdr:sp macro="" textlink="">
      <xdr:nvSpPr>
        <xdr:cNvPr id="256" name="扶助費該当値テキスト"/>
        <xdr:cNvSpPr txBox="1"/>
      </xdr:nvSpPr>
      <xdr:spPr>
        <a:xfrm>
          <a:off x="4686300" y="1595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141846</xdr:rowOff>
    </xdr:from>
    <xdr:to>
      <xdr:col>20</xdr:col>
      <xdr:colOff>38100</xdr:colOff>
      <xdr:row>94</xdr:row>
      <xdr:rowOff>71996</xdr:rowOff>
    </xdr:to>
    <xdr:sp macro="" textlink="">
      <xdr:nvSpPr>
        <xdr:cNvPr id="257" name="楕円 256"/>
        <xdr:cNvSpPr/>
      </xdr:nvSpPr>
      <xdr:spPr>
        <a:xfrm>
          <a:off x="3746500" y="1608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88523</xdr:rowOff>
    </xdr:from>
    <xdr:ext cx="599010" cy="259045"/>
    <xdr:sp macro="" textlink="">
      <xdr:nvSpPr>
        <xdr:cNvPr id="258" name="テキスト ボックス 257"/>
        <xdr:cNvSpPr txBox="1"/>
      </xdr:nvSpPr>
      <xdr:spPr>
        <a:xfrm>
          <a:off x="3497795" y="1586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14173</xdr:rowOff>
    </xdr:from>
    <xdr:to>
      <xdr:col>15</xdr:col>
      <xdr:colOff>101600</xdr:colOff>
      <xdr:row>94</xdr:row>
      <xdr:rowOff>115773</xdr:rowOff>
    </xdr:to>
    <xdr:sp macro="" textlink="">
      <xdr:nvSpPr>
        <xdr:cNvPr id="259" name="楕円 258"/>
        <xdr:cNvSpPr/>
      </xdr:nvSpPr>
      <xdr:spPr>
        <a:xfrm>
          <a:off x="2857500" y="1613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132300</xdr:rowOff>
    </xdr:from>
    <xdr:ext cx="599010" cy="259045"/>
    <xdr:sp macro="" textlink="">
      <xdr:nvSpPr>
        <xdr:cNvPr id="260" name="テキスト ボックス 259"/>
        <xdr:cNvSpPr txBox="1"/>
      </xdr:nvSpPr>
      <xdr:spPr>
        <a:xfrm>
          <a:off x="2608795" y="1590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105677</xdr:rowOff>
    </xdr:from>
    <xdr:to>
      <xdr:col>10</xdr:col>
      <xdr:colOff>165100</xdr:colOff>
      <xdr:row>95</xdr:row>
      <xdr:rowOff>35827</xdr:rowOff>
    </xdr:to>
    <xdr:sp macro="" textlink="">
      <xdr:nvSpPr>
        <xdr:cNvPr id="261" name="楕円 260"/>
        <xdr:cNvSpPr/>
      </xdr:nvSpPr>
      <xdr:spPr>
        <a:xfrm>
          <a:off x="1968500" y="1622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52354</xdr:rowOff>
    </xdr:from>
    <xdr:ext cx="599010" cy="259045"/>
    <xdr:sp macro="" textlink="">
      <xdr:nvSpPr>
        <xdr:cNvPr id="262" name="テキスト ボックス 261"/>
        <xdr:cNvSpPr txBox="1"/>
      </xdr:nvSpPr>
      <xdr:spPr>
        <a:xfrm>
          <a:off x="1719795" y="1599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41211</xdr:rowOff>
    </xdr:from>
    <xdr:to>
      <xdr:col>6</xdr:col>
      <xdr:colOff>38100</xdr:colOff>
      <xdr:row>95</xdr:row>
      <xdr:rowOff>142811</xdr:rowOff>
    </xdr:to>
    <xdr:sp macro="" textlink="">
      <xdr:nvSpPr>
        <xdr:cNvPr id="263" name="楕円 262"/>
        <xdr:cNvSpPr/>
      </xdr:nvSpPr>
      <xdr:spPr>
        <a:xfrm>
          <a:off x="1079500" y="1632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159338</xdr:rowOff>
    </xdr:from>
    <xdr:ext cx="599010" cy="259045"/>
    <xdr:sp macro="" textlink="">
      <xdr:nvSpPr>
        <xdr:cNvPr id="264" name="テキスト ボックス 263"/>
        <xdr:cNvSpPr txBox="1"/>
      </xdr:nvSpPr>
      <xdr:spPr>
        <a:xfrm>
          <a:off x="830795" y="16104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89713</xdr:rowOff>
    </xdr:from>
    <xdr:to>
      <xdr:col>54</xdr:col>
      <xdr:colOff>189865</xdr:colOff>
      <xdr:row>37</xdr:row>
      <xdr:rowOff>105505</xdr:rowOff>
    </xdr:to>
    <xdr:cxnSp macro="">
      <xdr:nvCxnSpPr>
        <xdr:cNvPr id="288" name="直線コネクタ 287"/>
        <xdr:cNvCxnSpPr/>
      </xdr:nvCxnSpPr>
      <xdr:spPr>
        <a:xfrm flipV="1">
          <a:off x="10475595" y="5233213"/>
          <a:ext cx="1270" cy="121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109332</xdr:rowOff>
    </xdr:from>
    <xdr:ext cx="534377" cy="259045"/>
    <xdr:sp macro="" textlink="">
      <xdr:nvSpPr>
        <xdr:cNvPr id="289" name="補助費等最小値テキスト"/>
        <xdr:cNvSpPr txBox="1"/>
      </xdr:nvSpPr>
      <xdr:spPr>
        <a:xfrm>
          <a:off x="10528300" y="64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105505</xdr:rowOff>
    </xdr:from>
    <xdr:to>
      <xdr:col>55</xdr:col>
      <xdr:colOff>88900</xdr:colOff>
      <xdr:row>37</xdr:row>
      <xdr:rowOff>105505</xdr:rowOff>
    </xdr:to>
    <xdr:cxnSp macro="">
      <xdr:nvCxnSpPr>
        <xdr:cNvPr id="290" name="直線コネクタ 289"/>
        <xdr:cNvCxnSpPr/>
      </xdr:nvCxnSpPr>
      <xdr:spPr>
        <a:xfrm>
          <a:off x="10388600" y="644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36390</xdr:rowOff>
    </xdr:from>
    <xdr:ext cx="534377" cy="259045"/>
    <xdr:sp macro="" textlink="">
      <xdr:nvSpPr>
        <xdr:cNvPr id="291" name="補助費等最大値テキスト"/>
        <xdr:cNvSpPr txBox="1"/>
      </xdr:nvSpPr>
      <xdr:spPr>
        <a:xfrm>
          <a:off x="10528300" y="500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89713</xdr:rowOff>
    </xdr:from>
    <xdr:to>
      <xdr:col>55</xdr:col>
      <xdr:colOff>88900</xdr:colOff>
      <xdr:row>30</xdr:row>
      <xdr:rowOff>89713</xdr:rowOff>
    </xdr:to>
    <xdr:cxnSp macro="">
      <xdr:nvCxnSpPr>
        <xdr:cNvPr id="292" name="直線コネクタ 291"/>
        <xdr:cNvCxnSpPr/>
      </xdr:nvCxnSpPr>
      <xdr:spPr>
        <a:xfrm>
          <a:off x="10388600" y="5233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98552</xdr:rowOff>
    </xdr:from>
    <xdr:to>
      <xdr:col>55</xdr:col>
      <xdr:colOff>0</xdr:colOff>
      <xdr:row>36</xdr:row>
      <xdr:rowOff>106096</xdr:rowOff>
    </xdr:to>
    <xdr:cxnSp macro="">
      <xdr:nvCxnSpPr>
        <xdr:cNvPr id="293" name="直線コネクタ 292"/>
        <xdr:cNvCxnSpPr/>
      </xdr:nvCxnSpPr>
      <xdr:spPr>
        <a:xfrm flipV="1">
          <a:off x="9639300" y="6270752"/>
          <a:ext cx="8382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134218</xdr:rowOff>
    </xdr:from>
    <xdr:ext cx="534377" cy="259045"/>
    <xdr:sp macro="" textlink="">
      <xdr:nvSpPr>
        <xdr:cNvPr id="294" name="補助費等平均値テキスト"/>
        <xdr:cNvSpPr txBox="1"/>
      </xdr:nvSpPr>
      <xdr:spPr>
        <a:xfrm>
          <a:off x="10528300" y="5963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111341</xdr:rowOff>
    </xdr:from>
    <xdr:to>
      <xdr:col>55</xdr:col>
      <xdr:colOff>50800</xdr:colOff>
      <xdr:row>36</xdr:row>
      <xdr:rowOff>41491</xdr:rowOff>
    </xdr:to>
    <xdr:sp macro="" textlink="">
      <xdr:nvSpPr>
        <xdr:cNvPr id="295" name="フローチャート: 判断 294"/>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16980</xdr:rowOff>
    </xdr:from>
    <xdr:to>
      <xdr:col>50</xdr:col>
      <xdr:colOff>114300</xdr:colOff>
      <xdr:row>36</xdr:row>
      <xdr:rowOff>106096</xdr:rowOff>
    </xdr:to>
    <xdr:cxnSp macro="">
      <xdr:nvCxnSpPr>
        <xdr:cNvPr id="296" name="直線コネクタ 295"/>
        <xdr:cNvCxnSpPr/>
      </xdr:nvCxnSpPr>
      <xdr:spPr>
        <a:xfrm>
          <a:off x="8750300" y="6189180"/>
          <a:ext cx="889000" cy="8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145707</xdr:rowOff>
    </xdr:from>
    <xdr:to>
      <xdr:col>50</xdr:col>
      <xdr:colOff>165100</xdr:colOff>
      <xdr:row>36</xdr:row>
      <xdr:rowOff>75857</xdr:rowOff>
    </xdr:to>
    <xdr:sp macro="" textlink="">
      <xdr:nvSpPr>
        <xdr:cNvPr id="297" name="フローチャート: 判断 296"/>
        <xdr:cNvSpPr/>
      </xdr:nvSpPr>
      <xdr:spPr>
        <a:xfrm>
          <a:off x="9588500" y="614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92384</xdr:rowOff>
    </xdr:from>
    <xdr:ext cx="534377" cy="259045"/>
    <xdr:sp macro="" textlink="">
      <xdr:nvSpPr>
        <xdr:cNvPr id="298" name="テキスト ボックス 297"/>
        <xdr:cNvSpPr txBox="1"/>
      </xdr:nvSpPr>
      <xdr:spPr>
        <a:xfrm>
          <a:off x="9372111" y="592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16980</xdr:rowOff>
    </xdr:from>
    <xdr:to>
      <xdr:col>45</xdr:col>
      <xdr:colOff>177800</xdr:colOff>
      <xdr:row>36</xdr:row>
      <xdr:rowOff>108877</xdr:rowOff>
    </xdr:to>
    <xdr:cxnSp macro="">
      <xdr:nvCxnSpPr>
        <xdr:cNvPr id="299" name="直線コネクタ 298"/>
        <xdr:cNvCxnSpPr/>
      </xdr:nvCxnSpPr>
      <xdr:spPr>
        <a:xfrm flipV="1">
          <a:off x="7861300" y="6189180"/>
          <a:ext cx="889000" cy="9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131210</xdr:rowOff>
    </xdr:from>
    <xdr:to>
      <xdr:col>46</xdr:col>
      <xdr:colOff>38100</xdr:colOff>
      <xdr:row>36</xdr:row>
      <xdr:rowOff>61360</xdr:rowOff>
    </xdr:to>
    <xdr:sp macro="" textlink="">
      <xdr:nvSpPr>
        <xdr:cNvPr id="300" name="フローチャート: 判断 299"/>
        <xdr:cNvSpPr/>
      </xdr:nvSpPr>
      <xdr:spPr>
        <a:xfrm>
          <a:off x="8699500" y="61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77887</xdr:rowOff>
    </xdr:from>
    <xdr:ext cx="534377" cy="259045"/>
    <xdr:sp macro="" textlink="">
      <xdr:nvSpPr>
        <xdr:cNvPr id="301" name="テキスト ボックス 300"/>
        <xdr:cNvSpPr txBox="1"/>
      </xdr:nvSpPr>
      <xdr:spPr>
        <a:xfrm>
          <a:off x="8483111" y="590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159969</xdr:rowOff>
    </xdr:from>
    <xdr:to>
      <xdr:col>41</xdr:col>
      <xdr:colOff>50800</xdr:colOff>
      <xdr:row>36</xdr:row>
      <xdr:rowOff>108877</xdr:rowOff>
    </xdr:to>
    <xdr:cxnSp macro="">
      <xdr:nvCxnSpPr>
        <xdr:cNvPr id="302" name="直線コネクタ 301"/>
        <xdr:cNvCxnSpPr/>
      </xdr:nvCxnSpPr>
      <xdr:spPr>
        <a:xfrm>
          <a:off x="6972300" y="6160719"/>
          <a:ext cx="889000" cy="12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91529</xdr:rowOff>
    </xdr:from>
    <xdr:to>
      <xdr:col>41</xdr:col>
      <xdr:colOff>101600</xdr:colOff>
      <xdr:row>36</xdr:row>
      <xdr:rowOff>21679</xdr:rowOff>
    </xdr:to>
    <xdr:sp macro="" textlink="">
      <xdr:nvSpPr>
        <xdr:cNvPr id="303" name="フローチャート: 判断 302"/>
        <xdr:cNvSpPr/>
      </xdr:nvSpPr>
      <xdr:spPr>
        <a:xfrm>
          <a:off x="78105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38206</xdr:rowOff>
    </xdr:from>
    <xdr:ext cx="534377" cy="259045"/>
    <xdr:sp macro="" textlink="">
      <xdr:nvSpPr>
        <xdr:cNvPr id="304" name="テキスト ボックス 303"/>
        <xdr:cNvSpPr txBox="1"/>
      </xdr:nvSpPr>
      <xdr:spPr>
        <a:xfrm>
          <a:off x="7594111" y="58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140164</xdr:rowOff>
    </xdr:from>
    <xdr:to>
      <xdr:col>36</xdr:col>
      <xdr:colOff>165100</xdr:colOff>
      <xdr:row>36</xdr:row>
      <xdr:rowOff>70314</xdr:rowOff>
    </xdr:to>
    <xdr:sp macro="" textlink="">
      <xdr:nvSpPr>
        <xdr:cNvPr id="305" name="フローチャート: 判断 304"/>
        <xdr:cNvSpPr/>
      </xdr:nvSpPr>
      <xdr:spPr>
        <a:xfrm>
          <a:off x="6921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61441</xdr:rowOff>
    </xdr:from>
    <xdr:ext cx="534377" cy="259045"/>
    <xdr:sp macro="" textlink="">
      <xdr:nvSpPr>
        <xdr:cNvPr id="306" name="テキスト ボックス 305"/>
        <xdr:cNvSpPr txBox="1"/>
      </xdr:nvSpPr>
      <xdr:spPr>
        <a:xfrm>
          <a:off x="6705111" y="623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47752</xdr:rowOff>
    </xdr:from>
    <xdr:to>
      <xdr:col>55</xdr:col>
      <xdr:colOff>50800</xdr:colOff>
      <xdr:row>36</xdr:row>
      <xdr:rowOff>149352</xdr:rowOff>
    </xdr:to>
    <xdr:sp macro="" textlink="">
      <xdr:nvSpPr>
        <xdr:cNvPr id="312" name="楕円 311"/>
        <xdr:cNvSpPr/>
      </xdr:nvSpPr>
      <xdr:spPr>
        <a:xfrm>
          <a:off x="10426700" y="62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26179</xdr:rowOff>
    </xdr:from>
    <xdr:ext cx="534377" cy="259045"/>
    <xdr:sp macro="" textlink="">
      <xdr:nvSpPr>
        <xdr:cNvPr id="313" name="補助費等該当値テキスト"/>
        <xdr:cNvSpPr txBox="1"/>
      </xdr:nvSpPr>
      <xdr:spPr>
        <a:xfrm>
          <a:off x="10528300" y="619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55296</xdr:rowOff>
    </xdr:from>
    <xdr:to>
      <xdr:col>50</xdr:col>
      <xdr:colOff>165100</xdr:colOff>
      <xdr:row>36</xdr:row>
      <xdr:rowOff>156896</xdr:rowOff>
    </xdr:to>
    <xdr:sp macro="" textlink="">
      <xdr:nvSpPr>
        <xdr:cNvPr id="314" name="楕円 313"/>
        <xdr:cNvSpPr/>
      </xdr:nvSpPr>
      <xdr:spPr>
        <a:xfrm>
          <a:off x="9588500" y="622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148023</xdr:rowOff>
    </xdr:from>
    <xdr:ext cx="534377" cy="259045"/>
    <xdr:sp macro="" textlink="">
      <xdr:nvSpPr>
        <xdr:cNvPr id="315" name="テキスト ボックス 314"/>
        <xdr:cNvSpPr txBox="1"/>
      </xdr:nvSpPr>
      <xdr:spPr>
        <a:xfrm>
          <a:off x="9372111" y="632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137630</xdr:rowOff>
    </xdr:from>
    <xdr:to>
      <xdr:col>46</xdr:col>
      <xdr:colOff>38100</xdr:colOff>
      <xdr:row>36</xdr:row>
      <xdr:rowOff>67780</xdr:rowOff>
    </xdr:to>
    <xdr:sp macro="" textlink="">
      <xdr:nvSpPr>
        <xdr:cNvPr id="316" name="楕円 315"/>
        <xdr:cNvSpPr/>
      </xdr:nvSpPr>
      <xdr:spPr>
        <a:xfrm>
          <a:off x="8699500" y="613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58907</xdr:rowOff>
    </xdr:from>
    <xdr:ext cx="534377" cy="259045"/>
    <xdr:sp macro="" textlink="">
      <xdr:nvSpPr>
        <xdr:cNvPr id="317" name="テキスト ボックス 316"/>
        <xdr:cNvSpPr txBox="1"/>
      </xdr:nvSpPr>
      <xdr:spPr>
        <a:xfrm>
          <a:off x="8483111" y="623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58077</xdr:rowOff>
    </xdr:from>
    <xdr:to>
      <xdr:col>41</xdr:col>
      <xdr:colOff>101600</xdr:colOff>
      <xdr:row>36</xdr:row>
      <xdr:rowOff>159677</xdr:rowOff>
    </xdr:to>
    <xdr:sp macro="" textlink="">
      <xdr:nvSpPr>
        <xdr:cNvPr id="318" name="楕円 317"/>
        <xdr:cNvSpPr/>
      </xdr:nvSpPr>
      <xdr:spPr>
        <a:xfrm>
          <a:off x="7810500" y="623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150804</xdr:rowOff>
    </xdr:from>
    <xdr:ext cx="534377" cy="259045"/>
    <xdr:sp macro="" textlink="">
      <xdr:nvSpPr>
        <xdr:cNvPr id="319" name="テキスト ボックス 318"/>
        <xdr:cNvSpPr txBox="1"/>
      </xdr:nvSpPr>
      <xdr:spPr>
        <a:xfrm>
          <a:off x="7594111" y="632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109169</xdr:rowOff>
    </xdr:from>
    <xdr:to>
      <xdr:col>36</xdr:col>
      <xdr:colOff>165100</xdr:colOff>
      <xdr:row>36</xdr:row>
      <xdr:rowOff>39319</xdr:rowOff>
    </xdr:to>
    <xdr:sp macro="" textlink="">
      <xdr:nvSpPr>
        <xdr:cNvPr id="320" name="楕円 319"/>
        <xdr:cNvSpPr/>
      </xdr:nvSpPr>
      <xdr:spPr>
        <a:xfrm>
          <a:off x="6921500" y="610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55846</xdr:rowOff>
    </xdr:from>
    <xdr:ext cx="534377" cy="259045"/>
    <xdr:sp macro="" textlink="">
      <xdr:nvSpPr>
        <xdr:cNvPr id="321" name="テキスト ボックス 320"/>
        <xdr:cNvSpPr txBox="1"/>
      </xdr:nvSpPr>
      <xdr:spPr>
        <a:xfrm>
          <a:off x="6705111" y="588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79483</xdr:rowOff>
    </xdr:from>
    <xdr:to>
      <xdr:col>54</xdr:col>
      <xdr:colOff>189865</xdr:colOff>
      <xdr:row>59</xdr:row>
      <xdr:rowOff>1340</xdr:rowOff>
    </xdr:to>
    <xdr:cxnSp macro="">
      <xdr:nvCxnSpPr>
        <xdr:cNvPr id="346" name="直線コネクタ 345"/>
        <xdr:cNvCxnSpPr/>
      </xdr:nvCxnSpPr>
      <xdr:spPr>
        <a:xfrm flipV="1">
          <a:off x="10475595" y="8823433"/>
          <a:ext cx="1270" cy="129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5167</xdr:rowOff>
    </xdr:from>
    <xdr:ext cx="534377" cy="259045"/>
    <xdr:sp macro="" textlink="">
      <xdr:nvSpPr>
        <xdr:cNvPr id="347" name="普通建設事業費最小値テキスト"/>
        <xdr:cNvSpPr txBox="1"/>
      </xdr:nvSpPr>
      <xdr:spPr>
        <a:xfrm>
          <a:off x="10528300" y="1012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1340</xdr:rowOff>
    </xdr:from>
    <xdr:to>
      <xdr:col>55</xdr:col>
      <xdr:colOff>88900</xdr:colOff>
      <xdr:row>59</xdr:row>
      <xdr:rowOff>1340</xdr:rowOff>
    </xdr:to>
    <xdr:cxnSp macro="">
      <xdr:nvCxnSpPr>
        <xdr:cNvPr id="348" name="直線コネクタ 347"/>
        <xdr:cNvCxnSpPr/>
      </xdr:nvCxnSpPr>
      <xdr:spPr>
        <a:xfrm>
          <a:off x="10388600" y="1011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26160</xdr:rowOff>
    </xdr:from>
    <xdr:ext cx="534377" cy="259045"/>
    <xdr:sp macro="" textlink="">
      <xdr:nvSpPr>
        <xdr:cNvPr id="349" name="普通建設事業費最大値テキスト"/>
        <xdr:cNvSpPr txBox="1"/>
      </xdr:nvSpPr>
      <xdr:spPr>
        <a:xfrm>
          <a:off x="10528300" y="859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79483</xdr:rowOff>
    </xdr:from>
    <xdr:to>
      <xdr:col>55</xdr:col>
      <xdr:colOff>88900</xdr:colOff>
      <xdr:row>51</xdr:row>
      <xdr:rowOff>79483</xdr:rowOff>
    </xdr:to>
    <xdr:cxnSp macro="">
      <xdr:nvCxnSpPr>
        <xdr:cNvPr id="350" name="直線コネクタ 349"/>
        <xdr:cNvCxnSpPr/>
      </xdr:nvCxnSpPr>
      <xdr:spPr>
        <a:xfrm>
          <a:off x="10388600" y="882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55766</xdr:rowOff>
    </xdr:from>
    <xdr:to>
      <xdr:col>55</xdr:col>
      <xdr:colOff>0</xdr:colOff>
      <xdr:row>55</xdr:row>
      <xdr:rowOff>67634</xdr:rowOff>
    </xdr:to>
    <xdr:cxnSp macro="">
      <xdr:nvCxnSpPr>
        <xdr:cNvPr id="351" name="直線コネクタ 350"/>
        <xdr:cNvCxnSpPr/>
      </xdr:nvCxnSpPr>
      <xdr:spPr>
        <a:xfrm flipV="1">
          <a:off x="9639300" y="9485516"/>
          <a:ext cx="838200" cy="1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153871</xdr:rowOff>
    </xdr:from>
    <xdr:ext cx="534377" cy="259045"/>
    <xdr:sp macro="" textlink="">
      <xdr:nvSpPr>
        <xdr:cNvPr id="352" name="普通建設事業費平均値テキスト"/>
        <xdr:cNvSpPr txBox="1"/>
      </xdr:nvSpPr>
      <xdr:spPr>
        <a:xfrm>
          <a:off x="10528300" y="9583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3994</xdr:rowOff>
    </xdr:from>
    <xdr:to>
      <xdr:col>55</xdr:col>
      <xdr:colOff>50800</xdr:colOff>
      <xdr:row>56</xdr:row>
      <xdr:rowOff>105594</xdr:rowOff>
    </xdr:to>
    <xdr:sp macro="" textlink="">
      <xdr:nvSpPr>
        <xdr:cNvPr id="353" name="フローチャート: 判断 352"/>
        <xdr:cNvSpPr/>
      </xdr:nvSpPr>
      <xdr:spPr>
        <a:xfrm>
          <a:off x="104267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67634</xdr:rowOff>
    </xdr:from>
    <xdr:to>
      <xdr:col>50</xdr:col>
      <xdr:colOff>114300</xdr:colOff>
      <xdr:row>57</xdr:row>
      <xdr:rowOff>8427</xdr:rowOff>
    </xdr:to>
    <xdr:cxnSp macro="">
      <xdr:nvCxnSpPr>
        <xdr:cNvPr id="354" name="直線コネクタ 353"/>
        <xdr:cNvCxnSpPr/>
      </xdr:nvCxnSpPr>
      <xdr:spPr>
        <a:xfrm flipV="1">
          <a:off x="8750300" y="9497384"/>
          <a:ext cx="889000" cy="28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144373</xdr:rowOff>
    </xdr:from>
    <xdr:to>
      <xdr:col>50</xdr:col>
      <xdr:colOff>165100</xdr:colOff>
      <xdr:row>56</xdr:row>
      <xdr:rowOff>74523</xdr:rowOff>
    </xdr:to>
    <xdr:sp macro="" textlink="">
      <xdr:nvSpPr>
        <xdr:cNvPr id="355" name="フローチャート: 判断 354"/>
        <xdr:cNvSpPr/>
      </xdr:nvSpPr>
      <xdr:spPr>
        <a:xfrm>
          <a:off x="9588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65650</xdr:rowOff>
    </xdr:from>
    <xdr:ext cx="534377" cy="259045"/>
    <xdr:sp macro="" textlink="">
      <xdr:nvSpPr>
        <xdr:cNvPr id="356" name="テキスト ボックス 355"/>
        <xdr:cNvSpPr txBox="1"/>
      </xdr:nvSpPr>
      <xdr:spPr>
        <a:xfrm>
          <a:off x="9372111" y="966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165703</xdr:rowOff>
    </xdr:from>
    <xdr:to>
      <xdr:col>45</xdr:col>
      <xdr:colOff>177800</xdr:colOff>
      <xdr:row>57</xdr:row>
      <xdr:rowOff>8427</xdr:rowOff>
    </xdr:to>
    <xdr:cxnSp macro="">
      <xdr:nvCxnSpPr>
        <xdr:cNvPr id="357" name="直線コネクタ 356"/>
        <xdr:cNvCxnSpPr/>
      </xdr:nvCxnSpPr>
      <xdr:spPr>
        <a:xfrm>
          <a:off x="7861300" y="9595453"/>
          <a:ext cx="889000" cy="18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5175</xdr:rowOff>
    </xdr:from>
    <xdr:to>
      <xdr:col>46</xdr:col>
      <xdr:colOff>38100</xdr:colOff>
      <xdr:row>56</xdr:row>
      <xdr:rowOff>106775</xdr:rowOff>
    </xdr:to>
    <xdr:sp macro="" textlink="">
      <xdr:nvSpPr>
        <xdr:cNvPr id="358" name="フローチャート: 判断 357"/>
        <xdr:cNvSpPr/>
      </xdr:nvSpPr>
      <xdr:spPr>
        <a:xfrm>
          <a:off x="8699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123302</xdr:rowOff>
    </xdr:from>
    <xdr:ext cx="534377" cy="259045"/>
    <xdr:sp macro="" textlink="">
      <xdr:nvSpPr>
        <xdr:cNvPr id="359" name="テキスト ボックス 358"/>
        <xdr:cNvSpPr txBox="1"/>
      </xdr:nvSpPr>
      <xdr:spPr>
        <a:xfrm>
          <a:off x="8483111" y="938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60909</xdr:rowOff>
    </xdr:from>
    <xdr:to>
      <xdr:col>41</xdr:col>
      <xdr:colOff>50800</xdr:colOff>
      <xdr:row>55</xdr:row>
      <xdr:rowOff>165703</xdr:rowOff>
    </xdr:to>
    <xdr:cxnSp macro="">
      <xdr:nvCxnSpPr>
        <xdr:cNvPr id="360" name="直線コネクタ 359"/>
        <xdr:cNvCxnSpPr/>
      </xdr:nvCxnSpPr>
      <xdr:spPr>
        <a:xfrm>
          <a:off x="6972300" y="9490659"/>
          <a:ext cx="889000" cy="10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59296</xdr:rowOff>
    </xdr:from>
    <xdr:to>
      <xdr:col>41</xdr:col>
      <xdr:colOff>101600</xdr:colOff>
      <xdr:row>56</xdr:row>
      <xdr:rowOff>160896</xdr:rowOff>
    </xdr:to>
    <xdr:sp macro="" textlink="">
      <xdr:nvSpPr>
        <xdr:cNvPr id="361" name="フローチャート: 判断 360"/>
        <xdr:cNvSpPr/>
      </xdr:nvSpPr>
      <xdr:spPr>
        <a:xfrm>
          <a:off x="7810500" y="96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152023</xdr:rowOff>
    </xdr:from>
    <xdr:ext cx="534377" cy="259045"/>
    <xdr:sp macro="" textlink="">
      <xdr:nvSpPr>
        <xdr:cNvPr id="362" name="テキスト ボックス 361"/>
        <xdr:cNvSpPr txBox="1"/>
      </xdr:nvSpPr>
      <xdr:spPr>
        <a:xfrm>
          <a:off x="7594111" y="97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91529</xdr:rowOff>
    </xdr:from>
    <xdr:to>
      <xdr:col>36</xdr:col>
      <xdr:colOff>165100</xdr:colOff>
      <xdr:row>57</xdr:row>
      <xdr:rowOff>21679</xdr:rowOff>
    </xdr:to>
    <xdr:sp macro="" textlink="">
      <xdr:nvSpPr>
        <xdr:cNvPr id="363" name="フローチャート: 判断 362"/>
        <xdr:cNvSpPr/>
      </xdr:nvSpPr>
      <xdr:spPr>
        <a:xfrm>
          <a:off x="6921500" y="969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12806</xdr:rowOff>
    </xdr:from>
    <xdr:ext cx="534377" cy="259045"/>
    <xdr:sp macro="" textlink="">
      <xdr:nvSpPr>
        <xdr:cNvPr id="364" name="テキスト ボックス 363"/>
        <xdr:cNvSpPr txBox="1"/>
      </xdr:nvSpPr>
      <xdr:spPr>
        <a:xfrm>
          <a:off x="6705111" y="978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4966</xdr:rowOff>
    </xdr:from>
    <xdr:to>
      <xdr:col>55</xdr:col>
      <xdr:colOff>50800</xdr:colOff>
      <xdr:row>55</xdr:row>
      <xdr:rowOff>106566</xdr:rowOff>
    </xdr:to>
    <xdr:sp macro="" textlink="">
      <xdr:nvSpPr>
        <xdr:cNvPr id="370" name="楕円 369"/>
        <xdr:cNvSpPr/>
      </xdr:nvSpPr>
      <xdr:spPr>
        <a:xfrm>
          <a:off x="10426700" y="943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27843</xdr:rowOff>
    </xdr:from>
    <xdr:ext cx="534377" cy="259045"/>
    <xdr:sp macro="" textlink="">
      <xdr:nvSpPr>
        <xdr:cNvPr id="371" name="普通建設事業費該当値テキスト"/>
        <xdr:cNvSpPr txBox="1"/>
      </xdr:nvSpPr>
      <xdr:spPr>
        <a:xfrm>
          <a:off x="10528300" y="928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16834</xdr:rowOff>
    </xdr:from>
    <xdr:to>
      <xdr:col>50</xdr:col>
      <xdr:colOff>165100</xdr:colOff>
      <xdr:row>55</xdr:row>
      <xdr:rowOff>118434</xdr:rowOff>
    </xdr:to>
    <xdr:sp macro="" textlink="">
      <xdr:nvSpPr>
        <xdr:cNvPr id="372" name="楕円 371"/>
        <xdr:cNvSpPr/>
      </xdr:nvSpPr>
      <xdr:spPr>
        <a:xfrm>
          <a:off x="9588500" y="944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134961</xdr:rowOff>
    </xdr:from>
    <xdr:ext cx="534377" cy="259045"/>
    <xdr:sp macro="" textlink="">
      <xdr:nvSpPr>
        <xdr:cNvPr id="373" name="テキスト ボックス 372"/>
        <xdr:cNvSpPr txBox="1"/>
      </xdr:nvSpPr>
      <xdr:spPr>
        <a:xfrm>
          <a:off x="9372111" y="922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129077</xdr:rowOff>
    </xdr:from>
    <xdr:to>
      <xdr:col>46</xdr:col>
      <xdr:colOff>38100</xdr:colOff>
      <xdr:row>57</xdr:row>
      <xdr:rowOff>59227</xdr:rowOff>
    </xdr:to>
    <xdr:sp macro="" textlink="">
      <xdr:nvSpPr>
        <xdr:cNvPr id="374" name="楕円 373"/>
        <xdr:cNvSpPr/>
      </xdr:nvSpPr>
      <xdr:spPr>
        <a:xfrm>
          <a:off x="8699500" y="973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50354</xdr:rowOff>
    </xdr:from>
    <xdr:ext cx="534377" cy="259045"/>
    <xdr:sp macro="" textlink="">
      <xdr:nvSpPr>
        <xdr:cNvPr id="375" name="テキスト ボックス 374"/>
        <xdr:cNvSpPr txBox="1"/>
      </xdr:nvSpPr>
      <xdr:spPr>
        <a:xfrm>
          <a:off x="8483111" y="982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114903</xdr:rowOff>
    </xdr:from>
    <xdr:to>
      <xdr:col>41</xdr:col>
      <xdr:colOff>101600</xdr:colOff>
      <xdr:row>56</xdr:row>
      <xdr:rowOff>45053</xdr:rowOff>
    </xdr:to>
    <xdr:sp macro="" textlink="">
      <xdr:nvSpPr>
        <xdr:cNvPr id="376" name="楕円 375"/>
        <xdr:cNvSpPr/>
      </xdr:nvSpPr>
      <xdr:spPr>
        <a:xfrm>
          <a:off x="7810500" y="954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61580</xdr:rowOff>
    </xdr:from>
    <xdr:ext cx="534377" cy="259045"/>
    <xdr:sp macro="" textlink="">
      <xdr:nvSpPr>
        <xdr:cNvPr id="377" name="テキスト ボックス 376"/>
        <xdr:cNvSpPr txBox="1"/>
      </xdr:nvSpPr>
      <xdr:spPr>
        <a:xfrm>
          <a:off x="7594111" y="931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10109</xdr:rowOff>
    </xdr:from>
    <xdr:to>
      <xdr:col>36</xdr:col>
      <xdr:colOff>165100</xdr:colOff>
      <xdr:row>55</xdr:row>
      <xdr:rowOff>111709</xdr:rowOff>
    </xdr:to>
    <xdr:sp macro="" textlink="">
      <xdr:nvSpPr>
        <xdr:cNvPr id="378" name="楕円 377"/>
        <xdr:cNvSpPr/>
      </xdr:nvSpPr>
      <xdr:spPr>
        <a:xfrm>
          <a:off x="6921500" y="943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128236</xdr:rowOff>
    </xdr:from>
    <xdr:ext cx="534377" cy="259045"/>
    <xdr:sp macro="" textlink="">
      <xdr:nvSpPr>
        <xdr:cNvPr id="379" name="テキスト ボックス 378"/>
        <xdr:cNvSpPr txBox="1"/>
      </xdr:nvSpPr>
      <xdr:spPr>
        <a:xfrm>
          <a:off x="6705111" y="921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153089</xdr:rowOff>
    </xdr:from>
    <xdr:to>
      <xdr:col>54</xdr:col>
      <xdr:colOff>189865</xdr:colOff>
      <xdr:row>79</xdr:row>
      <xdr:rowOff>95025</xdr:rowOff>
    </xdr:to>
    <xdr:cxnSp macro="">
      <xdr:nvCxnSpPr>
        <xdr:cNvPr id="405" name="直線コネクタ 404"/>
        <xdr:cNvCxnSpPr/>
      </xdr:nvCxnSpPr>
      <xdr:spPr>
        <a:xfrm flipV="1">
          <a:off x="10475595" y="12154589"/>
          <a:ext cx="1270" cy="1484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98852</xdr:rowOff>
    </xdr:from>
    <xdr:ext cx="378565" cy="259045"/>
    <xdr:sp macro="" textlink="">
      <xdr:nvSpPr>
        <xdr:cNvPr id="406" name="普通建設事業費 （ うち新規整備　）最小値テキスト"/>
        <xdr:cNvSpPr txBox="1"/>
      </xdr:nvSpPr>
      <xdr:spPr>
        <a:xfrm>
          <a:off x="10528300" y="13643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95025</xdr:rowOff>
    </xdr:from>
    <xdr:to>
      <xdr:col>55</xdr:col>
      <xdr:colOff>88900</xdr:colOff>
      <xdr:row>79</xdr:row>
      <xdr:rowOff>95025</xdr:rowOff>
    </xdr:to>
    <xdr:cxnSp macro="">
      <xdr:nvCxnSpPr>
        <xdr:cNvPr id="407" name="直線コネクタ 406"/>
        <xdr:cNvCxnSpPr/>
      </xdr:nvCxnSpPr>
      <xdr:spPr>
        <a:xfrm>
          <a:off x="10388600" y="1363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99766</xdr:rowOff>
    </xdr:from>
    <xdr:ext cx="534377" cy="259045"/>
    <xdr:sp macro="" textlink="">
      <xdr:nvSpPr>
        <xdr:cNvPr id="408" name="普通建設事業費 （ うち新規整備　）最大値テキスト"/>
        <xdr:cNvSpPr txBox="1"/>
      </xdr:nvSpPr>
      <xdr:spPr>
        <a:xfrm>
          <a:off x="10528300" y="1192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153089</xdr:rowOff>
    </xdr:from>
    <xdr:to>
      <xdr:col>55</xdr:col>
      <xdr:colOff>88900</xdr:colOff>
      <xdr:row>70</xdr:row>
      <xdr:rowOff>153089</xdr:rowOff>
    </xdr:to>
    <xdr:cxnSp macro="">
      <xdr:nvCxnSpPr>
        <xdr:cNvPr id="409" name="直線コネクタ 408"/>
        <xdr:cNvCxnSpPr/>
      </xdr:nvCxnSpPr>
      <xdr:spPr>
        <a:xfrm>
          <a:off x="10388600" y="121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22233</xdr:rowOff>
    </xdr:from>
    <xdr:to>
      <xdr:col>55</xdr:col>
      <xdr:colOff>0</xdr:colOff>
      <xdr:row>78</xdr:row>
      <xdr:rowOff>75823</xdr:rowOff>
    </xdr:to>
    <xdr:cxnSp macro="">
      <xdr:nvCxnSpPr>
        <xdr:cNvPr id="410" name="直線コネクタ 409"/>
        <xdr:cNvCxnSpPr/>
      </xdr:nvCxnSpPr>
      <xdr:spPr>
        <a:xfrm>
          <a:off x="9639300" y="13395333"/>
          <a:ext cx="838200" cy="5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84214</xdr:rowOff>
    </xdr:from>
    <xdr:ext cx="534377" cy="259045"/>
    <xdr:sp macro="" textlink="">
      <xdr:nvSpPr>
        <xdr:cNvPr id="411" name="普通建設事業費 （ うち新規整備　）平均値テキスト"/>
        <xdr:cNvSpPr txBox="1"/>
      </xdr:nvSpPr>
      <xdr:spPr>
        <a:xfrm>
          <a:off x="10528300" y="13114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61337</xdr:rowOff>
    </xdr:from>
    <xdr:to>
      <xdr:col>55</xdr:col>
      <xdr:colOff>50800</xdr:colOff>
      <xdr:row>77</xdr:row>
      <xdr:rowOff>162937</xdr:rowOff>
    </xdr:to>
    <xdr:sp macro="" textlink="">
      <xdr:nvSpPr>
        <xdr:cNvPr id="412" name="フローチャート: 判断 411"/>
        <xdr:cNvSpPr/>
      </xdr:nvSpPr>
      <xdr:spPr>
        <a:xfrm>
          <a:off x="104267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19718</xdr:rowOff>
    </xdr:from>
    <xdr:to>
      <xdr:col>50</xdr:col>
      <xdr:colOff>114300</xdr:colOff>
      <xdr:row>78</xdr:row>
      <xdr:rowOff>22233</xdr:rowOff>
    </xdr:to>
    <xdr:cxnSp macro="">
      <xdr:nvCxnSpPr>
        <xdr:cNvPr id="413" name="直線コネクタ 412"/>
        <xdr:cNvCxnSpPr/>
      </xdr:nvCxnSpPr>
      <xdr:spPr>
        <a:xfrm>
          <a:off x="8750300" y="13392818"/>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22019</xdr:rowOff>
    </xdr:from>
    <xdr:to>
      <xdr:col>50</xdr:col>
      <xdr:colOff>165100</xdr:colOff>
      <xdr:row>77</xdr:row>
      <xdr:rowOff>123619</xdr:rowOff>
    </xdr:to>
    <xdr:sp macro="" textlink="">
      <xdr:nvSpPr>
        <xdr:cNvPr id="414" name="フローチャート: 判断 413"/>
        <xdr:cNvSpPr/>
      </xdr:nvSpPr>
      <xdr:spPr>
        <a:xfrm>
          <a:off x="9588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140146</xdr:rowOff>
    </xdr:from>
    <xdr:ext cx="534377" cy="259045"/>
    <xdr:sp macro="" textlink="">
      <xdr:nvSpPr>
        <xdr:cNvPr id="415" name="テキスト ボックス 414"/>
        <xdr:cNvSpPr txBox="1"/>
      </xdr:nvSpPr>
      <xdr:spPr>
        <a:xfrm>
          <a:off x="9372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19718</xdr:rowOff>
    </xdr:from>
    <xdr:to>
      <xdr:col>45</xdr:col>
      <xdr:colOff>177800</xdr:colOff>
      <xdr:row>78</xdr:row>
      <xdr:rowOff>61911</xdr:rowOff>
    </xdr:to>
    <xdr:cxnSp macro="">
      <xdr:nvCxnSpPr>
        <xdr:cNvPr id="416" name="直線コネクタ 415"/>
        <xdr:cNvCxnSpPr/>
      </xdr:nvCxnSpPr>
      <xdr:spPr>
        <a:xfrm flipV="1">
          <a:off x="7861300" y="13392818"/>
          <a:ext cx="889000" cy="4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142163</xdr:rowOff>
    </xdr:from>
    <xdr:to>
      <xdr:col>46</xdr:col>
      <xdr:colOff>38100</xdr:colOff>
      <xdr:row>77</xdr:row>
      <xdr:rowOff>72313</xdr:rowOff>
    </xdr:to>
    <xdr:sp macro="" textlink="">
      <xdr:nvSpPr>
        <xdr:cNvPr id="417" name="フローチャート: 判断 416"/>
        <xdr:cNvSpPr/>
      </xdr:nvSpPr>
      <xdr:spPr>
        <a:xfrm>
          <a:off x="8699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88840</xdr:rowOff>
    </xdr:from>
    <xdr:ext cx="534377" cy="259045"/>
    <xdr:sp macro="" textlink="">
      <xdr:nvSpPr>
        <xdr:cNvPr id="418" name="テキスト ボックス 417"/>
        <xdr:cNvSpPr txBox="1"/>
      </xdr:nvSpPr>
      <xdr:spPr>
        <a:xfrm>
          <a:off x="8483111" y="1294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85489</xdr:rowOff>
    </xdr:from>
    <xdr:to>
      <xdr:col>41</xdr:col>
      <xdr:colOff>50800</xdr:colOff>
      <xdr:row>78</xdr:row>
      <xdr:rowOff>61911</xdr:rowOff>
    </xdr:to>
    <xdr:cxnSp macro="">
      <xdr:nvCxnSpPr>
        <xdr:cNvPr id="419" name="直線コネクタ 418"/>
        <xdr:cNvCxnSpPr/>
      </xdr:nvCxnSpPr>
      <xdr:spPr>
        <a:xfrm>
          <a:off x="6972300" y="13287139"/>
          <a:ext cx="889000" cy="14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22999</xdr:rowOff>
    </xdr:from>
    <xdr:to>
      <xdr:col>41</xdr:col>
      <xdr:colOff>101600</xdr:colOff>
      <xdr:row>76</xdr:row>
      <xdr:rowOff>124599</xdr:rowOff>
    </xdr:to>
    <xdr:sp macro="" textlink="">
      <xdr:nvSpPr>
        <xdr:cNvPr id="420" name="フローチャート: 判断 419"/>
        <xdr:cNvSpPr/>
      </xdr:nvSpPr>
      <xdr:spPr>
        <a:xfrm>
          <a:off x="7810500" y="1305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141125</xdr:rowOff>
    </xdr:from>
    <xdr:ext cx="534377" cy="259045"/>
    <xdr:sp macro="" textlink="">
      <xdr:nvSpPr>
        <xdr:cNvPr id="421" name="テキスト ボックス 420"/>
        <xdr:cNvSpPr txBox="1"/>
      </xdr:nvSpPr>
      <xdr:spPr>
        <a:xfrm>
          <a:off x="7594111" y="1282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106469</xdr:rowOff>
    </xdr:from>
    <xdr:to>
      <xdr:col>36</xdr:col>
      <xdr:colOff>165100</xdr:colOff>
      <xdr:row>77</xdr:row>
      <xdr:rowOff>36619</xdr:rowOff>
    </xdr:to>
    <xdr:sp macro="" textlink="">
      <xdr:nvSpPr>
        <xdr:cNvPr id="422" name="フローチャート: 判断 421"/>
        <xdr:cNvSpPr/>
      </xdr:nvSpPr>
      <xdr:spPr>
        <a:xfrm>
          <a:off x="6921500" y="13136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53146</xdr:rowOff>
    </xdr:from>
    <xdr:ext cx="534377" cy="259045"/>
    <xdr:sp macro="" textlink="">
      <xdr:nvSpPr>
        <xdr:cNvPr id="423" name="テキスト ボックス 422"/>
        <xdr:cNvSpPr txBox="1"/>
      </xdr:nvSpPr>
      <xdr:spPr>
        <a:xfrm>
          <a:off x="6705111" y="1291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25023</xdr:rowOff>
    </xdr:from>
    <xdr:to>
      <xdr:col>55</xdr:col>
      <xdr:colOff>50800</xdr:colOff>
      <xdr:row>78</xdr:row>
      <xdr:rowOff>126623</xdr:rowOff>
    </xdr:to>
    <xdr:sp macro="" textlink="">
      <xdr:nvSpPr>
        <xdr:cNvPr id="429" name="楕円 428"/>
        <xdr:cNvSpPr/>
      </xdr:nvSpPr>
      <xdr:spPr>
        <a:xfrm>
          <a:off x="10426700" y="1339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3450</xdr:rowOff>
    </xdr:from>
    <xdr:ext cx="469744" cy="259045"/>
    <xdr:sp macro="" textlink="">
      <xdr:nvSpPr>
        <xdr:cNvPr id="430" name="普通建設事業費 （ うち新規整備　）該当値テキスト"/>
        <xdr:cNvSpPr txBox="1"/>
      </xdr:nvSpPr>
      <xdr:spPr>
        <a:xfrm>
          <a:off x="10528300" y="1337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142883</xdr:rowOff>
    </xdr:from>
    <xdr:to>
      <xdr:col>50</xdr:col>
      <xdr:colOff>165100</xdr:colOff>
      <xdr:row>78</xdr:row>
      <xdr:rowOff>73033</xdr:rowOff>
    </xdr:to>
    <xdr:sp macro="" textlink="">
      <xdr:nvSpPr>
        <xdr:cNvPr id="431" name="楕円 430"/>
        <xdr:cNvSpPr/>
      </xdr:nvSpPr>
      <xdr:spPr>
        <a:xfrm>
          <a:off x="9588500" y="1334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64160</xdr:rowOff>
    </xdr:from>
    <xdr:ext cx="469744" cy="259045"/>
    <xdr:sp macro="" textlink="">
      <xdr:nvSpPr>
        <xdr:cNvPr id="432" name="テキスト ボックス 431"/>
        <xdr:cNvSpPr txBox="1"/>
      </xdr:nvSpPr>
      <xdr:spPr>
        <a:xfrm>
          <a:off x="9404428" y="1343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140368</xdr:rowOff>
    </xdr:from>
    <xdr:to>
      <xdr:col>46</xdr:col>
      <xdr:colOff>38100</xdr:colOff>
      <xdr:row>78</xdr:row>
      <xdr:rowOff>70518</xdr:rowOff>
    </xdr:to>
    <xdr:sp macro="" textlink="">
      <xdr:nvSpPr>
        <xdr:cNvPr id="433" name="楕円 432"/>
        <xdr:cNvSpPr/>
      </xdr:nvSpPr>
      <xdr:spPr>
        <a:xfrm>
          <a:off x="8699500" y="1334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61645</xdr:rowOff>
    </xdr:from>
    <xdr:ext cx="469744" cy="259045"/>
    <xdr:sp macro="" textlink="">
      <xdr:nvSpPr>
        <xdr:cNvPr id="434" name="テキスト ボックス 433"/>
        <xdr:cNvSpPr txBox="1"/>
      </xdr:nvSpPr>
      <xdr:spPr>
        <a:xfrm>
          <a:off x="8515428" y="1343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11111</xdr:rowOff>
    </xdr:from>
    <xdr:to>
      <xdr:col>41</xdr:col>
      <xdr:colOff>101600</xdr:colOff>
      <xdr:row>78</xdr:row>
      <xdr:rowOff>112711</xdr:rowOff>
    </xdr:to>
    <xdr:sp macro="" textlink="">
      <xdr:nvSpPr>
        <xdr:cNvPr id="435" name="楕円 434"/>
        <xdr:cNvSpPr/>
      </xdr:nvSpPr>
      <xdr:spPr>
        <a:xfrm>
          <a:off x="7810500" y="1338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103838</xdr:rowOff>
    </xdr:from>
    <xdr:ext cx="469744" cy="259045"/>
    <xdr:sp macro="" textlink="">
      <xdr:nvSpPr>
        <xdr:cNvPr id="436" name="テキスト ボックス 435"/>
        <xdr:cNvSpPr txBox="1"/>
      </xdr:nvSpPr>
      <xdr:spPr>
        <a:xfrm>
          <a:off x="7626428" y="1347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34689</xdr:rowOff>
    </xdr:from>
    <xdr:to>
      <xdr:col>36</xdr:col>
      <xdr:colOff>165100</xdr:colOff>
      <xdr:row>77</xdr:row>
      <xdr:rowOff>136289</xdr:rowOff>
    </xdr:to>
    <xdr:sp macro="" textlink="">
      <xdr:nvSpPr>
        <xdr:cNvPr id="437" name="楕円 436"/>
        <xdr:cNvSpPr/>
      </xdr:nvSpPr>
      <xdr:spPr>
        <a:xfrm>
          <a:off x="6921500" y="1323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127416</xdr:rowOff>
    </xdr:from>
    <xdr:ext cx="534377" cy="259045"/>
    <xdr:sp macro="" textlink="">
      <xdr:nvSpPr>
        <xdr:cNvPr id="438" name="テキスト ボックス 437"/>
        <xdr:cNvSpPr txBox="1"/>
      </xdr:nvSpPr>
      <xdr:spPr>
        <a:xfrm>
          <a:off x="6705111" y="133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78511</xdr:rowOff>
    </xdr:from>
    <xdr:to>
      <xdr:col>54</xdr:col>
      <xdr:colOff>189865</xdr:colOff>
      <xdr:row>98</xdr:row>
      <xdr:rowOff>75616</xdr:rowOff>
    </xdr:to>
    <xdr:cxnSp macro="">
      <xdr:nvCxnSpPr>
        <xdr:cNvPr id="462" name="直線コネクタ 461"/>
        <xdr:cNvCxnSpPr/>
      </xdr:nvCxnSpPr>
      <xdr:spPr>
        <a:xfrm flipV="1">
          <a:off x="10475595" y="15680461"/>
          <a:ext cx="1270" cy="11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79443</xdr:rowOff>
    </xdr:from>
    <xdr:ext cx="469744" cy="259045"/>
    <xdr:sp macro="" textlink="">
      <xdr:nvSpPr>
        <xdr:cNvPr id="463" name="普通建設事業費 （ うち更新整備　）最小値テキスト"/>
        <xdr:cNvSpPr txBox="1"/>
      </xdr:nvSpPr>
      <xdr:spPr>
        <a:xfrm>
          <a:off x="10528300" y="168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75616</xdr:rowOff>
    </xdr:from>
    <xdr:to>
      <xdr:col>55</xdr:col>
      <xdr:colOff>88900</xdr:colOff>
      <xdr:row>98</xdr:row>
      <xdr:rowOff>75616</xdr:rowOff>
    </xdr:to>
    <xdr:cxnSp macro="">
      <xdr:nvCxnSpPr>
        <xdr:cNvPr id="464" name="直線コネクタ 463"/>
        <xdr:cNvCxnSpPr/>
      </xdr:nvCxnSpPr>
      <xdr:spPr>
        <a:xfrm>
          <a:off x="10388600" y="1687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25188</xdr:rowOff>
    </xdr:from>
    <xdr:ext cx="534377" cy="259045"/>
    <xdr:sp macro="" textlink="">
      <xdr:nvSpPr>
        <xdr:cNvPr id="465" name="普通建設事業費 （ うち更新整備　）最大値テキスト"/>
        <xdr:cNvSpPr txBox="1"/>
      </xdr:nvSpPr>
      <xdr:spPr>
        <a:xfrm>
          <a:off x="10528300" y="1545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78511</xdr:rowOff>
    </xdr:from>
    <xdr:to>
      <xdr:col>55</xdr:col>
      <xdr:colOff>88900</xdr:colOff>
      <xdr:row>91</xdr:row>
      <xdr:rowOff>78511</xdr:rowOff>
    </xdr:to>
    <xdr:cxnSp macro="">
      <xdr:nvCxnSpPr>
        <xdr:cNvPr id="466" name="直線コネクタ 465"/>
        <xdr:cNvCxnSpPr/>
      </xdr:nvCxnSpPr>
      <xdr:spPr>
        <a:xfrm>
          <a:off x="10388600" y="1568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128155</xdr:rowOff>
    </xdr:from>
    <xdr:to>
      <xdr:col>55</xdr:col>
      <xdr:colOff>0</xdr:colOff>
      <xdr:row>94</xdr:row>
      <xdr:rowOff>152406</xdr:rowOff>
    </xdr:to>
    <xdr:cxnSp macro="">
      <xdr:nvCxnSpPr>
        <xdr:cNvPr id="467" name="直線コネクタ 466"/>
        <xdr:cNvCxnSpPr/>
      </xdr:nvCxnSpPr>
      <xdr:spPr>
        <a:xfrm>
          <a:off x="9639300" y="16244455"/>
          <a:ext cx="838200" cy="2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162958</xdr:rowOff>
    </xdr:from>
    <xdr:ext cx="534377" cy="259045"/>
    <xdr:sp macro="" textlink="">
      <xdr:nvSpPr>
        <xdr:cNvPr id="468" name="普通建設事業費 （ うち更新整備　）平均値テキスト"/>
        <xdr:cNvSpPr txBox="1"/>
      </xdr:nvSpPr>
      <xdr:spPr>
        <a:xfrm>
          <a:off x="10528300" y="16450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13081</xdr:rowOff>
    </xdr:from>
    <xdr:to>
      <xdr:col>55</xdr:col>
      <xdr:colOff>50800</xdr:colOff>
      <xdr:row>96</xdr:row>
      <xdr:rowOff>114681</xdr:rowOff>
    </xdr:to>
    <xdr:sp macro="" textlink="">
      <xdr:nvSpPr>
        <xdr:cNvPr id="469" name="フローチャート: 判断 468"/>
        <xdr:cNvSpPr/>
      </xdr:nvSpPr>
      <xdr:spPr>
        <a:xfrm>
          <a:off x="104267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128155</xdr:rowOff>
    </xdr:from>
    <xdr:to>
      <xdr:col>50</xdr:col>
      <xdr:colOff>114300</xdr:colOff>
      <xdr:row>96</xdr:row>
      <xdr:rowOff>48355</xdr:rowOff>
    </xdr:to>
    <xdr:cxnSp macro="">
      <xdr:nvCxnSpPr>
        <xdr:cNvPr id="470" name="直線コネクタ 469"/>
        <xdr:cNvCxnSpPr/>
      </xdr:nvCxnSpPr>
      <xdr:spPr>
        <a:xfrm flipV="1">
          <a:off x="8750300" y="16244455"/>
          <a:ext cx="889000" cy="26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32493</xdr:rowOff>
    </xdr:from>
    <xdr:to>
      <xdr:col>50</xdr:col>
      <xdr:colOff>165100</xdr:colOff>
      <xdr:row>96</xdr:row>
      <xdr:rowOff>134093</xdr:rowOff>
    </xdr:to>
    <xdr:sp macro="" textlink="">
      <xdr:nvSpPr>
        <xdr:cNvPr id="471" name="フローチャート: 判断 470"/>
        <xdr:cNvSpPr/>
      </xdr:nvSpPr>
      <xdr:spPr>
        <a:xfrm>
          <a:off x="9588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125220</xdr:rowOff>
    </xdr:from>
    <xdr:ext cx="534377" cy="259045"/>
    <xdr:sp macro="" textlink="">
      <xdr:nvSpPr>
        <xdr:cNvPr id="472" name="テキスト ボックス 471"/>
        <xdr:cNvSpPr txBox="1"/>
      </xdr:nvSpPr>
      <xdr:spPr>
        <a:xfrm>
          <a:off x="9372111" y="1658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37973</xdr:rowOff>
    </xdr:from>
    <xdr:to>
      <xdr:col>45</xdr:col>
      <xdr:colOff>177800</xdr:colOff>
      <xdr:row>96</xdr:row>
      <xdr:rowOff>48355</xdr:rowOff>
    </xdr:to>
    <xdr:cxnSp macro="">
      <xdr:nvCxnSpPr>
        <xdr:cNvPr id="473" name="直線コネクタ 472"/>
        <xdr:cNvCxnSpPr/>
      </xdr:nvCxnSpPr>
      <xdr:spPr>
        <a:xfrm>
          <a:off x="7861300" y="16325723"/>
          <a:ext cx="889000" cy="18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69241</xdr:rowOff>
    </xdr:from>
    <xdr:to>
      <xdr:col>46</xdr:col>
      <xdr:colOff>38100</xdr:colOff>
      <xdr:row>96</xdr:row>
      <xdr:rowOff>170841</xdr:rowOff>
    </xdr:to>
    <xdr:sp macro="" textlink="">
      <xdr:nvSpPr>
        <xdr:cNvPr id="474" name="フローチャート: 判断 473"/>
        <xdr:cNvSpPr/>
      </xdr:nvSpPr>
      <xdr:spPr>
        <a:xfrm>
          <a:off x="8699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161968</xdr:rowOff>
    </xdr:from>
    <xdr:ext cx="534377" cy="259045"/>
    <xdr:sp macro="" textlink="">
      <xdr:nvSpPr>
        <xdr:cNvPr id="475" name="テキスト ボックス 474"/>
        <xdr:cNvSpPr txBox="1"/>
      </xdr:nvSpPr>
      <xdr:spPr>
        <a:xfrm>
          <a:off x="8483111" y="1662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37973</xdr:rowOff>
    </xdr:from>
    <xdr:to>
      <xdr:col>41</xdr:col>
      <xdr:colOff>50800</xdr:colOff>
      <xdr:row>96</xdr:row>
      <xdr:rowOff>4711</xdr:rowOff>
    </xdr:to>
    <xdr:cxnSp macro="">
      <xdr:nvCxnSpPr>
        <xdr:cNvPr id="476" name="直線コネクタ 475"/>
        <xdr:cNvCxnSpPr/>
      </xdr:nvCxnSpPr>
      <xdr:spPr>
        <a:xfrm flipV="1">
          <a:off x="6972300" y="16325723"/>
          <a:ext cx="889000" cy="13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153918</xdr:rowOff>
    </xdr:from>
    <xdr:to>
      <xdr:col>41</xdr:col>
      <xdr:colOff>101600</xdr:colOff>
      <xdr:row>97</xdr:row>
      <xdr:rowOff>84068</xdr:rowOff>
    </xdr:to>
    <xdr:sp macro="" textlink="">
      <xdr:nvSpPr>
        <xdr:cNvPr id="477" name="フローチャート: 判断 476"/>
        <xdr:cNvSpPr/>
      </xdr:nvSpPr>
      <xdr:spPr>
        <a:xfrm>
          <a:off x="7810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75195</xdr:rowOff>
    </xdr:from>
    <xdr:ext cx="534377" cy="259045"/>
    <xdr:sp macro="" textlink="">
      <xdr:nvSpPr>
        <xdr:cNvPr id="478" name="テキスト ボックス 477"/>
        <xdr:cNvSpPr txBox="1"/>
      </xdr:nvSpPr>
      <xdr:spPr>
        <a:xfrm>
          <a:off x="7594111" y="1670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7632</xdr:rowOff>
    </xdr:from>
    <xdr:to>
      <xdr:col>36</xdr:col>
      <xdr:colOff>165100</xdr:colOff>
      <xdr:row>97</xdr:row>
      <xdr:rowOff>109232</xdr:rowOff>
    </xdr:to>
    <xdr:sp macro="" textlink="">
      <xdr:nvSpPr>
        <xdr:cNvPr id="479" name="フローチャート: 判断 478"/>
        <xdr:cNvSpPr/>
      </xdr:nvSpPr>
      <xdr:spPr>
        <a:xfrm>
          <a:off x="6921500" y="166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100359</xdr:rowOff>
    </xdr:from>
    <xdr:ext cx="534377" cy="259045"/>
    <xdr:sp macro="" textlink="">
      <xdr:nvSpPr>
        <xdr:cNvPr id="480" name="テキスト ボックス 479"/>
        <xdr:cNvSpPr txBox="1"/>
      </xdr:nvSpPr>
      <xdr:spPr>
        <a:xfrm>
          <a:off x="6705111" y="1673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101606</xdr:rowOff>
    </xdr:from>
    <xdr:to>
      <xdr:col>55</xdr:col>
      <xdr:colOff>50800</xdr:colOff>
      <xdr:row>95</xdr:row>
      <xdr:rowOff>31756</xdr:rowOff>
    </xdr:to>
    <xdr:sp macro="" textlink="">
      <xdr:nvSpPr>
        <xdr:cNvPr id="486" name="楕円 485"/>
        <xdr:cNvSpPr/>
      </xdr:nvSpPr>
      <xdr:spPr>
        <a:xfrm>
          <a:off x="10426700" y="1621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124483</xdr:rowOff>
    </xdr:from>
    <xdr:ext cx="534377" cy="259045"/>
    <xdr:sp macro="" textlink="">
      <xdr:nvSpPr>
        <xdr:cNvPr id="487" name="普通建設事業費 （ うち更新整備　）該当値テキスト"/>
        <xdr:cNvSpPr txBox="1"/>
      </xdr:nvSpPr>
      <xdr:spPr>
        <a:xfrm>
          <a:off x="10528300" y="1606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77355</xdr:rowOff>
    </xdr:from>
    <xdr:to>
      <xdr:col>50</xdr:col>
      <xdr:colOff>165100</xdr:colOff>
      <xdr:row>95</xdr:row>
      <xdr:rowOff>7505</xdr:rowOff>
    </xdr:to>
    <xdr:sp macro="" textlink="">
      <xdr:nvSpPr>
        <xdr:cNvPr id="488" name="楕円 487"/>
        <xdr:cNvSpPr/>
      </xdr:nvSpPr>
      <xdr:spPr>
        <a:xfrm>
          <a:off x="9588500" y="1619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24032</xdr:rowOff>
    </xdr:from>
    <xdr:ext cx="534377" cy="259045"/>
    <xdr:sp macro="" textlink="">
      <xdr:nvSpPr>
        <xdr:cNvPr id="489" name="テキスト ボックス 488"/>
        <xdr:cNvSpPr txBox="1"/>
      </xdr:nvSpPr>
      <xdr:spPr>
        <a:xfrm>
          <a:off x="9372111" y="159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169005</xdr:rowOff>
    </xdr:from>
    <xdr:to>
      <xdr:col>46</xdr:col>
      <xdr:colOff>38100</xdr:colOff>
      <xdr:row>96</xdr:row>
      <xdr:rowOff>99155</xdr:rowOff>
    </xdr:to>
    <xdr:sp macro="" textlink="">
      <xdr:nvSpPr>
        <xdr:cNvPr id="490" name="楕円 489"/>
        <xdr:cNvSpPr/>
      </xdr:nvSpPr>
      <xdr:spPr>
        <a:xfrm>
          <a:off x="8699500" y="1645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115682</xdr:rowOff>
    </xdr:from>
    <xdr:ext cx="534377" cy="259045"/>
    <xdr:sp macro="" textlink="">
      <xdr:nvSpPr>
        <xdr:cNvPr id="491" name="テキスト ボックス 490"/>
        <xdr:cNvSpPr txBox="1"/>
      </xdr:nvSpPr>
      <xdr:spPr>
        <a:xfrm>
          <a:off x="8483111" y="16231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158623</xdr:rowOff>
    </xdr:from>
    <xdr:to>
      <xdr:col>41</xdr:col>
      <xdr:colOff>101600</xdr:colOff>
      <xdr:row>95</xdr:row>
      <xdr:rowOff>88773</xdr:rowOff>
    </xdr:to>
    <xdr:sp macro="" textlink="">
      <xdr:nvSpPr>
        <xdr:cNvPr id="492" name="楕円 491"/>
        <xdr:cNvSpPr/>
      </xdr:nvSpPr>
      <xdr:spPr>
        <a:xfrm>
          <a:off x="7810500" y="1627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105300</xdr:rowOff>
    </xdr:from>
    <xdr:ext cx="534377" cy="259045"/>
    <xdr:sp macro="" textlink="">
      <xdr:nvSpPr>
        <xdr:cNvPr id="493" name="テキスト ボックス 492"/>
        <xdr:cNvSpPr txBox="1"/>
      </xdr:nvSpPr>
      <xdr:spPr>
        <a:xfrm>
          <a:off x="7594111" y="1605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125361</xdr:rowOff>
    </xdr:from>
    <xdr:to>
      <xdr:col>36</xdr:col>
      <xdr:colOff>165100</xdr:colOff>
      <xdr:row>96</xdr:row>
      <xdr:rowOff>55511</xdr:rowOff>
    </xdr:to>
    <xdr:sp macro="" textlink="">
      <xdr:nvSpPr>
        <xdr:cNvPr id="494" name="楕円 493"/>
        <xdr:cNvSpPr/>
      </xdr:nvSpPr>
      <xdr:spPr>
        <a:xfrm>
          <a:off x="6921500" y="1641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72038</xdr:rowOff>
    </xdr:from>
    <xdr:ext cx="534377" cy="259045"/>
    <xdr:sp macro="" textlink="">
      <xdr:nvSpPr>
        <xdr:cNvPr id="495" name="テキスト ボックス 494"/>
        <xdr:cNvSpPr txBox="1"/>
      </xdr:nvSpPr>
      <xdr:spPr>
        <a:xfrm>
          <a:off x="6705111" y="161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99809</xdr:rowOff>
    </xdr:from>
    <xdr:to>
      <xdr:col>85</xdr:col>
      <xdr:colOff>126364</xdr:colOff>
      <xdr:row>39</xdr:row>
      <xdr:rowOff>44450</xdr:rowOff>
    </xdr:to>
    <xdr:cxnSp macro="">
      <xdr:nvCxnSpPr>
        <xdr:cNvPr id="519" name="直線コネクタ 518"/>
        <xdr:cNvCxnSpPr/>
      </xdr:nvCxnSpPr>
      <xdr:spPr>
        <a:xfrm flipV="1">
          <a:off x="16317595" y="5414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46486</xdr:rowOff>
    </xdr:from>
    <xdr:ext cx="534377" cy="259045"/>
    <xdr:sp macro="" textlink="">
      <xdr:nvSpPr>
        <xdr:cNvPr id="522" name="災害復旧事業費最大値テキスト"/>
        <xdr:cNvSpPr txBox="1"/>
      </xdr:nvSpPr>
      <xdr:spPr>
        <a:xfrm>
          <a:off x="16370300" y="518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99809</xdr:rowOff>
    </xdr:from>
    <xdr:to>
      <xdr:col>86</xdr:col>
      <xdr:colOff>25400</xdr:colOff>
      <xdr:row>31</xdr:row>
      <xdr:rowOff>99809</xdr:rowOff>
    </xdr:to>
    <xdr:cxnSp macro="">
      <xdr:nvCxnSpPr>
        <xdr:cNvPr id="523" name="直線コネクタ 522"/>
        <xdr:cNvCxnSpPr/>
      </xdr:nvCxnSpPr>
      <xdr:spPr>
        <a:xfrm>
          <a:off x="16230600" y="541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170218</xdr:rowOff>
    </xdr:from>
    <xdr:to>
      <xdr:col>85</xdr:col>
      <xdr:colOff>127000</xdr:colOff>
      <xdr:row>39</xdr:row>
      <xdr:rowOff>10655</xdr:rowOff>
    </xdr:to>
    <xdr:cxnSp macro="">
      <xdr:nvCxnSpPr>
        <xdr:cNvPr id="524" name="直線コネクタ 523"/>
        <xdr:cNvCxnSpPr/>
      </xdr:nvCxnSpPr>
      <xdr:spPr>
        <a:xfrm flipV="1">
          <a:off x="15481300" y="6685318"/>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106291</xdr:rowOff>
    </xdr:from>
    <xdr:ext cx="469744" cy="259045"/>
    <xdr:sp macro="" textlink="">
      <xdr:nvSpPr>
        <xdr:cNvPr id="525" name="災害復旧事業費平均値テキスト"/>
        <xdr:cNvSpPr txBox="1"/>
      </xdr:nvSpPr>
      <xdr:spPr>
        <a:xfrm>
          <a:off x="16370300" y="6449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83414</xdr:rowOff>
    </xdr:from>
    <xdr:to>
      <xdr:col>85</xdr:col>
      <xdr:colOff>177800</xdr:colOff>
      <xdr:row>39</xdr:row>
      <xdr:rowOff>13564</xdr:rowOff>
    </xdr:to>
    <xdr:sp macro="" textlink="">
      <xdr:nvSpPr>
        <xdr:cNvPr id="526" name="フローチャート: 判断 525"/>
        <xdr:cNvSpPr/>
      </xdr:nvSpPr>
      <xdr:spPr>
        <a:xfrm>
          <a:off x="16268700" y="659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149758</xdr:rowOff>
    </xdr:from>
    <xdr:to>
      <xdr:col>81</xdr:col>
      <xdr:colOff>50800</xdr:colOff>
      <xdr:row>39</xdr:row>
      <xdr:rowOff>10655</xdr:rowOff>
    </xdr:to>
    <xdr:cxnSp macro="">
      <xdr:nvCxnSpPr>
        <xdr:cNvPr id="527" name="直線コネクタ 526"/>
        <xdr:cNvCxnSpPr/>
      </xdr:nvCxnSpPr>
      <xdr:spPr>
        <a:xfrm>
          <a:off x="14592300" y="6664858"/>
          <a:ext cx="889000" cy="3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112560</xdr:rowOff>
    </xdr:from>
    <xdr:to>
      <xdr:col>81</xdr:col>
      <xdr:colOff>101600</xdr:colOff>
      <xdr:row>39</xdr:row>
      <xdr:rowOff>42710</xdr:rowOff>
    </xdr:to>
    <xdr:sp macro="" textlink="">
      <xdr:nvSpPr>
        <xdr:cNvPr id="528" name="フローチャート: 判断 527"/>
        <xdr:cNvSpPr/>
      </xdr:nvSpPr>
      <xdr:spPr>
        <a:xfrm>
          <a:off x="15430500" y="66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59237</xdr:rowOff>
    </xdr:from>
    <xdr:ext cx="469744" cy="259045"/>
    <xdr:sp macro="" textlink="">
      <xdr:nvSpPr>
        <xdr:cNvPr id="529" name="テキスト ボックス 528"/>
        <xdr:cNvSpPr txBox="1"/>
      </xdr:nvSpPr>
      <xdr:spPr>
        <a:xfrm>
          <a:off x="15246428" y="640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149758</xdr:rowOff>
    </xdr:from>
    <xdr:to>
      <xdr:col>76</xdr:col>
      <xdr:colOff>114300</xdr:colOff>
      <xdr:row>39</xdr:row>
      <xdr:rowOff>9169</xdr:rowOff>
    </xdr:to>
    <xdr:cxnSp macro="">
      <xdr:nvCxnSpPr>
        <xdr:cNvPr id="530" name="直線コネクタ 529"/>
        <xdr:cNvCxnSpPr/>
      </xdr:nvCxnSpPr>
      <xdr:spPr>
        <a:xfrm flipV="1">
          <a:off x="13703300" y="6664858"/>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113017</xdr:rowOff>
    </xdr:from>
    <xdr:to>
      <xdr:col>76</xdr:col>
      <xdr:colOff>165100</xdr:colOff>
      <xdr:row>39</xdr:row>
      <xdr:rowOff>43167</xdr:rowOff>
    </xdr:to>
    <xdr:sp macro="" textlink="">
      <xdr:nvSpPr>
        <xdr:cNvPr id="531" name="フローチャート: 判断 530"/>
        <xdr:cNvSpPr/>
      </xdr:nvSpPr>
      <xdr:spPr>
        <a:xfrm>
          <a:off x="14541500" y="662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34294</xdr:rowOff>
    </xdr:from>
    <xdr:ext cx="469744" cy="259045"/>
    <xdr:sp macro="" textlink="">
      <xdr:nvSpPr>
        <xdr:cNvPr id="532" name="テキスト ボックス 531"/>
        <xdr:cNvSpPr txBox="1"/>
      </xdr:nvSpPr>
      <xdr:spPr>
        <a:xfrm>
          <a:off x="14357428" y="672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169494</xdr:rowOff>
    </xdr:from>
    <xdr:to>
      <xdr:col>71</xdr:col>
      <xdr:colOff>177800</xdr:colOff>
      <xdr:row>39</xdr:row>
      <xdr:rowOff>9169</xdr:rowOff>
    </xdr:to>
    <xdr:cxnSp macro="">
      <xdr:nvCxnSpPr>
        <xdr:cNvPr id="533" name="直線コネクタ 532"/>
        <xdr:cNvCxnSpPr/>
      </xdr:nvCxnSpPr>
      <xdr:spPr>
        <a:xfrm>
          <a:off x="12814300" y="6684594"/>
          <a:ext cx="889000" cy="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153480</xdr:rowOff>
    </xdr:from>
    <xdr:to>
      <xdr:col>72</xdr:col>
      <xdr:colOff>38100</xdr:colOff>
      <xdr:row>39</xdr:row>
      <xdr:rowOff>83630</xdr:rowOff>
    </xdr:to>
    <xdr:sp macro="" textlink="">
      <xdr:nvSpPr>
        <xdr:cNvPr id="534" name="フローチャート: 判断 533"/>
        <xdr:cNvSpPr/>
      </xdr:nvSpPr>
      <xdr:spPr>
        <a:xfrm>
          <a:off x="13652500" y="666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74757</xdr:rowOff>
    </xdr:from>
    <xdr:ext cx="378565" cy="259045"/>
    <xdr:sp macro="" textlink="">
      <xdr:nvSpPr>
        <xdr:cNvPr id="535" name="テキスト ボックス 534"/>
        <xdr:cNvSpPr txBox="1"/>
      </xdr:nvSpPr>
      <xdr:spPr>
        <a:xfrm>
          <a:off x="13514017" y="6761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152756</xdr:rowOff>
    </xdr:from>
    <xdr:to>
      <xdr:col>67</xdr:col>
      <xdr:colOff>101600</xdr:colOff>
      <xdr:row>39</xdr:row>
      <xdr:rowOff>82906</xdr:rowOff>
    </xdr:to>
    <xdr:sp macro="" textlink="">
      <xdr:nvSpPr>
        <xdr:cNvPr id="536" name="フローチャート: 判断 535"/>
        <xdr:cNvSpPr/>
      </xdr:nvSpPr>
      <xdr:spPr>
        <a:xfrm>
          <a:off x="12763500" y="666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74033</xdr:rowOff>
    </xdr:from>
    <xdr:ext cx="378565" cy="259045"/>
    <xdr:sp macro="" textlink="">
      <xdr:nvSpPr>
        <xdr:cNvPr id="537" name="テキスト ボックス 536"/>
        <xdr:cNvSpPr txBox="1"/>
      </xdr:nvSpPr>
      <xdr:spPr>
        <a:xfrm>
          <a:off x="12625017" y="6760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119418</xdr:rowOff>
    </xdr:from>
    <xdr:to>
      <xdr:col>85</xdr:col>
      <xdr:colOff>177800</xdr:colOff>
      <xdr:row>39</xdr:row>
      <xdr:rowOff>49568</xdr:rowOff>
    </xdr:to>
    <xdr:sp macro="" textlink="">
      <xdr:nvSpPr>
        <xdr:cNvPr id="543" name="楕円 542"/>
        <xdr:cNvSpPr/>
      </xdr:nvSpPr>
      <xdr:spPr>
        <a:xfrm>
          <a:off x="16268700" y="663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61841</xdr:rowOff>
    </xdr:from>
    <xdr:ext cx="469744" cy="259045"/>
    <xdr:sp macro="" textlink="">
      <xdr:nvSpPr>
        <xdr:cNvPr id="544" name="災害復旧事業費該当値テキスト"/>
        <xdr:cNvSpPr txBox="1"/>
      </xdr:nvSpPr>
      <xdr:spPr>
        <a:xfrm>
          <a:off x="16370300" y="6576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131305</xdr:rowOff>
    </xdr:from>
    <xdr:to>
      <xdr:col>81</xdr:col>
      <xdr:colOff>101600</xdr:colOff>
      <xdr:row>39</xdr:row>
      <xdr:rowOff>61455</xdr:rowOff>
    </xdr:to>
    <xdr:sp macro="" textlink="">
      <xdr:nvSpPr>
        <xdr:cNvPr id="545" name="楕円 544"/>
        <xdr:cNvSpPr/>
      </xdr:nvSpPr>
      <xdr:spPr>
        <a:xfrm>
          <a:off x="15430500" y="664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52582</xdr:rowOff>
    </xdr:from>
    <xdr:ext cx="378565" cy="259045"/>
    <xdr:sp macro="" textlink="">
      <xdr:nvSpPr>
        <xdr:cNvPr id="546" name="テキスト ボックス 545"/>
        <xdr:cNvSpPr txBox="1"/>
      </xdr:nvSpPr>
      <xdr:spPr>
        <a:xfrm>
          <a:off x="15292017" y="6739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98958</xdr:rowOff>
    </xdr:from>
    <xdr:to>
      <xdr:col>76</xdr:col>
      <xdr:colOff>165100</xdr:colOff>
      <xdr:row>39</xdr:row>
      <xdr:rowOff>29108</xdr:rowOff>
    </xdr:to>
    <xdr:sp macro="" textlink="">
      <xdr:nvSpPr>
        <xdr:cNvPr id="547" name="楕円 546"/>
        <xdr:cNvSpPr/>
      </xdr:nvSpPr>
      <xdr:spPr>
        <a:xfrm>
          <a:off x="14541500" y="661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45635</xdr:rowOff>
    </xdr:from>
    <xdr:ext cx="469744" cy="259045"/>
    <xdr:sp macro="" textlink="">
      <xdr:nvSpPr>
        <xdr:cNvPr id="548" name="テキスト ボックス 547"/>
        <xdr:cNvSpPr txBox="1"/>
      </xdr:nvSpPr>
      <xdr:spPr>
        <a:xfrm>
          <a:off x="14357428" y="6389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129819</xdr:rowOff>
    </xdr:from>
    <xdr:to>
      <xdr:col>72</xdr:col>
      <xdr:colOff>38100</xdr:colOff>
      <xdr:row>39</xdr:row>
      <xdr:rowOff>59969</xdr:rowOff>
    </xdr:to>
    <xdr:sp macro="" textlink="">
      <xdr:nvSpPr>
        <xdr:cNvPr id="549" name="楕円 548"/>
        <xdr:cNvSpPr/>
      </xdr:nvSpPr>
      <xdr:spPr>
        <a:xfrm>
          <a:off x="13652500" y="664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76496</xdr:rowOff>
    </xdr:from>
    <xdr:ext cx="378565" cy="259045"/>
    <xdr:sp macro="" textlink="">
      <xdr:nvSpPr>
        <xdr:cNvPr id="550" name="テキスト ボックス 549"/>
        <xdr:cNvSpPr txBox="1"/>
      </xdr:nvSpPr>
      <xdr:spPr>
        <a:xfrm>
          <a:off x="13514017" y="6420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118694</xdr:rowOff>
    </xdr:from>
    <xdr:to>
      <xdr:col>67</xdr:col>
      <xdr:colOff>101600</xdr:colOff>
      <xdr:row>39</xdr:row>
      <xdr:rowOff>48844</xdr:rowOff>
    </xdr:to>
    <xdr:sp macro="" textlink="">
      <xdr:nvSpPr>
        <xdr:cNvPr id="551" name="楕円 550"/>
        <xdr:cNvSpPr/>
      </xdr:nvSpPr>
      <xdr:spPr>
        <a:xfrm>
          <a:off x="12763500" y="663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65371</xdr:rowOff>
    </xdr:from>
    <xdr:ext cx="469744" cy="259045"/>
    <xdr:sp macro="" textlink="">
      <xdr:nvSpPr>
        <xdr:cNvPr id="552" name="テキスト ボックス 551"/>
        <xdr:cNvSpPr txBox="1"/>
      </xdr:nvSpPr>
      <xdr:spPr>
        <a:xfrm>
          <a:off x="12579428" y="640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4" name="テキスト ボックス 613"/>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83007</xdr:rowOff>
    </xdr:from>
    <xdr:to>
      <xdr:col>85</xdr:col>
      <xdr:colOff>126364</xdr:colOff>
      <xdr:row>78</xdr:row>
      <xdr:rowOff>143387</xdr:rowOff>
    </xdr:to>
    <xdr:cxnSp macro="">
      <xdr:nvCxnSpPr>
        <xdr:cNvPr id="622" name="直線コネクタ 621"/>
        <xdr:cNvCxnSpPr/>
      </xdr:nvCxnSpPr>
      <xdr:spPr>
        <a:xfrm flipV="1">
          <a:off x="16317595" y="12084507"/>
          <a:ext cx="1269" cy="1431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147214</xdr:rowOff>
    </xdr:from>
    <xdr:ext cx="534377" cy="259045"/>
    <xdr:sp macro="" textlink="">
      <xdr:nvSpPr>
        <xdr:cNvPr id="623" name="公債費最小値テキスト"/>
        <xdr:cNvSpPr txBox="1"/>
      </xdr:nvSpPr>
      <xdr:spPr>
        <a:xfrm>
          <a:off x="16370300" y="1352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143387</xdr:rowOff>
    </xdr:from>
    <xdr:to>
      <xdr:col>86</xdr:col>
      <xdr:colOff>25400</xdr:colOff>
      <xdr:row>78</xdr:row>
      <xdr:rowOff>143387</xdr:rowOff>
    </xdr:to>
    <xdr:cxnSp macro="">
      <xdr:nvCxnSpPr>
        <xdr:cNvPr id="624" name="直線コネクタ 623"/>
        <xdr:cNvCxnSpPr/>
      </xdr:nvCxnSpPr>
      <xdr:spPr>
        <a:xfrm>
          <a:off x="16230600" y="13516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29684</xdr:rowOff>
    </xdr:from>
    <xdr:ext cx="534377" cy="259045"/>
    <xdr:sp macro="" textlink="">
      <xdr:nvSpPr>
        <xdr:cNvPr id="625" name="公債費最大値テキスト"/>
        <xdr:cNvSpPr txBox="1"/>
      </xdr:nvSpPr>
      <xdr:spPr>
        <a:xfrm>
          <a:off x="16370300" y="1185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83007</xdr:rowOff>
    </xdr:from>
    <xdr:to>
      <xdr:col>86</xdr:col>
      <xdr:colOff>25400</xdr:colOff>
      <xdr:row>70</xdr:row>
      <xdr:rowOff>83007</xdr:rowOff>
    </xdr:to>
    <xdr:cxnSp macro="">
      <xdr:nvCxnSpPr>
        <xdr:cNvPr id="626" name="直線コネクタ 625"/>
        <xdr:cNvCxnSpPr/>
      </xdr:nvCxnSpPr>
      <xdr:spPr>
        <a:xfrm>
          <a:off x="16230600" y="12084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154016</xdr:rowOff>
    </xdr:from>
    <xdr:to>
      <xdr:col>85</xdr:col>
      <xdr:colOff>127000</xdr:colOff>
      <xdr:row>74</xdr:row>
      <xdr:rowOff>11312</xdr:rowOff>
    </xdr:to>
    <xdr:cxnSp macro="">
      <xdr:nvCxnSpPr>
        <xdr:cNvPr id="627" name="直線コネクタ 626"/>
        <xdr:cNvCxnSpPr/>
      </xdr:nvCxnSpPr>
      <xdr:spPr>
        <a:xfrm>
          <a:off x="15481300" y="12669866"/>
          <a:ext cx="838200" cy="2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124391</xdr:rowOff>
    </xdr:from>
    <xdr:ext cx="534377" cy="259045"/>
    <xdr:sp macro="" textlink="">
      <xdr:nvSpPr>
        <xdr:cNvPr id="628" name="公債費平均値テキスト"/>
        <xdr:cNvSpPr txBox="1"/>
      </xdr:nvSpPr>
      <xdr:spPr>
        <a:xfrm>
          <a:off x="16370300" y="1281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145964</xdr:rowOff>
    </xdr:from>
    <xdr:to>
      <xdr:col>85</xdr:col>
      <xdr:colOff>177800</xdr:colOff>
      <xdr:row>75</xdr:row>
      <xdr:rowOff>76114</xdr:rowOff>
    </xdr:to>
    <xdr:sp macro="" textlink="">
      <xdr:nvSpPr>
        <xdr:cNvPr id="629" name="フローチャート: 判断 628"/>
        <xdr:cNvSpPr/>
      </xdr:nvSpPr>
      <xdr:spPr>
        <a:xfrm>
          <a:off x="162687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150616</xdr:rowOff>
    </xdr:from>
    <xdr:to>
      <xdr:col>81</xdr:col>
      <xdr:colOff>50800</xdr:colOff>
      <xdr:row>73</xdr:row>
      <xdr:rowOff>154016</xdr:rowOff>
    </xdr:to>
    <xdr:cxnSp macro="">
      <xdr:nvCxnSpPr>
        <xdr:cNvPr id="630" name="直線コネクタ 629"/>
        <xdr:cNvCxnSpPr/>
      </xdr:nvCxnSpPr>
      <xdr:spPr>
        <a:xfrm>
          <a:off x="14592300" y="12495016"/>
          <a:ext cx="889000" cy="17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144793</xdr:rowOff>
    </xdr:from>
    <xdr:to>
      <xdr:col>81</xdr:col>
      <xdr:colOff>101600</xdr:colOff>
      <xdr:row>75</xdr:row>
      <xdr:rowOff>74943</xdr:rowOff>
    </xdr:to>
    <xdr:sp macro="" textlink="">
      <xdr:nvSpPr>
        <xdr:cNvPr id="631" name="フローチャート: 判断 630"/>
        <xdr:cNvSpPr/>
      </xdr:nvSpPr>
      <xdr:spPr>
        <a:xfrm>
          <a:off x="15430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66070</xdr:rowOff>
    </xdr:from>
    <xdr:ext cx="534377" cy="259045"/>
    <xdr:sp macro="" textlink="">
      <xdr:nvSpPr>
        <xdr:cNvPr id="632" name="テキスト ボックス 631"/>
        <xdr:cNvSpPr txBox="1"/>
      </xdr:nvSpPr>
      <xdr:spPr>
        <a:xfrm>
          <a:off x="15214111" y="1292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150616</xdr:rowOff>
    </xdr:from>
    <xdr:to>
      <xdr:col>76</xdr:col>
      <xdr:colOff>114300</xdr:colOff>
      <xdr:row>73</xdr:row>
      <xdr:rowOff>28457</xdr:rowOff>
    </xdr:to>
    <xdr:cxnSp macro="">
      <xdr:nvCxnSpPr>
        <xdr:cNvPr id="633" name="直線コネクタ 632"/>
        <xdr:cNvCxnSpPr/>
      </xdr:nvCxnSpPr>
      <xdr:spPr>
        <a:xfrm flipV="1">
          <a:off x="13703300" y="12495016"/>
          <a:ext cx="889000" cy="4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134048</xdr:rowOff>
    </xdr:from>
    <xdr:to>
      <xdr:col>76</xdr:col>
      <xdr:colOff>165100</xdr:colOff>
      <xdr:row>75</xdr:row>
      <xdr:rowOff>64198</xdr:rowOff>
    </xdr:to>
    <xdr:sp macro="" textlink="">
      <xdr:nvSpPr>
        <xdr:cNvPr id="634" name="フローチャート: 判断 633"/>
        <xdr:cNvSpPr/>
      </xdr:nvSpPr>
      <xdr:spPr>
        <a:xfrm>
          <a:off x="14541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55325</xdr:rowOff>
    </xdr:from>
    <xdr:ext cx="534377" cy="259045"/>
    <xdr:sp macro="" textlink="">
      <xdr:nvSpPr>
        <xdr:cNvPr id="635" name="テキスト ボックス 634"/>
        <xdr:cNvSpPr txBox="1"/>
      </xdr:nvSpPr>
      <xdr:spPr>
        <a:xfrm>
          <a:off x="14325111" y="129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129984</xdr:rowOff>
    </xdr:from>
    <xdr:to>
      <xdr:col>71</xdr:col>
      <xdr:colOff>177800</xdr:colOff>
      <xdr:row>73</xdr:row>
      <xdr:rowOff>28457</xdr:rowOff>
    </xdr:to>
    <xdr:cxnSp macro="">
      <xdr:nvCxnSpPr>
        <xdr:cNvPr id="636" name="直線コネクタ 635"/>
        <xdr:cNvCxnSpPr/>
      </xdr:nvCxnSpPr>
      <xdr:spPr>
        <a:xfrm>
          <a:off x="12814300" y="12474384"/>
          <a:ext cx="889000" cy="6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102130</xdr:rowOff>
    </xdr:from>
    <xdr:to>
      <xdr:col>72</xdr:col>
      <xdr:colOff>38100</xdr:colOff>
      <xdr:row>76</xdr:row>
      <xdr:rowOff>32280</xdr:rowOff>
    </xdr:to>
    <xdr:sp macro="" textlink="">
      <xdr:nvSpPr>
        <xdr:cNvPr id="637" name="フローチャート: 判断 636"/>
        <xdr:cNvSpPr/>
      </xdr:nvSpPr>
      <xdr:spPr>
        <a:xfrm>
          <a:off x="13652500" y="129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23407</xdr:rowOff>
    </xdr:from>
    <xdr:ext cx="534377" cy="259045"/>
    <xdr:sp macro="" textlink="">
      <xdr:nvSpPr>
        <xdr:cNvPr id="638" name="テキスト ボックス 637"/>
        <xdr:cNvSpPr txBox="1"/>
      </xdr:nvSpPr>
      <xdr:spPr>
        <a:xfrm>
          <a:off x="13436111" y="1305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50724</xdr:rowOff>
    </xdr:from>
    <xdr:to>
      <xdr:col>67</xdr:col>
      <xdr:colOff>101600</xdr:colOff>
      <xdr:row>75</xdr:row>
      <xdr:rowOff>152324</xdr:rowOff>
    </xdr:to>
    <xdr:sp macro="" textlink="">
      <xdr:nvSpPr>
        <xdr:cNvPr id="639" name="フローチャート: 判断 638"/>
        <xdr:cNvSpPr/>
      </xdr:nvSpPr>
      <xdr:spPr>
        <a:xfrm>
          <a:off x="12763500" y="129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143451</xdr:rowOff>
    </xdr:from>
    <xdr:ext cx="534377" cy="259045"/>
    <xdr:sp macro="" textlink="">
      <xdr:nvSpPr>
        <xdr:cNvPr id="640" name="テキスト ボックス 639"/>
        <xdr:cNvSpPr txBox="1"/>
      </xdr:nvSpPr>
      <xdr:spPr>
        <a:xfrm>
          <a:off x="12547111" y="130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131962</xdr:rowOff>
    </xdr:from>
    <xdr:to>
      <xdr:col>85</xdr:col>
      <xdr:colOff>177800</xdr:colOff>
      <xdr:row>74</xdr:row>
      <xdr:rowOff>62112</xdr:rowOff>
    </xdr:to>
    <xdr:sp macro="" textlink="">
      <xdr:nvSpPr>
        <xdr:cNvPr id="646" name="楕円 645"/>
        <xdr:cNvSpPr/>
      </xdr:nvSpPr>
      <xdr:spPr>
        <a:xfrm>
          <a:off x="16268700" y="126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154839</xdr:rowOff>
    </xdr:from>
    <xdr:ext cx="534377" cy="259045"/>
    <xdr:sp macro="" textlink="">
      <xdr:nvSpPr>
        <xdr:cNvPr id="647" name="公債費該当値テキスト"/>
        <xdr:cNvSpPr txBox="1"/>
      </xdr:nvSpPr>
      <xdr:spPr>
        <a:xfrm>
          <a:off x="16370300" y="1249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103216</xdr:rowOff>
    </xdr:from>
    <xdr:to>
      <xdr:col>81</xdr:col>
      <xdr:colOff>101600</xdr:colOff>
      <xdr:row>74</xdr:row>
      <xdr:rowOff>33366</xdr:rowOff>
    </xdr:to>
    <xdr:sp macro="" textlink="">
      <xdr:nvSpPr>
        <xdr:cNvPr id="648" name="楕円 647"/>
        <xdr:cNvSpPr/>
      </xdr:nvSpPr>
      <xdr:spPr>
        <a:xfrm>
          <a:off x="15430500" y="1261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49893</xdr:rowOff>
    </xdr:from>
    <xdr:ext cx="534377" cy="259045"/>
    <xdr:sp macro="" textlink="">
      <xdr:nvSpPr>
        <xdr:cNvPr id="649" name="テキスト ボックス 648"/>
        <xdr:cNvSpPr txBox="1"/>
      </xdr:nvSpPr>
      <xdr:spPr>
        <a:xfrm>
          <a:off x="15214111" y="1239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99816</xdr:rowOff>
    </xdr:from>
    <xdr:to>
      <xdr:col>76</xdr:col>
      <xdr:colOff>165100</xdr:colOff>
      <xdr:row>73</xdr:row>
      <xdr:rowOff>29966</xdr:rowOff>
    </xdr:to>
    <xdr:sp macro="" textlink="">
      <xdr:nvSpPr>
        <xdr:cNvPr id="650" name="楕円 649"/>
        <xdr:cNvSpPr/>
      </xdr:nvSpPr>
      <xdr:spPr>
        <a:xfrm>
          <a:off x="14541500" y="1244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46493</xdr:rowOff>
    </xdr:from>
    <xdr:ext cx="534377" cy="259045"/>
    <xdr:sp macro="" textlink="">
      <xdr:nvSpPr>
        <xdr:cNvPr id="651" name="テキスト ボックス 650"/>
        <xdr:cNvSpPr txBox="1"/>
      </xdr:nvSpPr>
      <xdr:spPr>
        <a:xfrm>
          <a:off x="14325111" y="1221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149107</xdr:rowOff>
    </xdr:from>
    <xdr:to>
      <xdr:col>72</xdr:col>
      <xdr:colOff>38100</xdr:colOff>
      <xdr:row>73</xdr:row>
      <xdr:rowOff>79257</xdr:rowOff>
    </xdr:to>
    <xdr:sp macro="" textlink="">
      <xdr:nvSpPr>
        <xdr:cNvPr id="652" name="楕円 651"/>
        <xdr:cNvSpPr/>
      </xdr:nvSpPr>
      <xdr:spPr>
        <a:xfrm>
          <a:off x="13652500" y="1249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95784</xdr:rowOff>
    </xdr:from>
    <xdr:ext cx="534377" cy="259045"/>
    <xdr:sp macro="" textlink="">
      <xdr:nvSpPr>
        <xdr:cNvPr id="653" name="テキスト ボックス 652"/>
        <xdr:cNvSpPr txBox="1"/>
      </xdr:nvSpPr>
      <xdr:spPr>
        <a:xfrm>
          <a:off x="13436111" y="1226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79184</xdr:rowOff>
    </xdr:from>
    <xdr:to>
      <xdr:col>67</xdr:col>
      <xdr:colOff>101600</xdr:colOff>
      <xdr:row>73</xdr:row>
      <xdr:rowOff>9334</xdr:rowOff>
    </xdr:to>
    <xdr:sp macro="" textlink="">
      <xdr:nvSpPr>
        <xdr:cNvPr id="654" name="楕円 653"/>
        <xdr:cNvSpPr/>
      </xdr:nvSpPr>
      <xdr:spPr>
        <a:xfrm>
          <a:off x="12763500" y="1242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25861</xdr:rowOff>
    </xdr:from>
    <xdr:ext cx="534377" cy="259045"/>
    <xdr:sp macro="" textlink="">
      <xdr:nvSpPr>
        <xdr:cNvPr id="655" name="テキスト ボックス 654"/>
        <xdr:cNvSpPr txBox="1"/>
      </xdr:nvSpPr>
      <xdr:spPr>
        <a:xfrm>
          <a:off x="12547111" y="1219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159817</xdr:rowOff>
    </xdr:from>
    <xdr:to>
      <xdr:col>85</xdr:col>
      <xdr:colOff>126364</xdr:colOff>
      <xdr:row>98</xdr:row>
      <xdr:rowOff>120817</xdr:rowOff>
    </xdr:to>
    <xdr:cxnSp macro="">
      <xdr:nvCxnSpPr>
        <xdr:cNvPr id="677" name="直線コネクタ 676"/>
        <xdr:cNvCxnSpPr/>
      </xdr:nvCxnSpPr>
      <xdr:spPr>
        <a:xfrm flipV="1">
          <a:off x="16317595" y="15590317"/>
          <a:ext cx="1269" cy="1332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124644</xdr:rowOff>
    </xdr:from>
    <xdr:ext cx="378565" cy="259045"/>
    <xdr:sp macro="" textlink="">
      <xdr:nvSpPr>
        <xdr:cNvPr id="678" name="積立金最小値テキスト"/>
        <xdr:cNvSpPr txBox="1"/>
      </xdr:nvSpPr>
      <xdr:spPr>
        <a:xfrm>
          <a:off x="16370300" y="16926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120817</xdr:rowOff>
    </xdr:from>
    <xdr:to>
      <xdr:col>86</xdr:col>
      <xdr:colOff>25400</xdr:colOff>
      <xdr:row>98</xdr:row>
      <xdr:rowOff>120817</xdr:rowOff>
    </xdr:to>
    <xdr:cxnSp macro="">
      <xdr:nvCxnSpPr>
        <xdr:cNvPr id="679" name="直線コネクタ 678"/>
        <xdr:cNvCxnSpPr/>
      </xdr:nvCxnSpPr>
      <xdr:spPr>
        <a:xfrm>
          <a:off x="16230600" y="1692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106494</xdr:rowOff>
    </xdr:from>
    <xdr:ext cx="534377" cy="259045"/>
    <xdr:sp macro="" textlink="">
      <xdr:nvSpPr>
        <xdr:cNvPr id="680" name="積立金最大値テキスト"/>
        <xdr:cNvSpPr txBox="1"/>
      </xdr:nvSpPr>
      <xdr:spPr>
        <a:xfrm>
          <a:off x="16370300" y="1536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159817</xdr:rowOff>
    </xdr:from>
    <xdr:to>
      <xdr:col>86</xdr:col>
      <xdr:colOff>25400</xdr:colOff>
      <xdr:row>90</xdr:row>
      <xdr:rowOff>159817</xdr:rowOff>
    </xdr:to>
    <xdr:cxnSp macro="">
      <xdr:nvCxnSpPr>
        <xdr:cNvPr id="681" name="直線コネクタ 680"/>
        <xdr:cNvCxnSpPr/>
      </xdr:nvCxnSpPr>
      <xdr:spPr>
        <a:xfrm>
          <a:off x="16230600" y="1559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169235</xdr:rowOff>
    </xdr:from>
    <xdr:to>
      <xdr:col>85</xdr:col>
      <xdr:colOff>127000</xdr:colOff>
      <xdr:row>94</xdr:row>
      <xdr:rowOff>123927</xdr:rowOff>
    </xdr:to>
    <xdr:cxnSp macro="">
      <xdr:nvCxnSpPr>
        <xdr:cNvPr id="682" name="直線コネクタ 681"/>
        <xdr:cNvCxnSpPr/>
      </xdr:nvCxnSpPr>
      <xdr:spPr>
        <a:xfrm>
          <a:off x="15481300" y="16114085"/>
          <a:ext cx="838200" cy="12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139839</xdr:rowOff>
    </xdr:from>
    <xdr:ext cx="469744" cy="259045"/>
    <xdr:sp macro="" textlink="">
      <xdr:nvSpPr>
        <xdr:cNvPr id="683" name="積立金平均値テキスト"/>
        <xdr:cNvSpPr txBox="1"/>
      </xdr:nvSpPr>
      <xdr:spPr>
        <a:xfrm>
          <a:off x="16370300" y="16599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161412</xdr:rowOff>
    </xdr:from>
    <xdr:to>
      <xdr:col>85</xdr:col>
      <xdr:colOff>177800</xdr:colOff>
      <xdr:row>97</xdr:row>
      <xdr:rowOff>91562</xdr:rowOff>
    </xdr:to>
    <xdr:sp macro="" textlink="">
      <xdr:nvSpPr>
        <xdr:cNvPr id="684" name="フローチャート: 判断 683"/>
        <xdr:cNvSpPr/>
      </xdr:nvSpPr>
      <xdr:spPr>
        <a:xfrm>
          <a:off x="162687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63714</xdr:rowOff>
    </xdr:from>
    <xdr:to>
      <xdr:col>81</xdr:col>
      <xdr:colOff>50800</xdr:colOff>
      <xdr:row>93</xdr:row>
      <xdr:rowOff>169235</xdr:rowOff>
    </xdr:to>
    <xdr:cxnSp macro="">
      <xdr:nvCxnSpPr>
        <xdr:cNvPr id="685" name="直線コネクタ 684"/>
        <xdr:cNvCxnSpPr/>
      </xdr:nvCxnSpPr>
      <xdr:spPr>
        <a:xfrm>
          <a:off x="14592300" y="16008564"/>
          <a:ext cx="889000" cy="10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2673</xdr:rowOff>
    </xdr:from>
    <xdr:to>
      <xdr:col>81</xdr:col>
      <xdr:colOff>101600</xdr:colOff>
      <xdr:row>97</xdr:row>
      <xdr:rowOff>104273</xdr:rowOff>
    </xdr:to>
    <xdr:sp macro="" textlink="">
      <xdr:nvSpPr>
        <xdr:cNvPr id="686" name="フローチャート: 判断 685"/>
        <xdr:cNvSpPr/>
      </xdr:nvSpPr>
      <xdr:spPr>
        <a:xfrm>
          <a:off x="15430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95400</xdr:rowOff>
    </xdr:from>
    <xdr:ext cx="469744" cy="259045"/>
    <xdr:sp macro="" textlink="">
      <xdr:nvSpPr>
        <xdr:cNvPr id="687" name="テキスト ボックス 686"/>
        <xdr:cNvSpPr txBox="1"/>
      </xdr:nvSpPr>
      <xdr:spPr>
        <a:xfrm>
          <a:off x="15246428" y="1672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63714</xdr:rowOff>
    </xdr:from>
    <xdr:to>
      <xdr:col>76</xdr:col>
      <xdr:colOff>114300</xdr:colOff>
      <xdr:row>93</xdr:row>
      <xdr:rowOff>83556</xdr:rowOff>
    </xdr:to>
    <xdr:cxnSp macro="">
      <xdr:nvCxnSpPr>
        <xdr:cNvPr id="688" name="直線コネクタ 687"/>
        <xdr:cNvCxnSpPr/>
      </xdr:nvCxnSpPr>
      <xdr:spPr>
        <a:xfrm flipV="1">
          <a:off x="13703300" y="16008564"/>
          <a:ext cx="889000" cy="1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139740</xdr:rowOff>
    </xdr:from>
    <xdr:to>
      <xdr:col>76</xdr:col>
      <xdr:colOff>165100</xdr:colOff>
      <xdr:row>97</xdr:row>
      <xdr:rowOff>69890</xdr:rowOff>
    </xdr:to>
    <xdr:sp macro="" textlink="">
      <xdr:nvSpPr>
        <xdr:cNvPr id="689" name="フローチャート: 判断 688"/>
        <xdr:cNvSpPr/>
      </xdr:nvSpPr>
      <xdr:spPr>
        <a:xfrm>
          <a:off x="14541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61017</xdr:rowOff>
    </xdr:from>
    <xdr:ext cx="469744" cy="259045"/>
    <xdr:sp macro="" textlink="">
      <xdr:nvSpPr>
        <xdr:cNvPr id="690" name="テキスト ボックス 689"/>
        <xdr:cNvSpPr txBox="1"/>
      </xdr:nvSpPr>
      <xdr:spPr>
        <a:xfrm>
          <a:off x="14357428" y="166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83556</xdr:rowOff>
    </xdr:from>
    <xdr:to>
      <xdr:col>71</xdr:col>
      <xdr:colOff>177800</xdr:colOff>
      <xdr:row>95</xdr:row>
      <xdr:rowOff>40534</xdr:rowOff>
    </xdr:to>
    <xdr:cxnSp macro="">
      <xdr:nvCxnSpPr>
        <xdr:cNvPr id="691" name="直線コネクタ 690"/>
        <xdr:cNvCxnSpPr/>
      </xdr:nvCxnSpPr>
      <xdr:spPr>
        <a:xfrm flipV="1">
          <a:off x="12814300" y="16028406"/>
          <a:ext cx="889000" cy="29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97129</xdr:rowOff>
    </xdr:from>
    <xdr:to>
      <xdr:col>72</xdr:col>
      <xdr:colOff>38100</xdr:colOff>
      <xdr:row>97</xdr:row>
      <xdr:rowOff>27279</xdr:rowOff>
    </xdr:to>
    <xdr:sp macro="" textlink="">
      <xdr:nvSpPr>
        <xdr:cNvPr id="692" name="フローチャート: 判断 691"/>
        <xdr:cNvSpPr/>
      </xdr:nvSpPr>
      <xdr:spPr>
        <a:xfrm>
          <a:off x="13652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18406</xdr:rowOff>
    </xdr:from>
    <xdr:ext cx="469744" cy="259045"/>
    <xdr:sp macro="" textlink="">
      <xdr:nvSpPr>
        <xdr:cNvPr id="693" name="テキスト ボックス 692"/>
        <xdr:cNvSpPr txBox="1"/>
      </xdr:nvSpPr>
      <xdr:spPr>
        <a:xfrm>
          <a:off x="13468428" y="1664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165298</xdr:rowOff>
    </xdr:from>
    <xdr:to>
      <xdr:col>67</xdr:col>
      <xdr:colOff>101600</xdr:colOff>
      <xdr:row>97</xdr:row>
      <xdr:rowOff>95448</xdr:rowOff>
    </xdr:to>
    <xdr:sp macro="" textlink="">
      <xdr:nvSpPr>
        <xdr:cNvPr id="694" name="フローチャート: 判断 693"/>
        <xdr:cNvSpPr/>
      </xdr:nvSpPr>
      <xdr:spPr>
        <a:xfrm>
          <a:off x="12763500" y="1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86575</xdr:rowOff>
    </xdr:from>
    <xdr:ext cx="469744" cy="259045"/>
    <xdr:sp macro="" textlink="">
      <xdr:nvSpPr>
        <xdr:cNvPr id="695" name="テキスト ボックス 694"/>
        <xdr:cNvSpPr txBox="1"/>
      </xdr:nvSpPr>
      <xdr:spPr>
        <a:xfrm>
          <a:off x="12579428" y="1671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73127</xdr:rowOff>
    </xdr:from>
    <xdr:to>
      <xdr:col>85</xdr:col>
      <xdr:colOff>177800</xdr:colOff>
      <xdr:row>95</xdr:row>
      <xdr:rowOff>3277</xdr:rowOff>
    </xdr:to>
    <xdr:sp macro="" textlink="">
      <xdr:nvSpPr>
        <xdr:cNvPr id="701" name="楕円 700"/>
        <xdr:cNvSpPr/>
      </xdr:nvSpPr>
      <xdr:spPr>
        <a:xfrm>
          <a:off x="16268700" y="1618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96004</xdr:rowOff>
    </xdr:from>
    <xdr:ext cx="534377" cy="259045"/>
    <xdr:sp macro="" textlink="">
      <xdr:nvSpPr>
        <xdr:cNvPr id="702" name="積立金該当値テキスト"/>
        <xdr:cNvSpPr txBox="1"/>
      </xdr:nvSpPr>
      <xdr:spPr>
        <a:xfrm>
          <a:off x="16370300" y="1604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118435</xdr:rowOff>
    </xdr:from>
    <xdr:to>
      <xdr:col>81</xdr:col>
      <xdr:colOff>101600</xdr:colOff>
      <xdr:row>94</xdr:row>
      <xdr:rowOff>48585</xdr:rowOff>
    </xdr:to>
    <xdr:sp macro="" textlink="">
      <xdr:nvSpPr>
        <xdr:cNvPr id="703" name="楕円 702"/>
        <xdr:cNvSpPr/>
      </xdr:nvSpPr>
      <xdr:spPr>
        <a:xfrm>
          <a:off x="15430500" y="1606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65112</xdr:rowOff>
    </xdr:from>
    <xdr:ext cx="534377" cy="259045"/>
    <xdr:sp macro="" textlink="">
      <xdr:nvSpPr>
        <xdr:cNvPr id="704" name="テキスト ボックス 703"/>
        <xdr:cNvSpPr txBox="1"/>
      </xdr:nvSpPr>
      <xdr:spPr>
        <a:xfrm>
          <a:off x="15214111" y="1583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12914</xdr:rowOff>
    </xdr:from>
    <xdr:to>
      <xdr:col>76</xdr:col>
      <xdr:colOff>165100</xdr:colOff>
      <xdr:row>93</xdr:row>
      <xdr:rowOff>114514</xdr:rowOff>
    </xdr:to>
    <xdr:sp macro="" textlink="">
      <xdr:nvSpPr>
        <xdr:cNvPr id="705" name="楕円 704"/>
        <xdr:cNvSpPr/>
      </xdr:nvSpPr>
      <xdr:spPr>
        <a:xfrm>
          <a:off x="14541500" y="1595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131041</xdr:rowOff>
    </xdr:from>
    <xdr:ext cx="534377" cy="259045"/>
    <xdr:sp macro="" textlink="">
      <xdr:nvSpPr>
        <xdr:cNvPr id="706" name="テキスト ボックス 705"/>
        <xdr:cNvSpPr txBox="1"/>
      </xdr:nvSpPr>
      <xdr:spPr>
        <a:xfrm>
          <a:off x="14325111" y="1573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32756</xdr:rowOff>
    </xdr:from>
    <xdr:to>
      <xdr:col>72</xdr:col>
      <xdr:colOff>38100</xdr:colOff>
      <xdr:row>93</xdr:row>
      <xdr:rowOff>134356</xdr:rowOff>
    </xdr:to>
    <xdr:sp macro="" textlink="">
      <xdr:nvSpPr>
        <xdr:cNvPr id="707" name="楕円 706"/>
        <xdr:cNvSpPr/>
      </xdr:nvSpPr>
      <xdr:spPr>
        <a:xfrm>
          <a:off x="13652500" y="1597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150883</xdr:rowOff>
    </xdr:from>
    <xdr:ext cx="534377" cy="259045"/>
    <xdr:sp macro="" textlink="">
      <xdr:nvSpPr>
        <xdr:cNvPr id="708" name="テキスト ボックス 707"/>
        <xdr:cNvSpPr txBox="1"/>
      </xdr:nvSpPr>
      <xdr:spPr>
        <a:xfrm>
          <a:off x="13436111" y="1575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161184</xdr:rowOff>
    </xdr:from>
    <xdr:to>
      <xdr:col>67</xdr:col>
      <xdr:colOff>101600</xdr:colOff>
      <xdr:row>95</xdr:row>
      <xdr:rowOff>91334</xdr:rowOff>
    </xdr:to>
    <xdr:sp macro="" textlink="">
      <xdr:nvSpPr>
        <xdr:cNvPr id="709" name="楕円 708"/>
        <xdr:cNvSpPr/>
      </xdr:nvSpPr>
      <xdr:spPr>
        <a:xfrm>
          <a:off x="12763500" y="162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107861</xdr:rowOff>
    </xdr:from>
    <xdr:ext cx="534377" cy="259045"/>
    <xdr:sp macro="" textlink="">
      <xdr:nvSpPr>
        <xdr:cNvPr id="710" name="テキスト ボックス 709"/>
        <xdr:cNvSpPr txBox="1"/>
      </xdr:nvSpPr>
      <xdr:spPr>
        <a:xfrm>
          <a:off x="12547111" y="1605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0" name="テキスト ボックス 72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36" name="直線コネクタ 735"/>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39" name="投資及び出資金最大値テキスト"/>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40" name="直線コネクタ 739"/>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57404</xdr:rowOff>
    </xdr:from>
    <xdr:to>
      <xdr:col>116</xdr:col>
      <xdr:colOff>63500</xdr:colOff>
      <xdr:row>37</xdr:row>
      <xdr:rowOff>79121</xdr:rowOff>
    </xdr:to>
    <xdr:cxnSp macro="">
      <xdr:nvCxnSpPr>
        <xdr:cNvPr id="741" name="直線コネクタ 740"/>
        <xdr:cNvCxnSpPr/>
      </xdr:nvCxnSpPr>
      <xdr:spPr>
        <a:xfrm flipV="1">
          <a:off x="21323300" y="6401054"/>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29608</xdr:rowOff>
    </xdr:from>
    <xdr:ext cx="469744" cy="259045"/>
    <xdr:sp macro="" textlink="">
      <xdr:nvSpPr>
        <xdr:cNvPr id="742" name="投資及び出資金平均値テキスト"/>
        <xdr:cNvSpPr txBox="1"/>
      </xdr:nvSpPr>
      <xdr:spPr>
        <a:xfrm>
          <a:off x="22212300" y="6373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51181</xdr:rowOff>
    </xdr:from>
    <xdr:to>
      <xdr:col>116</xdr:col>
      <xdr:colOff>114300</xdr:colOff>
      <xdr:row>37</xdr:row>
      <xdr:rowOff>152781</xdr:rowOff>
    </xdr:to>
    <xdr:sp macro="" textlink="">
      <xdr:nvSpPr>
        <xdr:cNvPr id="743" name="フローチャート: 判断 742"/>
        <xdr:cNvSpPr/>
      </xdr:nvSpPr>
      <xdr:spPr>
        <a:xfrm>
          <a:off x="221107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79121</xdr:rowOff>
    </xdr:from>
    <xdr:to>
      <xdr:col>111</xdr:col>
      <xdr:colOff>177800</xdr:colOff>
      <xdr:row>37</xdr:row>
      <xdr:rowOff>156845</xdr:rowOff>
    </xdr:to>
    <xdr:cxnSp macro="">
      <xdr:nvCxnSpPr>
        <xdr:cNvPr id="744" name="直線コネクタ 743"/>
        <xdr:cNvCxnSpPr/>
      </xdr:nvCxnSpPr>
      <xdr:spPr>
        <a:xfrm flipV="1">
          <a:off x="20434300" y="6422771"/>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74531</xdr:rowOff>
    </xdr:from>
    <xdr:to>
      <xdr:col>112</xdr:col>
      <xdr:colOff>38100</xdr:colOff>
      <xdr:row>38</xdr:row>
      <xdr:rowOff>4680</xdr:rowOff>
    </xdr:to>
    <xdr:sp macro="" textlink="">
      <xdr:nvSpPr>
        <xdr:cNvPr id="745" name="フローチャート: 判断 744"/>
        <xdr:cNvSpPr/>
      </xdr:nvSpPr>
      <xdr:spPr>
        <a:xfrm>
          <a:off x="21272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167258</xdr:rowOff>
    </xdr:from>
    <xdr:ext cx="469744" cy="259045"/>
    <xdr:sp macro="" textlink="">
      <xdr:nvSpPr>
        <xdr:cNvPr id="746" name="テキスト ボックス 745"/>
        <xdr:cNvSpPr txBox="1"/>
      </xdr:nvSpPr>
      <xdr:spPr>
        <a:xfrm>
          <a:off x="21088428" y="651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156845</xdr:rowOff>
    </xdr:from>
    <xdr:to>
      <xdr:col>107</xdr:col>
      <xdr:colOff>50800</xdr:colOff>
      <xdr:row>38</xdr:row>
      <xdr:rowOff>35523</xdr:rowOff>
    </xdr:to>
    <xdr:cxnSp macro="">
      <xdr:nvCxnSpPr>
        <xdr:cNvPr id="747" name="直線コネクタ 746"/>
        <xdr:cNvCxnSpPr/>
      </xdr:nvCxnSpPr>
      <xdr:spPr>
        <a:xfrm flipV="1">
          <a:off x="19545300" y="6500495"/>
          <a:ext cx="889000" cy="50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79266</xdr:rowOff>
    </xdr:from>
    <xdr:to>
      <xdr:col>107</xdr:col>
      <xdr:colOff>101600</xdr:colOff>
      <xdr:row>38</xdr:row>
      <xdr:rowOff>9416</xdr:rowOff>
    </xdr:to>
    <xdr:sp macro="" textlink="">
      <xdr:nvSpPr>
        <xdr:cNvPr id="748" name="フローチャート: 判断 747"/>
        <xdr:cNvSpPr/>
      </xdr:nvSpPr>
      <xdr:spPr>
        <a:xfrm>
          <a:off x="20383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25943</xdr:rowOff>
    </xdr:from>
    <xdr:ext cx="469744" cy="259045"/>
    <xdr:sp macro="" textlink="">
      <xdr:nvSpPr>
        <xdr:cNvPr id="749" name="テキスト ボックス 748"/>
        <xdr:cNvSpPr txBox="1"/>
      </xdr:nvSpPr>
      <xdr:spPr>
        <a:xfrm>
          <a:off x="20199428" y="619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55445</xdr:rowOff>
    </xdr:from>
    <xdr:to>
      <xdr:col>102</xdr:col>
      <xdr:colOff>114300</xdr:colOff>
      <xdr:row>38</xdr:row>
      <xdr:rowOff>35523</xdr:rowOff>
    </xdr:to>
    <xdr:cxnSp macro="">
      <xdr:nvCxnSpPr>
        <xdr:cNvPr id="750" name="直線コネクタ 749"/>
        <xdr:cNvCxnSpPr/>
      </xdr:nvCxnSpPr>
      <xdr:spPr>
        <a:xfrm>
          <a:off x="18656300" y="6399095"/>
          <a:ext cx="889000" cy="15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166787</xdr:rowOff>
    </xdr:from>
    <xdr:to>
      <xdr:col>102</xdr:col>
      <xdr:colOff>165100</xdr:colOff>
      <xdr:row>38</xdr:row>
      <xdr:rowOff>96937</xdr:rowOff>
    </xdr:to>
    <xdr:sp macro="" textlink="">
      <xdr:nvSpPr>
        <xdr:cNvPr id="751" name="フローチャート: 判断 750"/>
        <xdr:cNvSpPr/>
      </xdr:nvSpPr>
      <xdr:spPr>
        <a:xfrm>
          <a:off x="19494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88064</xdr:rowOff>
    </xdr:from>
    <xdr:ext cx="469744" cy="259045"/>
    <xdr:sp macro="" textlink="">
      <xdr:nvSpPr>
        <xdr:cNvPr id="752" name="テキスト ボックス 751"/>
        <xdr:cNvSpPr txBox="1"/>
      </xdr:nvSpPr>
      <xdr:spPr>
        <a:xfrm>
          <a:off x="19310428" y="660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68000</xdr:rowOff>
    </xdr:from>
    <xdr:to>
      <xdr:col>98</xdr:col>
      <xdr:colOff>38100</xdr:colOff>
      <xdr:row>38</xdr:row>
      <xdr:rowOff>169600</xdr:rowOff>
    </xdr:to>
    <xdr:sp macro="" textlink="">
      <xdr:nvSpPr>
        <xdr:cNvPr id="753" name="フローチャート: 判断 752"/>
        <xdr:cNvSpPr/>
      </xdr:nvSpPr>
      <xdr:spPr>
        <a:xfrm>
          <a:off x="18605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160727</xdr:rowOff>
    </xdr:from>
    <xdr:ext cx="378565" cy="259045"/>
    <xdr:sp macro="" textlink="">
      <xdr:nvSpPr>
        <xdr:cNvPr id="754" name="テキスト ボックス 753"/>
        <xdr:cNvSpPr txBox="1"/>
      </xdr:nvSpPr>
      <xdr:spPr>
        <a:xfrm>
          <a:off x="18467017" y="6675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6604</xdr:rowOff>
    </xdr:from>
    <xdr:to>
      <xdr:col>116</xdr:col>
      <xdr:colOff>114300</xdr:colOff>
      <xdr:row>37</xdr:row>
      <xdr:rowOff>108204</xdr:rowOff>
    </xdr:to>
    <xdr:sp macro="" textlink="">
      <xdr:nvSpPr>
        <xdr:cNvPr id="760" name="楕円 759"/>
        <xdr:cNvSpPr/>
      </xdr:nvSpPr>
      <xdr:spPr>
        <a:xfrm>
          <a:off x="22110700" y="635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29481</xdr:rowOff>
    </xdr:from>
    <xdr:ext cx="469744" cy="259045"/>
    <xdr:sp macro="" textlink="">
      <xdr:nvSpPr>
        <xdr:cNvPr id="761" name="投資及び出資金該当値テキスト"/>
        <xdr:cNvSpPr txBox="1"/>
      </xdr:nvSpPr>
      <xdr:spPr>
        <a:xfrm>
          <a:off x="22212300" y="620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28321</xdr:rowOff>
    </xdr:from>
    <xdr:to>
      <xdr:col>112</xdr:col>
      <xdr:colOff>38100</xdr:colOff>
      <xdr:row>37</xdr:row>
      <xdr:rowOff>129921</xdr:rowOff>
    </xdr:to>
    <xdr:sp macro="" textlink="">
      <xdr:nvSpPr>
        <xdr:cNvPr id="762" name="楕円 761"/>
        <xdr:cNvSpPr/>
      </xdr:nvSpPr>
      <xdr:spPr>
        <a:xfrm>
          <a:off x="21272500" y="637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146448</xdr:rowOff>
    </xdr:from>
    <xdr:ext cx="469744" cy="259045"/>
    <xdr:sp macro="" textlink="">
      <xdr:nvSpPr>
        <xdr:cNvPr id="763" name="テキスト ボックス 762"/>
        <xdr:cNvSpPr txBox="1"/>
      </xdr:nvSpPr>
      <xdr:spPr>
        <a:xfrm>
          <a:off x="21088428" y="614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106045</xdr:rowOff>
    </xdr:from>
    <xdr:to>
      <xdr:col>107</xdr:col>
      <xdr:colOff>101600</xdr:colOff>
      <xdr:row>38</xdr:row>
      <xdr:rowOff>36195</xdr:rowOff>
    </xdr:to>
    <xdr:sp macro="" textlink="">
      <xdr:nvSpPr>
        <xdr:cNvPr id="764" name="楕円 763"/>
        <xdr:cNvSpPr/>
      </xdr:nvSpPr>
      <xdr:spPr>
        <a:xfrm>
          <a:off x="20383500" y="644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27322</xdr:rowOff>
    </xdr:from>
    <xdr:ext cx="469744" cy="259045"/>
    <xdr:sp macro="" textlink="">
      <xdr:nvSpPr>
        <xdr:cNvPr id="765" name="テキスト ボックス 764"/>
        <xdr:cNvSpPr txBox="1"/>
      </xdr:nvSpPr>
      <xdr:spPr>
        <a:xfrm>
          <a:off x="20199428" y="654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156174</xdr:rowOff>
    </xdr:from>
    <xdr:to>
      <xdr:col>102</xdr:col>
      <xdr:colOff>165100</xdr:colOff>
      <xdr:row>38</xdr:row>
      <xdr:rowOff>86323</xdr:rowOff>
    </xdr:to>
    <xdr:sp macro="" textlink="">
      <xdr:nvSpPr>
        <xdr:cNvPr id="766" name="楕円 765"/>
        <xdr:cNvSpPr/>
      </xdr:nvSpPr>
      <xdr:spPr>
        <a:xfrm>
          <a:off x="19494500" y="64998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102851</xdr:rowOff>
    </xdr:from>
    <xdr:ext cx="469744" cy="259045"/>
    <xdr:sp macro="" textlink="">
      <xdr:nvSpPr>
        <xdr:cNvPr id="767" name="テキスト ボックス 766"/>
        <xdr:cNvSpPr txBox="1"/>
      </xdr:nvSpPr>
      <xdr:spPr>
        <a:xfrm>
          <a:off x="19310428" y="627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4645</xdr:rowOff>
    </xdr:from>
    <xdr:to>
      <xdr:col>98</xdr:col>
      <xdr:colOff>38100</xdr:colOff>
      <xdr:row>37</xdr:row>
      <xdr:rowOff>106245</xdr:rowOff>
    </xdr:to>
    <xdr:sp macro="" textlink="">
      <xdr:nvSpPr>
        <xdr:cNvPr id="768" name="楕円 767"/>
        <xdr:cNvSpPr/>
      </xdr:nvSpPr>
      <xdr:spPr>
        <a:xfrm>
          <a:off x="18605500" y="634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122772</xdr:rowOff>
    </xdr:from>
    <xdr:ext cx="469744" cy="259045"/>
    <xdr:sp macro="" textlink="">
      <xdr:nvSpPr>
        <xdr:cNvPr id="769" name="テキスト ボックス 768"/>
        <xdr:cNvSpPr txBox="1"/>
      </xdr:nvSpPr>
      <xdr:spPr>
        <a:xfrm>
          <a:off x="18421428" y="6123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1" name="テキスト ボックス 790"/>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35262</xdr:rowOff>
    </xdr:from>
    <xdr:to>
      <xdr:col>116</xdr:col>
      <xdr:colOff>62864</xdr:colOff>
      <xdr:row>59</xdr:row>
      <xdr:rowOff>96821</xdr:rowOff>
    </xdr:to>
    <xdr:cxnSp macro="">
      <xdr:nvCxnSpPr>
        <xdr:cNvPr id="795" name="直線コネクタ 794"/>
        <xdr:cNvCxnSpPr/>
      </xdr:nvCxnSpPr>
      <xdr:spPr>
        <a:xfrm flipV="1">
          <a:off x="22159595" y="8607762"/>
          <a:ext cx="1269" cy="160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100648</xdr:rowOff>
    </xdr:from>
    <xdr:ext cx="313932" cy="259045"/>
    <xdr:sp macro="" textlink="">
      <xdr:nvSpPr>
        <xdr:cNvPr id="796" name="貸付金最小値テキスト"/>
        <xdr:cNvSpPr txBox="1"/>
      </xdr:nvSpPr>
      <xdr:spPr>
        <a:xfrm>
          <a:off x="22212300" y="10216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96821</xdr:rowOff>
    </xdr:from>
    <xdr:to>
      <xdr:col>116</xdr:col>
      <xdr:colOff>152400</xdr:colOff>
      <xdr:row>59</xdr:row>
      <xdr:rowOff>96821</xdr:rowOff>
    </xdr:to>
    <xdr:cxnSp macro="">
      <xdr:nvCxnSpPr>
        <xdr:cNvPr id="797" name="直線コネクタ 796"/>
        <xdr:cNvCxnSpPr/>
      </xdr:nvCxnSpPr>
      <xdr:spPr>
        <a:xfrm>
          <a:off x="22072600" y="10212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153389</xdr:rowOff>
    </xdr:from>
    <xdr:ext cx="534377" cy="259045"/>
    <xdr:sp macro="" textlink="">
      <xdr:nvSpPr>
        <xdr:cNvPr id="798" name="貸付金最大値テキスト"/>
        <xdr:cNvSpPr txBox="1"/>
      </xdr:nvSpPr>
      <xdr:spPr>
        <a:xfrm>
          <a:off x="22212300" y="838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35262</xdr:rowOff>
    </xdr:from>
    <xdr:to>
      <xdr:col>116</xdr:col>
      <xdr:colOff>152400</xdr:colOff>
      <xdr:row>50</xdr:row>
      <xdr:rowOff>35262</xdr:rowOff>
    </xdr:to>
    <xdr:cxnSp macro="">
      <xdr:nvCxnSpPr>
        <xdr:cNvPr id="799" name="直線コネクタ 798"/>
        <xdr:cNvCxnSpPr/>
      </xdr:nvCxnSpPr>
      <xdr:spPr>
        <a:xfrm>
          <a:off x="22072600" y="860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101002</xdr:rowOff>
    </xdr:from>
    <xdr:to>
      <xdr:col>116</xdr:col>
      <xdr:colOff>63500</xdr:colOff>
      <xdr:row>56</xdr:row>
      <xdr:rowOff>134345</xdr:rowOff>
    </xdr:to>
    <xdr:cxnSp macro="">
      <xdr:nvCxnSpPr>
        <xdr:cNvPr id="800" name="直線コネクタ 799"/>
        <xdr:cNvCxnSpPr/>
      </xdr:nvCxnSpPr>
      <xdr:spPr>
        <a:xfrm>
          <a:off x="21323300" y="9702202"/>
          <a:ext cx="838200" cy="3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150766</xdr:rowOff>
    </xdr:from>
    <xdr:ext cx="469744" cy="259045"/>
    <xdr:sp macro="" textlink="">
      <xdr:nvSpPr>
        <xdr:cNvPr id="801" name="貸付金平均値テキスト"/>
        <xdr:cNvSpPr txBox="1"/>
      </xdr:nvSpPr>
      <xdr:spPr>
        <a:xfrm>
          <a:off x="22212300" y="99234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xdr:rowOff>
    </xdr:from>
    <xdr:to>
      <xdr:col>116</xdr:col>
      <xdr:colOff>114300</xdr:colOff>
      <xdr:row>58</xdr:row>
      <xdr:rowOff>102489</xdr:rowOff>
    </xdr:to>
    <xdr:sp macro="" textlink="">
      <xdr:nvSpPr>
        <xdr:cNvPr id="802" name="フローチャート: 判断 801"/>
        <xdr:cNvSpPr/>
      </xdr:nvSpPr>
      <xdr:spPr>
        <a:xfrm>
          <a:off x="22110700" y="994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61944</xdr:rowOff>
    </xdr:from>
    <xdr:to>
      <xdr:col>111</xdr:col>
      <xdr:colOff>177800</xdr:colOff>
      <xdr:row>56</xdr:row>
      <xdr:rowOff>101002</xdr:rowOff>
    </xdr:to>
    <xdr:cxnSp macro="">
      <xdr:nvCxnSpPr>
        <xdr:cNvPr id="803" name="直線コネクタ 802"/>
        <xdr:cNvCxnSpPr/>
      </xdr:nvCxnSpPr>
      <xdr:spPr>
        <a:xfrm>
          <a:off x="20434300" y="9663144"/>
          <a:ext cx="889000" cy="3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158688</xdr:rowOff>
    </xdr:from>
    <xdr:to>
      <xdr:col>112</xdr:col>
      <xdr:colOff>38100</xdr:colOff>
      <xdr:row>58</xdr:row>
      <xdr:rowOff>88838</xdr:rowOff>
    </xdr:to>
    <xdr:sp macro="" textlink="">
      <xdr:nvSpPr>
        <xdr:cNvPr id="804" name="フローチャート: 判断 803"/>
        <xdr:cNvSpPr/>
      </xdr:nvSpPr>
      <xdr:spPr>
        <a:xfrm>
          <a:off x="21272500" y="993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79965</xdr:rowOff>
    </xdr:from>
    <xdr:ext cx="469744" cy="259045"/>
    <xdr:sp macro="" textlink="">
      <xdr:nvSpPr>
        <xdr:cNvPr id="805" name="テキスト ボックス 804"/>
        <xdr:cNvSpPr txBox="1"/>
      </xdr:nvSpPr>
      <xdr:spPr>
        <a:xfrm>
          <a:off x="21088428" y="1002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40259</xdr:rowOff>
    </xdr:from>
    <xdr:to>
      <xdr:col>107</xdr:col>
      <xdr:colOff>50800</xdr:colOff>
      <xdr:row>56</xdr:row>
      <xdr:rowOff>61944</xdr:rowOff>
    </xdr:to>
    <xdr:cxnSp macro="">
      <xdr:nvCxnSpPr>
        <xdr:cNvPr id="806" name="直線コネクタ 805"/>
        <xdr:cNvCxnSpPr/>
      </xdr:nvCxnSpPr>
      <xdr:spPr>
        <a:xfrm>
          <a:off x="19545300" y="9641459"/>
          <a:ext cx="889000" cy="2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133575</xdr:rowOff>
    </xdr:from>
    <xdr:to>
      <xdr:col>107</xdr:col>
      <xdr:colOff>101600</xdr:colOff>
      <xdr:row>58</xdr:row>
      <xdr:rowOff>63725</xdr:rowOff>
    </xdr:to>
    <xdr:sp macro="" textlink="">
      <xdr:nvSpPr>
        <xdr:cNvPr id="807" name="フローチャート: 判断 806"/>
        <xdr:cNvSpPr/>
      </xdr:nvSpPr>
      <xdr:spPr>
        <a:xfrm>
          <a:off x="203835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54852</xdr:rowOff>
    </xdr:from>
    <xdr:ext cx="469744" cy="259045"/>
    <xdr:sp macro="" textlink="">
      <xdr:nvSpPr>
        <xdr:cNvPr id="808" name="テキスト ボックス 807"/>
        <xdr:cNvSpPr txBox="1"/>
      </xdr:nvSpPr>
      <xdr:spPr>
        <a:xfrm>
          <a:off x="20199428" y="999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157824</xdr:rowOff>
    </xdr:from>
    <xdr:to>
      <xdr:col>102</xdr:col>
      <xdr:colOff>114300</xdr:colOff>
      <xdr:row>56</xdr:row>
      <xdr:rowOff>40259</xdr:rowOff>
    </xdr:to>
    <xdr:cxnSp macro="">
      <xdr:nvCxnSpPr>
        <xdr:cNvPr id="809" name="直線コネクタ 808"/>
        <xdr:cNvCxnSpPr/>
      </xdr:nvCxnSpPr>
      <xdr:spPr>
        <a:xfrm>
          <a:off x="18656300" y="9587574"/>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114340</xdr:rowOff>
    </xdr:from>
    <xdr:to>
      <xdr:col>102</xdr:col>
      <xdr:colOff>165100</xdr:colOff>
      <xdr:row>58</xdr:row>
      <xdr:rowOff>44490</xdr:rowOff>
    </xdr:to>
    <xdr:sp macro="" textlink="">
      <xdr:nvSpPr>
        <xdr:cNvPr id="810" name="フローチャート: 判断 809"/>
        <xdr:cNvSpPr/>
      </xdr:nvSpPr>
      <xdr:spPr>
        <a:xfrm>
          <a:off x="19494500" y="988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35617</xdr:rowOff>
    </xdr:from>
    <xdr:ext cx="469744" cy="259045"/>
    <xdr:sp macro="" textlink="">
      <xdr:nvSpPr>
        <xdr:cNvPr id="811" name="テキスト ボックス 810"/>
        <xdr:cNvSpPr txBox="1"/>
      </xdr:nvSpPr>
      <xdr:spPr>
        <a:xfrm>
          <a:off x="19310428" y="997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106143</xdr:rowOff>
    </xdr:from>
    <xdr:to>
      <xdr:col>98</xdr:col>
      <xdr:colOff>38100</xdr:colOff>
      <xdr:row>58</xdr:row>
      <xdr:rowOff>36293</xdr:rowOff>
    </xdr:to>
    <xdr:sp macro="" textlink="">
      <xdr:nvSpPr>
        <xdr:cNvPr id="812" name="フローチャート: 判断 811"/>
        <xdr:cNvSpPr/>
      </xdr:nvSpPr>
      <xdr:spPr>
        <a:xfrm>
          <a:off x="18605500" y="987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27420</xdr:rowOff>
    </xdr:from>
    <xdr:ext cx="469744" cy="259045"/>
    <xdr:sp macro="" textlink="">
      <xdr:nvSpPr>
        <xdr:cNvPr id="813" name="テキスト ボックス 812"/>
        <xdr:cNvSpPr txBox="1"/>
      </xdr:nvSpPr>
      <xdr:spPr>
        <a:xfrm>
          <a:off x="18421428" y="997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83545</xdr:rowOff>
    </xdr:from>
    <xdr:to>
      <xdr:col>116</xdr:col>
      <xdr:colOff>114300</xdr:colOff>
      <xdr:row>57</xdr:row>
      <xdr:rowOff>13695</xdr:rowOff>
    </xdr:to>
    <xdr:sp macro="" textlink="">
      <xdr:nvSpPr>
        <xdr:cNvPr id="819" name="楕円 818"/>
        <xdr:cNvSpPr/>
      </xdr:nvSpPr>
      <xdr:spPr>
        <a:xfrm>
          <a:off x="22110700" y="968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106422</xdr:rowOff>
    </xdr:from>
    <xdr:ext cx="534377" cy="259045"/>
    <xdr:sp macro="" textlink="">
      <xdr:nvSpPr>
        <xdr:cNvPr id="820" name="貸付金該当値テキスト"/>
        <xdr:cNvSpPr txBox="1"/>
      </xdr:nvSpPr>
      <xdr:spPr>
        <a:xfrm>
          <a:off x="22212300" y="953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50202</xdr:rowOff>
    </xdr:from>
    <xdr:to>
      <xdr:col>112</xdr:col>
      <xdr:colOff>38100</xdr:colOff>
      <xdr:row>56</xdr:row>
      <xdr:rowOff>151802</xdr:rowOff>
    </xdr:to>
    <xdr:sp macro="" textlink="">
      <xdr:nvSpPr>
        <xdr:cNvPr id="821" name="楕円 820"/>
        <xdr:cNvSpPr/>
      </xdr:nvSpPr>
      <xdr:spPr>
        <a:xfrm>
          <a:off x="21272500" y="965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168329</xdr:rowOff>
    </xdr:from>
    <xdr:ext cx="534377" cy="259045"/>
    <xdr:sp macro="" textlink="">
      <xdr:nvSpPr>
        <xdr:cNvPr id="822" name="テキスト ボックス 821"/>
        <xdr:cNvSpPr txBox="1"/>
      </xdr:nvSpPr>
      <xdr:spPr>
        <a:xfrm>
          <a:off x="21056111" y="942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11144</xdr:rowOff>
    </xdr:from>
    <xdr:to>
      <xdr:col>107</xdr:col>
      <xdr:colOff>101600</xdr:colOff>
      <xdr:row>56</xdr:row>
      <xdr:rowOff>112744</xdr:rowOff>
    </xdr:to>
    <xdr:sp macro="" textlink="">
      <xdr:nvSpPr>
        <xdr:cNvPr id="823" name="楕円 822"/>
        <xdr:cNvSpPr/>
      </xdr:nvSpPr>
      <xdr:spPr>
        <a:xfrm>
          <a:off x="20383500" y="961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129271</xdr:rowOff>
    </xdr:from>
    <xdr:ext cx="534377" cy="259045"/>
    <xdr:sp macro="" textlink="">
      <xdr:nvSpPr>
        <xdr:cNvPr id="824" name="テキスト ボックス 823"/>
        <xdr:cNvSpPr txBox="1"/>
      </xdr:nvSpPr>
      <xdr:spPr>
        <a:xfrm>
          <a:off x="20167111" y="938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160909</xdr:rowOff>
    </xdr:from>
    <xdr:to>
      <xdr:col>102</xdr:col>
      <xdr:colOff>165100</xdr:colOff>
      <xdr:row>56</xdr:row>
      <xdr:rowOff>91059</xdr:rowOff>
    </xdr:to>
    <xdr:sp macro="" textlink="">
      <xdr:nvSpPr>
        <xdr:cNvPr id="825" name="楕円 824"/>
        <xdr:cNvSpPr/>
      </xdr:nvSpPr>
      <xdr:spPr>
        <a:xfrm>
          <a:off x="19494500" y="959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107586</xdr:rowOff>
    </xdr:from>
    <xdr:ext cx="534377" cy="259045"/>
    <xdr:sp macro="" textlink="">
      <xdr:nvSpPr>
        <xdr:cNvPr id="826" name="テキスト ボックス 825"/>
        <xdr:cNvSpPr txBox="1"/>
      </xdr:nvSpPr>
      <xdr:spPr>
        <a:xfrm>
          <a:off x="19278111" y="936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107024</xdr:rowOff>
    </xdr:from>
    <xdr:to>
      <xdr:col>98</xdr:col>
      <xdr:colOff>38100</xdr:colOff>
      <xdr:row>56</xdr:row>
      <xdr:rowOff>37174</xdr:rowOff>
    </xdr:to>
    <xdr:sp macro="" textlink="">
      <xdr:nvSpPr>
        <xdr:cNvPr id="827" name="楕円 826"/>
        <xdr:cNvSpPr/>
      </xdr:nvSpPr>
      <xdr:spPr>
        <a:xfrm>
          <a:off x="18605500" y="953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53701</xdr:rowOff>
    </xdr:from>
    <xdr:ext cx="534377" cy="259045"/>
    <xdr:sp macro="" textlink="">
      <xdr:nvSpPr>
        <xdr:cNvPr id="828" name="テキスト ボックス 827"/>
        <xdr:cNvSpPr txBox="1"/>
      </xdr:nvSpPr>
      <xdr:spPr>
        <a:xfrm>
          <a:off x="18389111" y="931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9" name="テキスト ボックス 84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168504</xdr:rowOff>
    </xdr:from>
    <xdr:to>
      <xdr:col>116</xdr:col>
      <xdr:colOff>62864</xdr:colOff>
      <xdr:row>78</xdr:row>
      <xdr:rowOff>133719</xdr:rowOff>
    </xdr:to>
    <xdr:cxnSp macro="">
      <xdr:nvCxnSpPr>
        <xdr:cNvPr id="853" name="直線コネクタ 852"/>
        <xdr:cNvCxnSpPr/>
      </xdr:nvCxnSpPr>
      <xdr:spPr>
        <a:xfrm flipV="1">
          <a:off x="22159595" y="12170004"/>
          <a:ext cx="1269" cy="133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137546</xdr:rowOff>
    </xdr:from>
    <xdr:ext cx="534377" cy="259045"/>
    <xdr:sp macro="" textlink="">
      <xdr:nvSpPr>
        <xdr:cNvPr id="854" name="繰出金最小値テキスト"/>
        <xdr:cNvSpPr txBox="1"/>
      </xdr:nvSpPr>
      <xdr:spPr>
        <a:xfrm>
          <a:off x="22212300" y="1351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133719</xdr:rowOff>
    </xdr:from>
    <xdr:to>
      <xdr:col>116</xdr:col>
      <xdr:colOff>152400</xdr:colOff>
      <xdr:row>78</xdr:row>
      <xdr:rowOff>133719</xdr:rowOff>
    </xdr:to>
    <xdr:cxnSp macro="">
      <xdr:nvCxnSpPr>
        <xdr:cNvPr id="855" name="直線コネクタ 854"/>
        <xdr:cNvCxnSpPr/>
      </xdr:nvCxnSpPr>
      <xdr:spPr>
        <a:xfrm>
          <a:off x="22072600" y="1350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115181</xdr:rowOff>
    </xdr:from>
    <xdr:ext cx="534377" cy="259045"/>
    <xdr:sp macro="" textlink="">
      <xdr:nvSpPr>
        <xdr:cNvPr id="856" name="繰出金最大値テキスト"/>
        <xdr:cNvSpPr txBox="1"/>
      </xdr:nvSpPr>
      <xdr:spPr>
        <a:xfrm>
          <a:off x="22212300" y="1194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168504</xdr:rowOff>
    </xdr:from>
    <xdr:to>
      <xdr:col>116</xdr:col>
      <xdr:colOff>152400</xdr:colOff>
      <xdr:row>70</xdr:row>
      <xdr:rowOff>168504</xdr:rowOff>
    </xdr:to>
    <xdr:cxnSp macro="">
      <xdr:nvCxnSpPr>
        <xdr:cNvPr id="857" name="直線コネクタ 856"/>
        <xdr:cNvCxnSpPr/>
      </xdr:nvCxnSpPr>
      <xdr:spPr>
        <a:xfrm>
          <a:off x="22072600" y="12170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69596</xdr:rowOff>
    </xdr:from>
    <xdr:to>
      <xdr:col>116</xdr:col>
      <xdr:colOff>63500</xdr:colOff>
      <xdr:row>73</xdr:row>
      <xdr:rowOff>165112</xdr:rowOff>
    </xdr:to>
    <xdr:cxnSp macro="">
      <xdr:nvCxnSpPr>
        <xdr:cNvPr id="858" name="直線コネクタ 857"/>
        <xdr:cNvCxnSpPr/>
      </xdr:nvCxnSpPr>
      <xdr:spPr>
        <a:xfrm flipV="1">
          <a:off x="21323300" y="12585446"/>
          <a:ext cx="838200" cy="9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61650</xdr:rowOff>
    </xdr:from>
    <xdr:ext cx="534377" cy="259045"/>
    <xdr:sp macro="" textlink="">
      <xdr:nvSpPr>
        <xdr:cNvPr id="859" name="繰出金平均値テキスト"/>
        <xdr:cNvSpPr txBox="1"/>
      </xdr:nvSpPr>
      <xdr:spPr>
        <a:xfrm>
          <a:off x="22212300" y="12920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83223</xdr:rowOff>
    </xdr:from>
    <xdr:to>
      <xdr:col>116</xdr:col>
      <xdr:colOff>114300</xdr:colOff>
      <xdr:row>76</xdr:row>
      <xdr:rowOff>13373</xdr:rowOff>
    </xdr:to>
    <xdr:sp macro="" textlink="">
      <xdr:nvSpPr>
        <xdr:cNvPr id="860" name="フローチャート: 判断 859"/>
        <xdr:cNvSpPr/>
      </xdr:nvSpPr>
      <xdr:spPr>
        <a:xfrm>
          <a:off x="221107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165112</xdr:rowOff>
    </xdr:from>
    <xdr:to>
      <xdr:col>111</xdr:col>
      <xdr:colOff>177800</xdr:colOff>
      <xdr:row>74</xdr:row>
      <xdr:rowOff>13132</xdr:rowOff>
    </xdr:to>
    <xdr:cxnSp macro="">
      <xdr:nvCxnSpPr>
        <xdr:cNvPr id="861" name="直線コネクタ 860"/>
        <xdr:cNvCxnSpPr/>
      </xdr:nvCxnSpPr>
      <xdr:spPr>
        <a:xfrm flipV="1">
          <a:off x="20434300" y="12680962"/>
          <a:ext cx="889000" cy="1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52057</xdr:rowOff>
    </xdr:from>
    <xdr:to>
      <xdr:col>112</xdr:col>
      <xdr:colOff>38100</xdr:colOff>
      <xdr:row>75</xdr:row>
      <xdr:rowOff>153657</xdr:rowOff>
    </xdr:to>
    <xdr:sp macro="" textlink="">
      <xdr:nvSpPr>
        <xdr:cNvPr id="862" name="フローチャート: 判断 861"/>
        <xdr:cNvSpPr/>
      </xdr:nvSpPr>
      <xdr:spPr>
        <a:xfrm>
          <a:off x="21272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144784</xdr:rowOff>
    </xdr:from>
    <xdr:ext cx="534377" cy="259045"/>
    <xdr:sp macro="" textlink="">
      <xdr:nvSpPr>
        <xdr:cNvPr id="863" name="テキスト ボックス 862"/>
        <xdr:cNvSpPr txBox="1"/>
      </xdr:nvSpPr>
      <xdr:spPr>
        <a:xfrm>
          <a:off x="21056111" y="130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13132</xdr:rowOff>
    </xdr:from>
    <xdr:to>
      <xdr:col>107</xdr:col>
      <xdr:colOff>50800</xdr:colOff>
      <xdr:row>74</xdr:row>
      <xdr:rowOff>24829</xdr:rowOff>
    </xdr:to>
    <xdr:cxnSp macro="">
      <xdr:nvCxnSpPr>
        <xdr:cNvPr id="864" name="直線コネクタ 863"/>
        <xdr:cNvCxnSpPr/>
      </xdr:nvCxnSpPr>
      <xdr:spPr>
        <a:xfrm flipV="1">
          <a:off x="19545300" y="12700432"/>
          <a:ext cx="8890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59830</xdr:rowOff>
    </xdr:from>
    <xdr:to>
      <xdr:col>107</xdr:col>
      <xdr:colOff>101600</xdr:colOff>
      <xdr:row>75</xdr:row>
      <xdr:rowOff>161429</xdr:rowOff>
    </xdr:to>
    <xdr:sp macro="" textlink="">
      <xdr:nvSpPr>
        <xdr:cNvPr id="865" name="フローチャート: 判断 864"/>
        <xdr:cNvSpPr/>
      </xdr:nvSpPr>
      <xdr:spPr>
        <a:xfrm>
          <a:off x="20383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152557</xdr:rowOff>
    </xdr:from>
    <xdr:ext cx="534377" cy="259045"/>
    <xdr:sp macro="" textlink="">
      <xdr:nvSpPr>
        <xdr:cNvPr id="866" name="テキスト ボックス 865"/>
        <xdr:cNvSpPr txBox="1"/>
      </xdr:nvSpPr>
      <xdr:spPr>
        <a:xfrm>
          <a:off x="20167111" y="1301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24829</xdr:rowOff>
    </xdr:from>
    <xdr:to>
      <xdr:col>102</xdr:col>
      <xdr:colOff>114300</xdr:colOff>
      <xdr:row>75</xdr:row>
      <xdr:rowOff>2502</xdr:rowOff>
    </xdr:to>
    <xdr:cxnSp macro="">
      <xdr:nvCxnSpPr>
        <xdr:cNvPr id="867" name="直線コネクタ 866"/>
        <xdr:cNvCxnSpPr/>
      </xdr:nvCxnSpPr>
      <xdr:spPr>
        <a:xfrm flipV="1">
          <a:off x="18656300" y="12712129"/>
          <a:ext cx="889000" cy="14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97472</xdr:rowOff>
    </xdr:from>
    <xdr:to>
      <xdr:col>102</xdr:col>
      <xdr:colOff>165100</xdr:colOff>
      <xdr:row>76</xdr:row>
      <xdr:rowOff>27623</xdr:rowOff>
    </xdr:to>
    <xdr:sp macro="" textlink="">
      <xdr:nvSpPr>
        <xdr:cNvPr id="868" name="フローチャート: 判断 867"/>
        <xdr:cNvSpPr/>
      </xdr:nvSpPr>
      <xdr:spPr>
        <a:xfrm>
          <a:off x="19494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18750</xdr:rowOff>
    </xdr:from>
    <xdr:ext cx="534377" cy="259045"/>
    <xdr:sp macro="" textlink="">
      <xdr:nvSpPr>
        <xdr:cNvPr id="869" name="テキスト ボックス 868"/>
        <xdr:cNvSpPr txBox="1"/>
      </xdr:nvSpPr>
      <xdr:spPr>
        <a:xfrm>
          <a:off x="19278111" y="1304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110122</xdr:rowOff>
    </xdr:from>
    <xdr:to>
      <xdr:col>98</xdr:col>
      <xdr:colOff>38100</xdr:colOff>
      <xdr:row>76</xdr:row>
      <xdr:rowOff>40272</xdr:rowOff>
    </xdr:to>
    <xdr:sp macro="" textlink="">
      <xdr:nvSpPr>
        <xdr:cNvPr id="870" name="フローチャート: 判断 869"/>
        <xdr:cNvSpPr/>
      </xdr:nvSpPr>
      <xdr:spPr>
        <a:xfrm>
          <a:off x="18605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31399</xdr:rowOff>
    </xdr:from>
    <xdr:ext cx="534377" cy="259045"/>
    <xdr:sp macro="" textlink="">
      <xdr:nvSpPr>
        <xdr:cNvPr id="871" name="テキスト ボックス 870"/>
        <xdr:cNvSpPr txBox="1"/>
      </xdr:nvSpPr>
      <xdr:spPr>
        <a:xfrm>
          <a:off x="18389111" y="1306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18796</xdr:rowOff>
    </xdr:from>
    <xdr:to>
      <xdr:col>116</xdr:col>
      <xdr:colOff>114300</xdr:colOff>
      <xdr:row>73</xdr:row>
      <xdr:rowOff>120396</xdr:rowOff>
    </xdr:to>
    <xdr:sp macro="" textlink="">
      <xdr:nvSpPr>
        <xdr:cNvPr id="877" name="楕円 876"/>
        <xdr:cNvSpPr/>
      </xdr:nvSpPr>
      <xdr:spPr>
        <a:xfrm>
          <a:off x="22110700" y="1253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41673</xdr:rowOff>
    </xdr:from>
    <xdr:ext cx="534377" cy="259045"/>
    <xdr:sp macro="" textlink="">
      <xdr:nvSpPr>
        <xdr:cNvPr id="878" name="繰出金該当値テキスト"/>
        <xdr:cNvSpPr txBox="1"/>
      </xdr:nvSpPr>
      <xdr:spPr>
        <a:xfrm>
          <a:off x="22212300" y="1238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114312</xdr:rowOff>
    </xdr:from>
    <xdr:to>
      <xdr:col>112</xdr:col>
      <xdr:colOff>38100</xdr:colOff>
      <xdr:row>74</xdr:row>
      <xdr:rowOff>44462</xdr:rowOff>
    </xdr:to>
    <xdr:sp macro="" textlink="">
      <xdr:nvSpPr>
        <xdr:cNvPr id="879" name="楕円 878"/>
        <xdr:cNvSpPr/>
      </xdr:nvSpPr>
      <xdr:spPr>
        <a:xfrm>
          <a:off x="21272500" y="1263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60989</xdr:rowOff>
    </xdr:from>
    <xdr:ext cx="534377" cy="259045"/>
    <xdr:sp macro="" textlink="">
      <xdr:nvSpPr>
        <xdr:cNvPr id="880" name="テキスト ボックス 879"/>
        <xdr:cNvSpPr txBox="1"/>
      </xdr:nvSpPr>
      <xdr:spPr>
        <a:xfrm>
          <a:off x="21056111" y="124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133782</xdr:rowOff>
    </xdr:from>
    <xdr:to>
      <xdr:col>107</xdr:col>
      <xdr:colOff>101600</xdr:colOff>
      <xdr:row>74</xdr:row>
      <xdr:rowOff>63932</xdr:rowOff>
    </xdr:to>
    <xdr:sp macro="" textlink="">
      <xdr:nvSpPr>
        <xdr:cNvPr id="881" name="楕円 880"/>
        <xdr:cNvSpPr/>
      </xdr:nvSpPr>
      <xdr:spPr>
        <a:xfrm>
          <a:off x="20383500" y="1264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80459</xdr:rowOff>
    </xdr:from>
    <xdr:ext cx="534377" cy="259045"/>
    <xdr:sp macro="" textlink="">
      <xdr:nvSpPr>
        <xdr:cNvPr id="882" name="テキスト ボックス 881"/>
        <xdr:cNvSpPr txBox="1"/>
      </xdr:nvSpPr>
      <xdr:spPr>
        <a:xfrm>
          <a:off x="20167111" y="1242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145479</xdr:rowOff>
    </xdr:from>
    <xdr:to>
      <xdr:col>102</xdr:col>
      <xdr:colOff>165100</xdr:colOff>
      <xdr:row>74</xdr:row>
      <xdr:rowOff>75629</xdr:rowOff>
    </xdr:to>
    <xdr:sp macro="" textlink="">
      <xdr:nvSpPr>
        <xdr:cNvPr id="883" name="楕円 882"/>
        <xdr:cNvSpPr/>
      </xdr:nvSpPr>
      <xdr:spPr>
        <a:xfrm>
          <a:off x="19494500" y="1266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92156</xdr:rowOff>
    </xdr:from>
    <xdr:ext cx="534377" cy="259045"/>
    <xdr:sp macro="" textlink="">
      <xdr:nvSpPr>
        <xdr:cNvPr id="884" name="テキスト ボックス 883"/>
        <xdr:cNvSpPr txBox="1"/>
      </xdr:nvSpPr>
      <xdr:spPr>
        <a:xfrm>
          <a:off x="19278111" y="1243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123152</xdr:rowOff>
    </xdr:from>
    <xdr:to>
      <xdr:col>98</xdr:col>
      <xdr:colOff>38100</xdr:colOff>
      <xdr:row>75</xdr:row>
      <xdr:rowOff>53302</xdr:rowOff>
    </xdr:to>
    <xdr:sp macro="" textlink="">
      <xdr:nvSpPr>
        <xdr:cNvPr id="885" name="楕円 884"/>
        <xdr:cNvSpPr/>
      </xdr:nvSpPr>
      <xdr:spPr>
        <a:xfrm>
          <a:off x="18605500" y="1281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69829</xdr:rowOff>
    </xdr:from>
    <xdr:ext cx="534377" cy="259045"/>
    <xdr:sp macro="" textlink="">
      <xdr:nvSpPr>
        <xdr:cNvPr id="886" name="テキスト ボックス 885"/>
        <xdr:cNvSpPr txBox="1"/>
      </xdr:nvSpPr>
      <xdr:spPr>
        <a:xfrm>
          <a:off x="18389111" y="1258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471,276</a:t>
          </a:r>
          <a:r>
            <a:rPr kumimoji="1" lang="ja-JP" altLang="ja-JP" sz="1100">
              <a:solidFill>
                <a:schemeClr val="dk1"/>
              </a:solidFill>
              <a:effectLst/>
              <a:latin typeface="+mn-lt"/>
              <a:ea typeface="+mn-ea"/>
              <a:cs typeface="+mn-cs"/>
            </a:rPr>
            <a:t>円となっている。主な構成項目である扶助費は、住民一人当たり</a:t>
          </a:r>
          <a:r>
            <a:rPr kumimoji="1" lang="en-US" altLang="ja-JP" sz="1100">
              <a:solidFill>
                <a:schemeClr val="dk1"/>
              </a:solidFill>
              <a:effectLst/>
              <a:latin typeface="+mn-lt"/>
              <a:ea typeface="+mn-ea"/>
              <a:cs typeface="+mn-cs"/>
            </a:rPr>
            <a:t>128,325</a:t>
          </a:r>
          <a:r>
            <a:rPr kumimoji="1" lang="ja-JP" altLang="ja-JP" sz="1100">
              <a:solidFill>
                <a:schemeClr val="dk1"/>
              </a:solidFill>
              <a:effectLst/>
              <a:latin typeface="+mn-lt"/>
              <a:ea typeface="+mn-ea"/>
              <a:cs typeface="+mn-cs"/>
            </a:rPr>
            <a:t>円となっており、少子高齢社会の到来による社会保障関連経費の増加により、全国的に高い水準で推移している。平成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万円超で推移してきており、上昇傾向が続いている全国平均、類似団体平均と比べて高い水準にある。 </a:t>
          </a:r>
          <a:endParaRPr lang="ja-JP" altLang="ja-JP" sz="1400">
            <a:effectLst/>
          </a:endParaRPr>
        </a:p>
        <a:p>
          <a:r>
            <a:rPr kumimoji="1" lang="ja-JP" altLang="ja-JP" sz="1100">
              <a:solidFill>
                <a:schemeClr val="dk1"/>
              </a:solidFill>
              <a:effectLst/>
              <a:latin typeface="+mn-lt"/>
              <a:ea typeface="+mn-ea"/>
              <a:cs typeface="+mn-cs"/>
            </a:rPr>
            <a:t>物件費は住民一人当たり</a:t>
          </a:r>
          <a:r>
            <a:rPr kumimoji="1" lang="en-US" altLang="ja-JP" sz="1100">
              <a:solidFill>
                <a:schemeClr val="dk1"/>
              </a:solidFill>
              <a:effectLst/>
              <a:latin typeface="+mn-lt"/>
              <a:ea typeface="+mn-ea"/>
              <a:cs typeface="+mn-cs"/>
            </a:rPr>
            <a:t>63,369</a:t>
          </a:r>
          <a:r>
            <a:rPr kumimoji="1" lang="ja-JP" altLang="ja-JP" sz="1100">
              <a:solidFill>
                <a:schemeClr val="dk1"/>
              </a:solidFill>
              <a:effectLst/>
              <a:latin typeface="+mn-lt"/>
              <a:ea typeface="+mn-ea"/>
              <a:cs typeface="+mn-cs"/>
            </a:rPr>
            <a:t>円となっており、全国平均、県平均及び類似団体と比較して一人当たりコストが高い状況となっている。これは、</a:t>
          </a:r>
          <a:r>
            <a:rPr kumimoji="1" lang="ja-JP" altLang="en-US" sz="1100">
              <a:solidFill>
                <a:schemeClr val="dk1"/>
              </a:solidFill>
              <a:effectLst/>
              <a:latin typeface="+mn-lt"/>
              <a:ea typeface="+mn-ea"/>
              <a:cs typeface="+mn-cs"/>
            </a:rPr>
            <a:t>焼却灰溶融施設の運営費の増加</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市営住宅の維持管理経費の増加</a:t>
          </a:r>
          <a:r>
            <a:rPr kumimoji="1" lang="ja-JP" altLang="ja-JP" sz="1100">
              <a:solidFill>
                <a:schemeClr val="dk1"/>
              </a:solidFill>
              <a:effectLst/>
              <a:latin typeface="+mn-lt"/>
              <a:ea typeface="+mn-ea"/>
              <a:cs typeface="+mn-cs"/>
            </a:rPr>
            <a:t>が要因であると考える。</a:t>
          </a:r>
          <a:endParaRPr lang="ja-JP" altLang="ja-JP" sz="1400">
            <a:effectLst/>
          </a:endParaRPr>
        </a:p>
        <a:p>
          <a:r>
            <a:rPr kumimoji="1" lang="ja-JP" altLang="ja-JP" sz="1100">
              <a:solidFill>
                <a:schemeClr val="dk1"/>
              </a:solidFill>
              <a:effectLst/>
              <a:latin typeface="+mn-lt"/>
              <a:ea typeface="+mn-ea"/>
              <a:cs typeface="+mn-cs"/>
            </a:rPr>
            <a:t>積立金は住民一人当たり</a:t>
          </a:r>
          <a:r>
            <a:rPr kumimoji="1" lang="en-US" altLang="ja-JP" sz="1100">
              <a:solidFill>
                <a:schemeClr val="dk1"/>
              </a:solidFill>
              <a:effectLst/>
              <a:latin typeface="+mn-lt"/>
              <a:ea typeface="+mn-ea"/>
              <a:cs typeface="+mn-cs"/>
            </a:rPr>
            <a:t>15,345</a:t>
          </a:r>
          <a:r>
            <a:rPr kumimoji="1" lang="ja-JP" altLang="ja-JP" sz="1100">
              <a:solidFill>
                <a:schemeClr val="dk1"/>
              </a:solidFill>
              <a:effectLst/>
              <a:latin typeface="+mn-lt"/>
              <a:ea typeface="+mn-ea"/>
              <a:cs typeface="+mn-cs"/>
            </a:rPr>
            <a:t>円となっており、全国平均、県平均及び類似団体と比較して一人当たりコストが高い状況となっているが、ふるさと納税の推進で増加した寄附金を一旦基金として積み立ているほか、後年度の施設整備に備えた施設整備基金に積み立てを行っているためである。</a:t>
          </a:r>
          <a:endParaRPr lang="ja-JP" altLang="ja-JP" sz="1400">
            <a:effectLst/>
          </a:endParaRPr>
        </a:p>
        <a:p>
          <a:r>
            <a:rPr kumimoji="1" lang="ja-JP" altLang="ja-JP" sz="1100">
              <a:solidFill>
                <a:schemeClr val="dk1"/>
              </a:solidFill>
              <a:effectLst/>
              <a:latin typeface="+mn-lt"/>
              <a:ea typeface="+mn-ea"/>
              <a:cs typeface="+mn-cs"/>
            </a:rPr>
            <a:t>公債費は住民一人当たり</a:t>
          </a:r>
          <a:r>
            <a:rPr kumimoji="1" lang="en-US" altLang="ja-JP" sz="1100">
              <a:solidFill>
                <a:schemeClr val="dk1"/>
              </a:solidFill>
              <a:effectLst/>
              <a:latin typeface="+mn-lt"/>
              <a:ea typeface="+mn-ea"/>
              <a:cs typeface="+mn-cs"/>
            </a:rPr>
            <a:t>44,493</a:t>
          </a:r>
          <a:r>
            <a:rPr kumimoji="1" lang="ja-JP" altLang="ja-JP" sz="1100">
              <a:solidFill>
                <a:schemeClr val="dk1"/>
              </a:solidFill>
              <a:effectLst/>
              <a:latin typeface="+mn-lt"/>
              <a:ea typeface="+mn-ea"/>
              <a:cs typeface="+mn-cs"/>
            </a:rPr>
            <a:t>円となっており、県平均を下回っているものの全国平均及び類似団体と比較して一人当たりコストが高い状況となっている。今後は、臨時財政対策債の元金償還が本格化するものの、近年地方債発行を元金償還の範囲内に抑えていることから減少傾向になると思われるが、起債を発行する大型事業を予定しており注視していく。</a:t>
          </a:r>
          <a:endParaRPr lang="ja-JP" altLang="ja-JP" sz="1400">
            <a:effectLst/>
          </a:endParaRPr>
        </a:p>
        <a:p>
          <a:r>
            <a:rPr kumimoji="1" lang="ja-JP" altLang="ja-JP" sz="1100">
              <a:solidFill>
                <a:schemeClr val="dk1"/>
              </a:solidFill>
              <a:effectLst/>
              <a:latin typeface="+mn-lt"/>
              <a:ea typeface="+mn-ea"/>
              <a:cs typeface="+mn-cs"/>
            </a:rPr>
            <a:t>普通建設事業費（更新整備）は住民一人当たり</a:t>
          </a:r>
          <a:r>
            <a:rPr kumimoji="1" lang="en-US" altLang="ja-JP" sz="1100">
              <a:solidFill>
                <a:schemeClr val="dk1"/>
              </a:solidFill>
              <a:effectLst/>
              <a:latin typeface="+mn-lt"/>
              <a:ea typeface="+mn-ea"/>
              <a:cs typeface="+mn-cs"/>
            </a:rPr>
            <a:t>38,333</a:t>
          </a:r>
          <a:r>
            <a:rPr kumimoji="1" lang="ja-JP" altLang="ja-JP" sz="1100">
              <a:solidFill>
                <a:schemeClr val="dk1"/>
              </a:solidFill>
              <a:effectLst/>
              <a:latin typeface="+mn-lt"/>
              <a:ea typeface="+mn-ea"/>
              <a:cs typeface="+mn-cs"/>
            </a:rPr>
            <a:t>円となっており、全国平均、県平均及び類似団体と比較して一人当たりコストが高い状況となっているが、新西部クリーンセンター（ごみ処理施設）の更新や、</a:t>
          </a:r>
          <a:r>
            <a:rPr kumimoji="1" lang="ja-JP" altLang="en-US" sz="1100">
              <a:solidFill>
                <a:schemeClr val="dk1"/>
              </a:solidFill>
              <a:effectLst/>
              <a:latin typeface="+mn-lt"/>
              <a:ea typeface="+mn-ea"/>
              <a:cs typeface="+mn-cs"/>
            </a:rPr>
            <a:t>九十九島観光公園の整備</a:t>
          </a:r>
          <a:r>
            <a:rPr kumimoji="1" lang="ja-JP" altLang="ja-JP" sz="1100">
              <a:solidFill>
                <a:schemeClr val="dk1"/>
              </a:solidFill>
              <a:effectLst/>
              <a:latin typeface="+mn-lt"/>
              <a:ea typeface="+mn-ea"/>
              <a:cs typeface="+mn-cs"/>
            </a:rPr>
            <a:t>などが要因である。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長崎県佐世保市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252,370
250,477
426.06
123,389,520
118,935,923
3,573,123
60,044,931
103,602,286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39</xdr:row>
      <xdr:rowOff>61867</xdr:rowOff>
    </xdr:to>
    <xdr:cxnSp macro="">
      <xdr:nvCxnSpPr>
        <xdr:cNvPr id="58" name="直線コネクタ 57"/>
        <xdr:cNvCxnSpPr/>
      </xdr:nvCxnSpPr>
      <xdr:spPr>
        <a:xfrm flipV="1">
          <a:off x="4633595" y="5374640"/>
          <a:ext cx="127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65694</xdr:rowOff>
    </xdr:from>
    <xdr:ext cx="469744" cy="259045"/>
    <xdr:sp macro="" textlink="">
      <xdr:nvSpPr>
        <xdr:cNvPr id="59" name="議会費最小値テキスト"/>
        <xdr:cNvSpPr txBox="1"/>
      </xdr:nvSpPr>
      <xdr:spPr>
        <a:xfrm>
          <a:off x="4686300" y="675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61867</xdr:rowOff>
    </xdr:from>
    <xdr:to>
      <xdr:col>24</xdr:col>
      <xdr:colOff>152400</xdr:colOff>
      <xdr:row>39</xdr:row>
      <xdr:rowOff>61867</xdr:rowOff>
    </xdr:to>
    <xdr:cxnSp macro="">
      <xdr:nvCxnSpPr>
        <xdr:cNvPr id="60" name="直線コネクタ 59"/>
        <xdr:cNvCxnSpPr/>
      </xdr:nvCxnSpPr>
      <xdr:spPr>
        <a:xfrm>
          <a:off x="4546600" y="674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6367</xdr:rowOff>
    </xdr:from>
    <xdr:ext cx="469744" cy="259045"/>
    <xdr:sp macro="" textlink="">
      <xdr:nvSpPr>
        <xdr:cNvPr id="61" name="議会費最大値テキスト"/>
        <xdr:cNvSpPr txBox="1"/>
      </xdr:nvSpPr>
      <xdr:spPr>
        <a:xfrm>
          <a:off x="4686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62" name="直線コネクタ 61"/>
        <xdr:cNvCxnSpPr/>
      </xdr:nvCxnSpPr>
      <xdr:spPr>
        <a:xfrm>
          <a:off x="4546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159294</xdr:rowOff>
    </xdr:from>
    <xdr:to>
      <xdr:col>24</xdr:col>
      <xdr:colOff>63500</xdr:colOff>
      <xdr:row>33</xdr:row>
      <xdr:rowOff>12881</xdr:rowOff>
    </xdr:to>
    <xdr:cxnSp macro="">
      <xdr:nvCxnSpPr>
        <xdr:cNvPr id="63" name="直線コネクタ 62"/>
        <xdr:cNvCxnSpPr/>
      </xdr:nvCxnSpPr>
      <xdr:spPr>
        <a:xfrm>
          <a:off x="3797300" y="5645694"/>
          <a:ext cx="838200" cy="2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1469</xdr:rowOff>
    </xdr:from>
    <xdr:ext cx="469744" cy="259045"/>
    <xdr:sp macro="" textlink="">
      <xdr:nvSpPr>
        <xdr:cNvPr id="64" name="議会費平均値テキスト"/>
        <xdr:cNvSpPr txBox="1"/>
      </xdr:nvSpPr>
      <xdr:spPr>
        <a:xfrm>
          <a:off x="4686300" y="6002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23042</xdr:rowOff>
    </xdr:from>
    <xdr:to>
      <xdr:col>24</xdr:col>
      <xdr:colOff>114300</xdr:colOff>
      <xdr:row>35</xdr:row>
      <xdr:rowOff>124642</xdr:rowOff>
    </xdr:to>
    <xdr:sp macro="" textlink="">
      <xdr:nvSpPr>
        <xdr:cNvPr id="65" name="フローチャート: 判断 64"/>
        <xdr:cNvSpPr/>
      </xdr:nvSpPr>
      <xdr:spPr>
        <a:xfrm>
          <a:off x="4584700" y="602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159294</xdr:rowOff>
    </xdr:from>
    <xdr:to>
      <xdr:col>19</xdr:col>
      <xdr:colOff>177800</xdr:colOff>
      <xdr:row>33</xdr:row>
      <xdr:rowOff>5261</xdr:rowOff>
    </xdr:to>
    <xdr:cxnSp macro="">
      <xdr:nvCxnSpPr>
        <xdr:cNvPr id="66" name="直線コネクタ 65"/>
        <xdr:cNvCxnSpPr/>
      </xdr:nvCxnSpPr>
      <xdr:spPr>
        <a:xfrm flipV="1">
          <a:off x="2908300" y="5645694"/>
          <a:ext cx="8890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110326</xdr:rowOff>
    </xdr:from>
    <xdr:ext cx="469744" cy="259045"/>
    <xdr:sp macro="" textlink="">
      <xdr:nvSpPr>
        <xdr:cNvPr id="68" name="テキスト ボックス 67"/>
        <xdr:cNvSpPr txBox="1"/>
      </xdr:nvSpPr>
      <xdr:spPr>
        <a:xfrm>
          <a:off x="3562428" y="611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99967</xdr:rowOff>
    </xdr:from>
    <xdr:to>
      <xdr:col>15</xdr:col>
      <xdr:colOff>50800</xdr:colOff>
      <xdr:row>33</xdr:row>
      <xdr:rowOff>5261</xdr:rowOff>
    </xdr:to>
    <xdr:cxnSp macro="">
      <xdr:nvCxnSpPr>
        <xdr:cNvPr id="69" name="直線コネクタ 68"/>
        <xdr:cNvCxnSpPr/>
      </xdr:nvCxnSpPr>
      <xdr:spPr>
        <a:xfrm>
          <a:off x="2019300" y="5414917"/>
          <a:ext cx="8890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17599</xdr:rowOff>
    </xdr:from>
    <xdr:to>
      <xdr:col>15</xdr:col>
      <xdr:colOff>101600</xdr:colOff>
      <xdr:row>35</xdr:row>
      <xdr:rowOff>119199</xdr:rowOff>
    </xdr:to>
    <xdr:sp macro="" textlink="">
      <xdr:nvSpPr>
        <xdr:cNvPr id="70" name="フローチャート: 判断 69"/>
        <xdr:cNvSpPr/>
      </xdr:nvSpPr>
      <xdr:spPr>
        <a:xfrm>
          <a:off x="2857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110326</xdr:rowOff>
    </xdr:from>
    <xdr:ext cx="469744" cy="259045"/>
    <xdr:sp macro="" textlink="">
      <xdr:nvSpPr>
        <xdr:cNvPr id="71" name="テキスト ボックス 70"/>
        <xdr:cNvSpPr txBox="1"/>
      </xdr:nvSpPr>
      <xdr:spPr>
        <a:xfrm>
          <a:off x="2673428" y="611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99967</xdr:rowOff>
    </xdr:from>
    <xdr:to>
      <xdr:col>10</xdr:col>
      <xdr:colOff>114300</xdr:colOff>
      <xdr:row>32</xdr:row>
      <xdr:rowOff>110308</xdr:rowOff>
    </xdr:to>
    <xdr:cxnSp macro="">
      <xdr:nvCxnSpPr>
        <xdr:cNvPr id="72" name="直線コネクタ 71"/>
        <xdr:cNvCxnSpPr/>
      </xdr:nvCxnSpPr>
      <xdr:spPr>
        <a:xfrm flipV="1">
          <a:off x="1130300" y="5414917"/>
          <a:ext cx="889000" cy="18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41547</xdr:rowOff>
    </xdr:from>
    <xdr:to>
      <xdr:col>10</xdr:col>
      <xdr:colOff>165100</xdr:colOff>
      <xdr:row>33</xdr:row>
      <xdr:rowOff>143147</xdr:rowOff>
    </xdr:to>
    <xdr:sp macro="" textlink="">
      <xdr:nvSpPr>
        <xdr:cNvPr id="73" name="フローチャート: 判断 72"/>
        <xdr:cNvSpPr/>
      </xdr:nvSpPr>
      <xdr:spPr>
        <a:xfrm>
          <a:off x="1968500" y="5699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134274</xdr:rowOff>
    </xdr:from>
    <xdr:ext cx="469744" cy="259045"/>
    <xdr:sp macro="" textlink="">
      <xdr:nvSpPr>
        <xdr:cNvPr id="74" name="テキスト ボックス 73"/>
        <xdr:cNvSpPr txBox="1"/>
      </xdr:nvSpPr>
      <xdr:spPr>
        <a:xfrm>
          <a:off x="1784428" y="579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102507</xdr:rowOff>
    </xdr:from>
    <xdr:to>
      <xdr:col>6</xdr:col>
      <xdr:colOff>38100</xdr:colOff>
      <xdr:row>34</xdr:row>
      <xdr:rowOff>32657</xdr:rowOff>
    </xdr:to>
    <xdr:sp macro="" textlink="">
      <xdr:nvSpPr>
        <xdr:cNvPr id="75" name="フローチャート: 判断 74"/>
        <xdr:cNvSpPr/>
      </xdr:nvSpPr>
      <xdr:spPr>
        <a:xfrm>
          <a:off x="1079500" y="576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23784</xdr:rowOff>
    </xdr:from>
    <xdr:ext cx="469744" cy="259045"/>
    <xdr:sp macro="" textlink="">
      <xdr:nvSpPr>
        <xdr:cNvPr id="76" name="テキスト ボックス 75"/>
        <xdr:cNvSpPr txBox="1"/>
      </xdr:nvSpPr>
      <xdr:spPr>
        <a:xfrm>
          <a:off x="895428" y="585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133531</xdr:rowOff>
    </xdr:from>
    <xdr:to>
      <xdr:col>24</xdr:col>
      <xdr:colOff>114300</xdr:colOff>
      <xdr:row>33</xdr:row>
      <xdr:rowOff>63681</xdr:rowOff>
    </xdr:to>
    <xdr:sp macro="" textlink="">
      <xdr:nvSpPr>
        <xdr:cNvPr id="82" name="楕円 81"/>
        <xdr:cNvSpPr/>
      </xdr:nvSpPr>
      <xdr:spPr>
        <a:xfrm>
          <a:off x="4584700" y="56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156408</xdr:rowOff>
    </xdr:from>
    <xdr:ext cx="469744" cy="259045"/>
    <xdr:sp macro="" textlink="">
      <xdr:nvSpPr>
        <xdr:cNvPr id="83" name="議会費該当値テキスト"/>
        <xdr:cNvSpPr txBox="1"/>
      </xdr:nvSpPr>
      <xdr:spPr>
        <a:xfrm>
          <a:off x="4686300" y="547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108494</xdr:rowOff>
    </xdr:from>
    <xdr:to>
      <xdr:col>20</xdr:col>
      <xdr:colOff>38100</xdr:colOff>
      <xdr:row>33</xdr:row>
      <xdr:rowOff>38644</xdr:rowOff>
    </xdr:to>
    <xdr:sp macro="" textlink="">
      <xdr:nvSpPr>
        <xdr:cNvPr id="84" name="楕円 83"/>
        <xdr:cNvSpPr/>
      </xdr:nvSpPr>
      <xdr:spPr>
        <a:xfrm>
          <a:off x="3746500" y="559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55171</xdr:rowOff>
    </xdr:from>
    <xdr:ext cx="469744" cy="259045"/>
    <xdr:sp macro="" textlink="">
      <xdr:nvSpPr>
        <xdr:cNvPr id="85" name="テキスト ボックス 84"/>
        <xdr:cNvSpPr txBox="1"/>
      </xdr:nvSpPr>
      <xdr:spPr>
        <a:xfrm>
          <a:off x="3562428" y="537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125911</xdr:rowOff>
    </xdr:from>
    <xdr:to>
      <xdr:col>15</xdr:col>
      <xdr:colOff>101600</xdr:colOff>
      <xdr:row>33</xdr:row>
      <xdr:rowOff>56061</xdr:rowOff>
    </xdr:to>
    <xdr:sp macro="" textlink="">
      <xdr:nvSpPr>
        <xdr:cNvPr id="86" name="楕円 85"/>
        <xdr:cNvSpPr/>
      </xdr:nvSpPr>
      <xdr:spPr>
        <a:xfrm>
          <a:off x="2857500" y="561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72588</xdr:rowOff>
    </xdr:from>
    <xdr:ext cx="469744" cy="259045"/>
    <xdr:sp macro="" textlink="">
      <xdr:nvSpPr>
        <xdr:cNvPr id="87" name="テキスト ボックス 86"/>
        <xdr:cNvSpPr txBox="1"/>
      </xdr:nvSpPr>
      <xdr:spPr>
        <a:xfrm>
          <a:off x="2673428" y="538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49167</xdr:rowOff>
    </xdr:from>
    <xdr:to>
      <xdr:col>10</xdr:col>
      <xdr:colOff>165100</xdr:colOff>
      <xdr:row>31</xdr:row>
      <xdr:rowOff>150767</xdr:rowOff>
    </xdr:to>
    <xdr:sp macro="" textlink="">
      <xdr:nvSpPr>
        <xdr:cNvPr id="88" name="楕円 87"/>
        <xdr:cNvSpPr/>
      </xdr:nvSpPr>
      <xdr:spPr>
        <a:xfrm>
          <a:off x="1968500" y="536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167294</xdr:rowOff>
    </xdr:from>
    <xdr:ext cx="469744" cy="259045"/>
    <xdr:sp macro="" textlink="">
      <xdr:nvSpPr>
        <xdr:cNvPr id="89" name="テキスト ボックス 88"/>
        <xdr:cNvSpPr txBox="1"/>
      </xdr:nvSpPr>
      <xdr:spPr>
        <a:xfrm>
          <a:off x="1784428" y="513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59508</xdr:rowOff>
    </xdr:from>
    <xdr:to>
      <xdr:col>6</xdr:col>
      <xdr:colOff>38100</xdr:colOff>
      <xdr:row>32</xdr:row>
      <xdr:rowOff>161108</xdr:rowOff>
    </xdr:to>
    <xdr:sp macro="" textlink="">
      <xdr:nvSpPr>
        <xdr:cNvPr id="90" name="楕円 89"/>
        <xdr:cNvSpPr/>
      </xdr:nvSpPr>
      <xdr:spPr>
        <a:xfrm>
          <a:off x="1079500" y="554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6185</xdr:rowOff>
    </xdr:from>
    <xdr:ext cx="469744" cy="259045"/>
    <xdr:sp macro="" textlink="">
      <xdr:nvSpPr>
        <xdr:cNvPr id="91" name="テキスト ボックス 90"/>
        <xdr:cNvSpPr txBox="1"/>
      </xdr:nvSpPr>
      <xdr:spPr>
        <a:xfrm>
          <a:off x="895428" y="532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73292</xdr:rowOff>
    </xdr:from>
    <xdr:to>
      <xdr:col>24</xdr:col>
      <xdr:colOff>62865</xdr:colOff>
      <xdr:row>58</xdr:row>
      <xdr:rowOff>114326</xdr:rowOff>
    </xdr:to>
    <xdr:cxnSp macro="">
      <xdr:nvCxnSpPr>
        <xdr:cNvPr id="114" name="直線コネクタ 113"/>
        <xdr:cNvCxnSpPr/>
      </xdr:nvCxnSpPr>
      <xdr:spPr>
        <a:xfrm flipV="1">
          <a:off x="4633595" y="8817242"/>
          <a:ext cx="1270" cy="1241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118153</xdr:rowOff>
    </xdr:from>
    <xdr:ext cx="534377" cy="259045"/>
    <xdr:sp macro="" textlink="">
      <xdr:nvSpPr>
        <xdr:cNvPr id="115" name="総務費最小値テキスト"/>
        <xdr:cNvSpPr txBox="1"/>
      </xdr:nvSpPr>
      <xdr:spPr>
        <a:xfrm>
          <a:off x="4686300" y="100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114326</xdr:rowOff>
    </xdr:from>
    <xdr:to>
      <xdr:col>24</xdr:col>
      <xdr:colOff>152400</xdr:colOff>
      <xdr:row>58</xdr:row>
      <xdr:rowOff>114326</xdr:rowOff>
    </xdr:to>
    <xdr:cxnSp macro="">
      <xdr:nvCxnSpPr>
        <xdr:cNvPr id="116" name="直線コネクタ 115"/>
        <xdr:cNvCxnSpPr/>
      </xdr:nvCxnSpPr>
      <xdr:spPr>
        <a:xfrm>
          <a:off x="4546600" y="1005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19969</xdr:rowOff>
    </xdr:from>
    <xdr:ext cx="534377" cy="259045"/>
    <xdr:sp macro="" textlink="">
      <xdr:nvSpPr>
        <xdr:cNvPr id="117" name="総務費最大値テキスト"/>
        <xdr:cNvSpPr txBox="1"/>
      </xdr:nvSpPr>
      <xdr:spPr>
        <a:xfrm>
          <a:off x="4686300" y="859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73292</xdr:rowOff>
    </xdr:from>
    <xdr:to>
      <xdr:col>24</xdr:col>
      <xdr:colOff>152400</xdr:colOff>
      <xdr:row>51</xdr:row>
      <xdr:rowOff>73292</xdr:rowOff>
    </xdr:to>
    <xdr:cxnSp macro="">
      <xdr:nvCxnSpPr>
        <xdr:cNvPr id="118" name="直線コネクタ 117"/>
        <xdr:cNvCxnSpPr/>
      </xdr:nvCxnSpPr>
      <xdr:spPr>
        <a:xfrm>
          <a:off x="4546600" y="8817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64308</xdr:rowOff>
    </xdr:from>
    <xdr:to>
      <xdr:col>24</xdr:col>
      <xdr:colOff>63500</xdr:colOff>
      <xdr:row>54</xdr:row>
      <xdr:rowOff>106370</xdr:rowOff>
    </xdr:to>
    <xdr:cxnSp macro="">
      <xdr:nvCxnSpPr>
        <xdr:cNvPr id="119" name="直線コネクタ 118"/>
        <xdr:cNvCxnSpPr/>
      </xdr:nvCxnSpPr>
      <xdr:spPr>
        <a:xfrm>
          <a:off x="3797300" y="9322608"/>
          <a:ext cx="8382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50571</xdr:rowOff>
    </xdr:from>
    <xdr:ext cx="534377" cy="259045"/>
    <xdr:sp macro="" textlink="">
      <xdr:nvSpPr>
        <xdr:cNvPr id="120" name="総務費平均値テキスト"/>
        <xdr:cNvSpPr txBox="1"/>
      </xdr:nvSpPr>
      <xdr:spPr>
        <a:xfrm>
          <a:off x="4686300" y="9651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72144</xdr:rowOff>
    </xdr:from>
    <xdr:to>
      <xdr:col>24</xdr:col>
      <xdr:colOff>114300</xdr:colOff>
      <xdr:row>57</xdr:row>
      <xdr:rowOff>2294</xdr:rowOff>
    </xdr:to>
    <xdr:sp macro="" textlink="">
      <xdr:nvSpPr>
        <xdr:cNvPr id="121" name="フローチャート: 判断 120"/>
        <xdr:cNvSpPr/>
      </xdr:nvSpPr>
      <xdr:spPr>
        <a:xfrm>
          <a:off x="4584700" y="967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35436</xdr:rowOff>
    </xdr:from>
    <xdr:to>
      <xdr:col>19</xdr:col>
      <xdr:colOff>177800</xdr:colOff>
      <xdr:row>54</xdr:row>
      <xdr:rowOff>64308</xdr:rowOff>
    </xdr:to>
    <xdr:cxnSp macro="">
      <xdr:nvCxnSpPr>
        <xdr:cNvPr id="122" name="直線コネクタ 121"/>
        <xdr:cNvCxnSpPr/>
      </xdr:nvCxnSpPr>
      <xdr:spPr>
        <a:xfrm>
          <a:off x="2908300" y="9293736"/>
          <a:ext cx="889000" cy="2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91415</xdr:rowOff>
    </xdr:from>
    <xdr:to>
      <xdr:col>20</xdr:col>
      <xdr:colOff>38100</xdr:colOff>
      <xdr:row>57</xdr:row>
      <xdr:rowOff>21565</xdr:rowOff>
    </xdr:to>
    <xdr:sp macro="" textlink="">
      <xdr:nvSpPr>
        <xdr:cNvPr id="123" name="フローチャート: 判断 122"/>
        <xdr:cNvSpPr/>
      </xdr:nvSpPr>
      <xdr:spPr>
        <a:xfrm>
          <a:off x="3746500" y="969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12692</xdr:rowOff>
    </xdr:from>
    <xdr:ext cx="534377" cy="259045"/>
    <xdr:sp macro="" textlink="">
      <xdr:nvSpPr>
        <xdr:cNvPr id="124" name="テキスト ボックス 123"/>
        <xdr:cNvSpPr txBox="1"/>
      </xdr:nvSpPr>
      <xdr:spPr>
        <a:xfrm>
          <a:off x="3530111" y="978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35436</xdr:rowOff>
    </xdr:from>
    <xdr:to>
      <xdr:col>15</xdr:col>
      <xdr:colOff>50800</xdr:colOff>
      <xdr:row>54</xdr:row>
      <xdr:rowOff>90711</xdr:rowOff>
    </xdr:to>
    <xdr:cxnSp macro="">
      <xdr:nvCxnSpPr>
        <xdr:cNvPr id="125" name="直線コネクタ 124"/>
        <xdr:cNvCxnSpPr/>
      </xdr:nvCxnSpPr>
      <xdr:spPr>
        <a:xfrm flipV="1">
          <a:off x="2019300" y="9293736"/>
          <a:ext cx="889000" cy="5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52781</xdr:rowOff>
    </xdr:from>
    <xdr:to>
      <xdr:col>15</xdr:col>
      <xdr:colOff>101600</xdr:colOff>
      <xdr:row>56</xdr:row>
      <xdr:rowOff>154381</xdr:rowOff>
    </xdr:to>
    <xdr:sp macro="" textlink="">
      <xdr:nvSpPr>
        <xdr:cNvPr id="126" name="フローチャート: 判断 125"/>
        <xdr:cNvSpPr/>
      </xdr:nvSpPr>
      <xdr:spPr>
        <a:xfrm>
          <a:off x="2857500" y="965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145508</xdr:rowOff>
    </xdr:from>
    <xdr:ext cx="534377" cy="259045"/>
    <xdr:sp macro="" textlink="">
      <xdr:nvSpPr>
        <xdr:cNvPr id="127" name="テキスト ボックス 126"/>
        <xdr:cNvSpPr txBox="1"/>
      </xdr:nvSpPr>
      <xdr:spPr>
        <a:xfrm>
          <a:off x="2641111" y="974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90711</xdr:rowOff>
    </xdr:from>
    <xdr:to>
      <xdr:col>10</xdr:col>
      <xdr:colOff>114300</xdr:colOff>
      <xdr:row>55</xdr:row>
      <xdr:rowOff>34361</xdr:rowOff>
    </xdr:to>
    <xdr:cxnSp macro="">
      <xdr:nvCxnSpPr>
        <xdr:cNvPr id="128" name="直線コネクタ 127"/>
        <xdr:cNvCxnSpPr/>
      </xdr:nvCxnSpPr>
      <xdr:spPr>
        <a:xfrm flipV="1">
          <a:off x="1130300" y="9349011"/>
          <a:ext cx="889000" cy="11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134072</xdr:rowOff>
    </xdr:from>
    <xdr:to>
      <xdr:col>10</xdr:col>
      <xdr:colOff>165100</xdr:colOff>
      <xdr:row>56</xdr:row>
      <xdr:rowOff>64222</xdr:rowOff>
    </xdr:to>
    <xdr:sp macro="" textlink="">
      <xdr:nvSpPr>
        <xdr:cNvPr id="129" name="フローチャート: 判断 128"/>
        <xdr:cNvSpPr/>
      </xdr:nvSpPr>
      <xdr:spPr>
        <a:xfrm>
          <a:off x="1968500" y="9563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55349</xdr:rowOff>
    </xdr:from>
    <xdr:ext cx="534377" cy="259045"/>
    <xdr:sp macro="" textlink="">
      <xdr:nvSpPr>
        <xdr:cNvPr id="130" name="テキスト ボックス 129"/>
        <xdr:cNvSpPr txBox="1"/>
      </xdr:nvSpPr>
      <xdr:spPr>
        <a:xfrm>
          <a:off x="1752111" y="965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54679</xdr:rowOff>
    </xdr:from>
    <xdr:to>
      <xdr:col>6</xdr:col>
      <xdr:colOff>38100</xdr:colOff>
      <xdr:row>56</xdr:row>
      <xdr:rowOff>156279</xdr:rowOff>
    </xdr:to>
    <xdr:sp macro="" textlink="">
      <xdr:nvSpPr>
        <xdr:cNvPr id="131" name="フローチャート: 判断 130"/>
        <xdr:cNvSpPr/>
      </xdr:nvSpPr>
      <xdr:spPr>
        <a:xfrm>
          <a:off x="1079500" y="965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147406</xdr:rowOff>
    </xdr:from>
    <xdr:ext cx="534377" cy="259045"/>
    <xdr:sp macro="" textlink="">
      <xdr:nvSpPr>
        <xdr:cNvPr id="132" name="テキスト ボックス 131"/>
        <xdr:cNvSpPr txBox="1"/>
      </xdr:nvSpPr>
      <xdr:spPr>
        <a:xfrm>
          <a:off x="863111" y="974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55570</xdr:rowOff>
    </xdr:from>
    <xdr:to>
      <xdr:col>24</xdr:col>
      <xdr:colOff>114300</xdr:colOff>
      <xdr:row>54</xdr:row>
      <xdr:rowOff>157170</xdr:rowOff>
    </xdr:to>
    <xdr:sp macro="" textlink="">
      <xdr:nvSpPr>
        <xdr:cNvPr id="138" name="楕円 137"/>
        <xdr:cNvSpPr/>
      </xdr:nvSpPr>
      <xdr:spPr>
        <a:xfrm>
          <a:off x="4584700" y="931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78447</xdr:rowOff>
    </xdr:from>
    <xdr:ext cx="534377" cy="259045"/>
    <xdr:sp macro="" textlink="">
      <xdr:nvSpPr>
        <xdr:cNvPr id="139" name="総務費該当値テキスト"/>
        <xdr:cNvSpPr txBox="1"/>
      </xdr:nvSpPr>
      <xdr:spPr>
        <a:xfrm>
          <a:off x="4686300" y="916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13508</xdr:rowOff>
    </xdr:from>
    <xdr:to>
      <xdr:col>20</xdr:col>
      <xdr:colOff>38100</xdr:colOff>
      <xdr:row>54</xdr:row>
      <xdr:rowOff>115108</xdr:rowOff>
    </xdr:to>
    <xdr:sp macro="" textlink="">
      <xdr:nvSpPr>
        <xdr:cNvPr id="140" name="楕円 139"/>
        <xdr:cNvSpPr/>
      </xdr:nvSpPr>
      <xdr:spPr>
        <a:xfrm>
          <a:off x="3746500" y="927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131635</xdr:rowOff>
    </xdr:from>
    <xdr:ext cx="534377" cy="259045"/>
    <xdr:sp macro="" textlink="">
      <xdr:nvSpPr>
        <xdr:cNvPr id="141" name="テキスト ボックス 140"/>
        <xdr:cNvSpPr txBox="1"/>
      </xdr:nvSpPr>
      <xdr:spPr>
        <a:xfrm>
          <a:off x="3530111" y="904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156086</xdr:rowOff>
    </xdr:from>
    <xdr:to>
      <xdr:col>15</xdr:col>
      <xdr:colOff>101600</xdr:colOff>
      <xdr:row>54</xdr:row>
      <xdr:rowOff>86236</xdr:rowOff>
    </xdr:to>
    <xdr:sp macro="" textlink="">
      <xdr:nvSpPr>
        <xdr:cNvPr id="142" name="楕円 141"/>
        <xdr:cNvSpPr/>
      </xdr:nvSpPr>
      <xdr:spPr>
        <a:xfrm>
          <a:off x="2857500" y="924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102763</xdr:rowOff>
    </xdr:from>
    <xdr:ext cx="534377" cy="259045"/>
    <xdr:sp macro="" textlink="">
      <xdr:nvSpPr>
        <xdr:cNvPr id="143" name="テキスト ボックス 142"/>
        <xdr:cNvSpPr txBox="1"/>
      </xdr:nvSpPr>
      <xdr:spPr>
        <a:xfrm>
          <a:off x="2641111" y="901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39911</xdr:rowOff>
    </xdr:from>
    <xdr:to>
      <xdr:col>10</xdr:col>
      <xdr:colOff>165100</xdr:colOff>
      <xdr:row>54</xdr:row>
      <xdr:rowOff>141511</xdr:rowOff>
    </xdr:to>
    <xdr:sp macro="" textlink="">
      <xdr:nvSpPr>
        <xdr:cNvPr id="144" name="楕円 143"/>
        <xdr:cNvSpPr/>
      </xdr:nvSpPr>
      <xdr:spPr>
        <a:xfrm>
          <a:off x="1968500" y="929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158038</xdr:rowOff>
    </xdr:from>
    <xdr:ext cx="534377" cy="259045"/>
    <xdr:sp macro="" textlink="">
      <xdr:nvSpPr>
        <xdr:cNvPr id="145" name="テキスト ボックス 144"/>
        <xdr:cNvSpPr txBox="1"/>
      </xdr:nvSpPr>
      <xdr:spPr>
        <a:xfrm>
          <a:off x="1752111" y="90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155011</xdr:rowOff>
    </xdr:from>
    <xdr:to>
      <xdr:col>6</xdr:col>
      <xdr:colOff>38100</xdr:colOff>
      <xdr:row>55</xdr:row>
      <xdr:rowOff>85161</xdr:rowOff>
    </xdr:to>
    <xdr:sp macro="" textlink="">
      <xdr:nvSpPr>
        <xdr:cNvPr id="146" name="楕円 145"/>
        <xdr:cNvSpPr/>
      </xdr:nvSpPr>
      <xdr:spPr>
        <a:xfrm>
          <a:off x="1079500" y="941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101688</xdr:rowOff>
    </xdr:from>
    <xdr:ext cx="534377" cy="259045"/>
    <xdr:sp macro="" textlink="">
      <xdr:nvSpPr>
        <xdr:cNvPr id="147" name="テキスト ボックス 146"/>
        <xdr:cNvSpPr txBox="1"/>
      </xdr:nvSpPr>
      <xdr:spPr>
        <a:xfrm>
          <a:off x="863111" y="918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16599</xdr:rowOff>
    </xdr:from>
    <xdr:to>
      <xdr:col>24</xdr:col>
      <xdr:colOff>62865</xdr:colOff>
      <xdr:row>79</xdr:row>
      <xdr:rowOff>101358</xdr:rowOff>
    </xdr:to>
    <xdr:cxnSp macro="">
      <xdr:nvCxnSpPr>
        <xdr:cNvPr id="172" name="直線コネクタ 171"/>
        <xdr:cNvCxnSpPr/>
      </xdr:nvCxnSpPr>
      <xdr:spPr>
        <a:xfrm flipV="1">
          <a:off x="4633595" y="12189549"/>
          <a:ext cx="1270" cy="1456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105185</xdr:rowOff>
    </xdr:from>
    <xdr:ext cx="599010" cy="259045"/>
    <xdr:sp macro="" textlink="">
      <xdr:nvSpPr>
        <xdr:cNvPr id="173" name="民生費最小値テキスト"/>
        <xdr:cNvSpPr txBox="1"/>
      </xdr:nvSpPr>
      <xdr:spPr>
        <a:xfrm>
          <a:off x="4686300" y="13649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101358</xdr:rowOff>
    </xdr:from>
    <xdr:to>
      <xdr:col>24</xdr:col>
      <xdr:colOff>152400</xdr:colOff>
      <xdr:row>79</xdr:row>
      <xdr:rowOff>101358</xdr:rowOff>
    </xdr:to>
    <xdr:cxnSp macro="">
      <xdr:nvCxnSpPr>
        <xdr:cNvPr id="174" name="直線コネクタ 173"/>
        <xdr:cNvCxnSpPr/>
      </xdr:nvCxnSpPr>
      <xdr:spPr>
        <a:xfrm>
          <a:off x="4546600" y="13645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134726</xdr:rowOff>
    </xdr:from>
    <xdr:ext cx="599010" cy="259045"/>
    <xdr:sp macro="" textlink="">
      <xdr:nvSpPr>
        <xdr:cNvPr id="175" name="民生費最大値テキスト"/>
        <xdr:cNvSpPr txBox="1"/>
      </xdr:nvSpPr>
      <xdr:spPr>
        <a:xfrm>
          <a:off x="4686300" y="1196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230,193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16599</xdr:rowOff>
    </xdr:from>
    <xdr:to>
      <xdr:col>24</xdr:col>
      <xdr:colOff>152400</xdr:colOff>
      <xdr:row>71</xdr:row>
      <xdr:rowOff>16599</xdr:rowOff>
    </xdr:to>
    <xdr:cxnSp macro="">
      <xdr:nvCxnSpPr>
        <xdr:cNvPr id="176" name="直線コネクタ 175"/>
        <xdr:cNvCxnSpPr/>
      </xdr:nvCxnSpPr>
      <xdr:spPr>
        <a:xfrm>
          <a:off x="4546600" y="1218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115951</xdr:rowOff>
    </xdr:from>
    <xdr:to>
      <xdr:col>24</xdr:col>
      <xdr:colOff>63500</xdr:colOff>
      <xdr:row>74</xdr:row>
      <xdr:rowOff>135230</xdr:rowOff>
    </xdr:to>
    <xdr:cxnSp macro="">
      <xdr:nvCxnSpPr>
        <xdr:cNvPr id="177" name="直線コネクタ 176"/>
        <xdr:cNvCxnSpPr/>
      </xdr:nvCxnSpPr>
      <xdr:spPr>
        <a:xfrm>
          <a:off x="3797300" y="12803251"/>
          <a:ext cx="838200" cy="1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107675</xdr:rowOff>
    </xdr:from>
    <xdr:ext cx="599010" cy="259045"/>
    <xdr:sp macro="" textlink="">
      <xdr:nvSpPr>
        <xdr:cNvPr id="178" name="民生費平均値テキスト"/>
        <xdr:cNvSpPr txBox="1"/>
      </xdr:nvSpPr>
      <xdr:spPr>
        <a:xfrm>
          <a:off x="4686300" y="129664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129248</xdr:rowOff>
    </xdr:from>
    <xdr:to>
      <xdr:col>24</xdr:col>
      <xdr:colOff>114300</xdr:colOff>
      <xdr:row>76</xdr:row>
      <xdr:rowOff>59398</xdr:rowOff>
    </xdr:to>
    <xdr:sp macro="" textlink="">
      <xdr:nvSpPr>
        <xdr:cNvPr id="179" name="フローチャート: 判断 178"/>
        <xdr:cNvSpPr/>
      </xdr:nvSpPr>
      <xdr:spPr>
        <a:xfrm>
          <a:off x="45847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115951</xdr:rowOff>
    </xdr:from>
    <xdr:to>
      <xdr:col>19</xdr:col>
      <xdr:colOff>177800</xdr:colOff>
      <xdr:row>74</xdr:row>
      <xdr:rowOff>144373</xdr:rowOff>
    </xdr:to>
    <xdr:cxnSp macro="">
      <xdr:nvCxnSpPr>
        <xdr:cNvPr id="180" name="直線コネクタ 179"/>
        <xdr:cNvCxnSpPr/>
      </xdr:nvCxnSpPr>
      <xdr:spPr>
        <a:xfrm flipV="1">
          <a:off x="2908300" y="12803251"/>
          <a:ext cx="889000" cy="2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139979</xdr:rowOff>
    </xdr:from>
    <xdr:to>
      <xdr:col>20</xdr:col>
      <xdr:colOff>38100</xdr:colOff>
      <xdr:row>76</xdr:row>
      <xdr:rowOff>70129</xdr:rowOff>
    </xdr:to>
    <xdr:sp macro="" textlink="">
      <xdr:nvSpPr>
        <xdr:cNvPr id="181" name="フローチャート: 判断 180"/>
        <xdr:cNvSpPr/>
      </xdr:nvSpPr>
      <xdr:spPr>
        <a:xfrm>
          <a:off x="3746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61256</xdr:rowOff>
    </xdr:from>
    <xdr:ext cx="599010" cy="259045"/>
    <xdr:sp macro="" textlink="">
      <xdr:nvSpPr>
        <xdr:cNvPr id="182" name="テキスト ボックス 181"/>
        <xdr:cNvSpPr txBox="1"/>
      </xdr:nvSpPr>
      <xdr:spPr>
        <a:xfrm>
          <a:off x="3497795" y="1309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144373</xdr:rowOff>
    </xdr:from>
    <xdr:to>
      <xdr:col>15</xdr:col>
      <xdr:colOff>50800</xdr:colOff>
      <xdr:row>75</xdr:row>
      <xdr:rowOff>102464</xdr:rowOff>
    </xdr:to>
    <xdr:cxnSp macro="">
      <xdr:nvCxnSpPr>
        <xdr:cNvPr id="183" name="直線コネクタ 182"/>
        <xdr:cNvCxnSpPr/>
      </xdr:nvCxnSpPr>
      <xdr:spPr>
        <a:xfrm flipV="1">
          <a:off x="2019300" y="12831673"/>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152882</xdr:rowOff>
    </xdr:from>
    <xdr:to>
      <xdr:col>15</xdr:col>
      <xdr:colOff>101600</xdr:colOff>
      <xdr:row>76</xdr:row>
      <xdr:rowOff>83032</xdr:rowOff>
    </xdr:to>
    <xdr:sp macro="" textlink="">
      <xdr:nvSpPr>
        <xdr:cNvPr id="184" name="フローチャート: 判断 183"/>
        <xdr:cNvSpPr/>
      </xdr:nvSpPr>
      <xdr:spPr>
        <a:xfrm>
          <a:off x="2857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74159</xdr:rowOff>
    </xdr:from>
    <xdr:ext cx="599010" cy="259045"/>
    <xdr:sp macro="" textlink="">
      <xdr:nvSpPr>
        <xdr:cNvPr id="185" name="テキスト ボックス 184"/>
        <xdr:cNvSpPr txBox="1"/>
      </xdr:nvSpPr>
      <xdr:spPr>
        <a:xfrm>
          <a:off x="2608795" y="1310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102464</xdr:rowOff>
    </xdr:from>
    <xdr:to>
      <xdr:col>10</xdr:col>
      <xdr:colOff>114300</xdr:colOff>
      <xdr:row>76</xdr:row>
      <xdr:rowOff>9156</xdr:rowOff>
    </xdr:to>
    <xdr:cxnSp macro="">
      <xdr:nvCxnSpPr>
        <xdr:cNvPr id="186" name="直線コネクタ 185"/>
        <xdr:cNvCxnSpPr/>
      </xdr:nvCxnSpPr>
      <xdr:spPr>
        <a:xfrm flipV="1">
          <a:off x="1130300" y="12961214"/>
          <a:ext cx="889000" cy="7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90284</xdr:rowOff>
    </xdr:from>
    <xdr:to>
      <xdr:col>10</xdr:col>
      <xdr:colOff>165100</xdr:colOff>
      <xdr:row>78</xdr:row>
      <xdr:rowOff>20434</xdr:rowOff>
    </xdr:to>
    <xdr:sp macro="" textlink="">
      <xdr:nvSpPr>
        <xdr:cNvPr id="187" name="フローチャート: 判断 186"/>
        <xdr:cNvSpPr/>
      </xdr:nvSpPr>
      <xdr:spPr>
        <a:xfrm>
          <a:off x="1968500" y="1329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11561</xdr:rowOff>
    </xdr:from>
    <xdr:ext cx="599010" cy="259045"/>
    <xdr:sp macro="" textlink="">
      <xdr:nvSpPr>
        <xdr:cNvPr id="188" name="テキスト ボックス 187"/>
        <xdr:cNvSpPr txBox="1"/>
      </xdr:nvSpPr>
      <xdr:spPr>
        <a:xfrm>
          <a:off x="1719795" y="1338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150800</xdr:rowOff>
    </xdr:from>
    <xdr:to>
      <xdr:col>6</xdr:col>
      <xdr:colOff>38100</xdr:colOff>
      <xdr:row>78</xdr:row>
      <xdr:rowOff>80950</xdr:rowOff>
    </xdr:to>
    <xdr:sp macro="" textlink="">
      <xdr:nvSpPr>
        <xdr:cNvPr id="189" name="フローチャート: 判断 188"/>
        <xdr:cNvSpPr/>
      </xdr:nvSpPr>
      <xdr:spPr>
        <a:xfrm>
          <a:off x="1079500" y="1335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72077</xdr:rowOff>
    </xdr:from>
    <xdr:ext cx="599010" cy="259045"/>
    <xdr:sp macro="" textlink="">
      <xdr:nvSpPr>
        <xdr:cNvPr id="190" name="テキスト ボックス 189"/>
        <xdr:cNvSpPr txBox="1"/>
      </xdr:nvSpPr>
      <xdr:spPr>
        <a:xfrm>
          <a:off x="830795" y="13445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84430</xdr:rowOff>
    </xdr:from>
    <xdr:to>
      <xdr:col>24</xdr:col>
      <xdr:colOff>114300</xdr:colOff>
      <xdr:row>75</xdr:row>
      <xdr:rowOff>14580</xdr:rowOff>
    </xdr:to>
    <xdr:sp macro="" textlink="">
      <xdr:nvSpPr>
        <xdr:cNvPr id="196" name="楕円 195"/>
        <xdr:cNvSpPr/>
      </xdr:nvSpPr>
      <xdr:spPr>
        <a:xfrm>
          <a:off x="4584700" y="1277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107307</xdr:rowOff>
    </xdr:from>
    <xdr:ext cx="599010" cy="259045"/>
    <xdr:sp macro="" textlink="">
      <xdr:nvSpPr>
        <xdr:cNvPr id="197" name="民生費該当値テキスト"/>
        <xdr:cNvSpPr txBox="1"/>
      </xdr:nvSpPr>
      <xdr:spPr>
        <a:xfrm>
          <a:off x="4686300" y="12623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65151</xdr:rowOff>
    </xdr:from>
    <xdr:to>
      <xdr:col>20</xdr:col>
      <xdr:colOff>38100</xdr:colOff>
      <xdr:row>74</xdr:row>
      <xdr:rowOff>166751</xdr:rowOff>
    </xdr:to>
    <xdr:sp macro="" textlink="">
      <xdr:nvSpPr>
        <xdr:cNvPr id="198" name="楕円 197"/>
        <xdr:cNvSpPr/>
      </xdr:nvSpPr>
      <xdr:spPr>
        <a:xfrm>
          <a:off x="3746500" y="1275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11828</xdr:rowOff>
    </xdr:from>
    <xdr:ext cx="599010" cy="259045"/>
    <xdr:sp macro="" textlink="">
      <xdr:nvSpPr>
        <xdr:cNvPr id="199" name="テキスト ボックス 198"/>
        <xdr:cNvSpPr txBox="1"/>
      </xdr:nvSpPr>
      <xdr:spPr>
        <a:xfrm>
          <a:off x="3497795" y="1252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93573</xdr:rowOff>
    </xdr:from>
    <xdr:to>
      <xdr:col>15</xdr:col>
      <xdr:colOff>101600</xdr:colOff>
      <xdr:row>75</xdr:row>
      <xdr:rowOff>23723</xdr:rowOff>
    </xdr:to>
    <xdr:sp macro="" textlink="">
      <xdr:nvSpPr>
        <xdr:cNvPr id="200" name="楕円 199"/>
        <xdr:cNvSpPr/>
      </xdr:nvSpPr>
      <xdr:spPr>
        <a:xfrm>
          <a:off x="2857500" y="1278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40250</xdr:rowOff>
    </xdr:from>
    <xdr:ext cx="599010" cy="259045"/>
    <xdr:sp macro="" textlink="">
      <xdr:nvSpPr>
        <xdr:cNvPr id="201" name="テキスト ボックス 200"/>
        <xdr:cNvSpPr txBox="1"/>
      </xdr:nvSpPr>
      <xdr:spPr>
        <a:xfrm>
          <a:off x="2608795" y="12556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51664</xdr:rowOff>
    </xdr:from>
    <xdr:to>
      <xdr:col>10</xdr:col>
      <xdr:colOff>165100</xdr:colOff>
      <xdr:row>75</xdr:row>
      <xdr:rowOff>153264</xdr:rowOff>
    </xdr:to>
    <xdr:sp macro="" textlink="">
      <xdr:nvSpPr>
        <xdr:cNvPr id="202" name="楕円 201"/>
        <xdr:cNvSpPr/>
      </xdr:nvSpPr>
      <xdr:spPr>
        <a:xfrm>
          <a:off x="1968500" y="1291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169791</xdr:rowOff>
    </xdr:from>
    <xdr:ext cx="599010" cy="259045"/>
    <xdr:sp macro="" textlink="">
      <xdr:nvSpPr>
        <xdr:cNvPr id="203" name="テキスト ボックス 202"/>
        <xdr:cNvSpPr txBox="1"/>
      </xdr:nvSpPr>
      <xdr:spPr>
        <a:xfrm>
          <a:off x="1719795" y="12685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129807</xdr:rowOff>
    </xdr:from>
    <xdr:to>
      <xdr:col>6</xdr:col>
      <xdr:colOff>38100</xdr:colOff>
      <xdr:row>76</xdr:row>
      <xdr:rowOff>59956</xdr:rowOff>
    </xdr:to>
    <xdr:sp macro="" textlink="">
      <xdr:nvSpPr>
        <xdr:cNvPr id="204" name="楕円 203"/>
        <xdr:cNvSpPr/>
      </xdr:nvSpPr>
      <xdr:spPr>
        <a:xfrm>
          <a:off x="1079500" y="129885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76484</xdr:rowOff>
    </xdr:from>
    <xdr:ext cx="599010" cy="259045"/>
    <xdr:sp macro="" textlink="">
      <xdr:nvSpPr>
        <xdr:cNvPr id="205" name="テキスト ボックス 204"/>
        <xdr:cNvSpPr txBox="1"/>
      </xdr:nvSpPr>
      <xdr:spPr>
        <a:xfrm>
          <a:off x="830795" y="1276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27849</xdr:rowOff>
    </xdr:from>
    <xdr:to>
      <xdr:col>24</xdr:col>
      <xdr:colOff>62865</xdr:colOff>
      <xdr:row>99</xdr:row>
      <xdr:rowOff>51133</xdr:rowOff>
    </xdr:to>
    <xdr:cxnSp macro="">
      <xdr:nvCxnSpPr>
        <xdr:cNvPr id="232" name="直線コネクタ 231"/>
        <xdr:cNvCxnSpPr/>
      </xdr:nvCxnSpPr>
      <xdr:spPr>
        <a:xfrm flipV="1">
          <a:off x="4633595" y="15458349"/>
          <a:ext cx="1270" cy="156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54960</xdr:rowOff>
    </xdr:from>
    <xdr:ext cx="534377" cy="259045"/>
    <xdr:sp macro="" textlink="">
      <xdr:nvSpPr>
        <xdr:cNvPr id="233" name="衛生費最小値テキスト"/>
        <xdr:cNvSpPr txBox="1"/>
      </xdr:nvSpPr>
      <xdr:spPr>
        <a:xfrm>
          <a:off x="4686300" y="170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51133</xdr:rowOff>
    </xdr:from>
    <xdr:to>
      <xdr:col>24</xdr:col>
      <xdr:colOff>152400</xdr:colOff>
      <xdr:row>99</xdr:row>
      <xdr:rowOff>51133</xdr:rowOff>
    </xdr:to>
    <xdr:cxnSp macro="">
      <xdr:nvCxnSpPr>
        <xdr:cNvPr id="234" name="直線コネクタ 233"/>
        <xdr:cNvCxnSpPr/>
      </xdr:nvCxnSpPr>
      <xdr:spPr>
        <a:xfrm>
          <a:off x="4546600" y="170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145976</xdr:rowOff>
    </xdr:from>
    <xdr:ext cx="534377" cy="259045"/>
    <xdr:sp macro="" textlink="">
      <xdr:nvSpPr>
        <xdr:cNvPr id="235" name="衛生費最大値テキスト"/>
        <xdr:cNvSpPr txBox="1"/>
      </xdr:nvSpPr>
      <xdr:spPr>
        <a:xfrm>
          <a:off x="4686300" y="152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27849</xdr:rowOff>
    </xdr:from>
    <xdr:to>
      <xdr:col>24</xdr:col>
      <xdr:colOff>152400</xdr:colOff>
      <xdr:row>90</xdr:row>
      <xdr:rowOff>27849</xdr:rowOff>
    </xdr:to>
    <xdr:cxnSp macro="">
      <xdr:nvCxnSpPr>
        <xdr:cNvPr id="236" name="直線コネクタ 235"/>
        <xdr:cNvCxnSpPr/>
      </xdr:nvCxnSpPr>
      <xdr:spPr>
        <a:xfrm>
          <a:off x="4546600" y="1545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133919</xdr:rowOff>
    </xdr:from>
    <xdr:to>
      <xdr:col>24</xdr:col>
      <xdr:colOff>63500</xdr:colOff>
      <xdr:row>95</xdr:row>
      <xdr:rowOff>59102</xdr:rowOff>
    </xdr:to>
    <xdr:cxnSp macro="">
      <xdr:nvCxnSpPr>
        <xdr:cNvPr id="237" name="直線コネクタ 236"/>
        <xdr:cNvCxnSpPr/>
      </xdr:nvCxnSpPr>
      <xdr:spPr>
        <a:xfrm flipV="1">
          <a:off x="3797300" y="16078769"/>
          <a:ext cx="838200" cy="26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74283</xdr:rowOff>
    </xdr:from>
    <xdr:ext cx="534377" cy="259045"/>
    <xdr:sp macro="" textlink="">
      <xdr:nvSpPr>
        <xdr:cNvPr id="238" name="衛生費平均値テキスト"/>
        <xdr:cNvSpPr txBox="1"/>
      </xdr:nvSpPr>
      <xdr:spPr>
        <a:xfrm>
          <a:off x="4686300" y="16533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95856</xdr:rowOff>
    </xdr:from>
    <xdr:to>
      <xdr:col>24</xdr:col>
      <xdr:colOff>114300</xdr:colOff>
      <xdr:row>97</xdr:row>
      <xdr:rowOff>26006</xdr:rowOff>
    </xdr:to>
    <xdr:sp macro="" textlink="">
      <xdr:nvSpPr>
        <xdr:cNvPr id="239" name="フローチャート: 判断 238"/>
        <xdr:cNvSpPr/>
      </xdr:nvSpPr>
      <xdr:spPr>
        <a:xfrm>
          <a:off x="45847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59102</xdr:rowOff>
    </xdr:from>
    <xdr:to>
      <xdr:col>19</xdr:col>
      <xdr:colOff>177800</xdr:colOff>
      <xdr:row>95</xdr:row>
      <xdr:rowOff>81800</xdr:rowOff>
    </xdr:to>
    <xdr:cxnSp macro="">
      <xdr:nvCxnSpPr>
        <xdr:cNvPr id="240" name="直線コネクタ 239"/>
        <xdr:cNvCxnSpPr/>
      </xdr:nvCxnSpPr>
      <xdr:spPr>
        <a:xfrm flipV="1">
          <a:off x="2908300" y="16346852"/>
          <a:ext cx="889000" cy="2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155456</xdr:rowOff>
    </xdr:from>
    <xdr:to>
      <xdr:col>20</xdr:col>
      <xdr:colOff>38100</xdr:colOff>
      <xdr:row>97</xdr:row>
      <xdr:rowOff>85606</xdr:rowOff>
    </xdr:to>
    <xdr:sp macro="" textlink="">
      <xdr:nvSpPr>
        <xdr:cNvPr id="241" name="フローチャート: 判断 240"/>
        <xdr:cNvSpPr/>
      </xdr:nvSpPr>
      <xdr:spPr>
        <a:xfrm>
          <a:off x="3746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76733</xdr:rowOff>
    </xdr:from>
    <xdr:ext cx="534377" cy="259045"/>
    <xdr:sp macro="" textlink="">
      <xdr:nvSpPr>
        <xdr:cNvPr id="242" name="テキスト ボックス 241"/>
        <xdr:cNvSpPr txBox="1"/>
      </xdr:nvSpPr>
      <xdr:spPr>
        <a:xfrm>
          <a:off x="3530111" y="1670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81800</xdr:rowOff>
    </xdr:from>
    <xdr:to>
      <xdr:col>15</xdr:col>
      <xdr:colOff>50800</xdr:colOff>
      <xdr:row>96</xdr:row>
      <xdr:rowOff>87449</xdr:rowOff>
    </xdr:to>
    <xdr:cxnSp macro="">
      <xdr:nvCxnSpPr>
        <xdr:cNvPr id="243" name="直線コネクタ 242"/>
        <xdr:cNvCxnSpPr/>
      </xdr:nvCxnSpPr>
      <xdr:spPr>
        <a:xfrm flipV="1">
          <a:off x="2019300" y="16369550"/>
          <a:ext cx="889000" cy="17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154736</xdr:rowOff>
    </xdr:from>
    <xdr:to>
      <xdr:col>15</xdr:col>
      <xdr:colOff>101600</xdr:colOff>
      <xdr:row>97</xdr:row>
      <xdr:rowOff>84886</xdr:rowOff>
    </xdr:to>
    <xdr:sp macro="" textlink="">
      <xdr:nvSpPr>
        <xdr:cNvPr id="244" name="フローチャート: 判断 243"/>
        <xdr:cNvSpPr/>
      </xdr:nvSpPr>
      <xdr:spPr>
        <a:xfrm>
          <a:off x="2857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76013</xdr:rowOff>
    </xdr:from>
    <xdr:ext cx="534377" cy="259045"/>
    <xdr:sp macro="" textlink="">
      <xdr:nvSpPr>
        <xdr:cNvPr id="245" name="テキスト ボックス 244"/>
        <xdr:cNvSpPr txBox="1"/>
      </xdr:nvSpPr>
      <xdr:spPr>
        <a:xfrm>
          <a:off x="2641111" y="1670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143912</xdr:rowOff>
    </xdr:from>
    <xdr:to>
      <xdr:col>10</xdr:col>
      <xdr:colOff>114300</xdr:colOff>
      <xdr:row>96</xdr:row>
      <xdr:rowOff>87449</xdr:rowOff>
    </xdr:to>
    <xdr:cxnSp macro="">
      <xdr:nvCxnSpPr>
        <xdr:cNvPr id="246" name="直線コネクタ 245"/>
        <xdr:cNvCxnSpPr/>
      </xdr:nvCxnSpPr>
      <xdr:spPr>
        <a:xfrm>
          <a:off x="1130300" y="16431662"/>
          <a:ext cx="889000" cy="11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36452</xdr:rowOff>
    </xdr:from>
    <xdr:to>
      <xdr:col>10</xdr:col>
      <xdr:colOff>165100</xdr:colOff>
      <xdr:row>97</xdr:row>
      <xdr:rowOff>138052</xdr:rowOff>
    </xdr:to>
    <xdr:sp macro="" textlink="">
      <xdr:nvSpPr>
        <xdr:cNvPr id="247" name="フローチャート: 判断 246"/>
        <xdr:cNvSpPr/>
      </xdr:nvSpPr>
      <xdr:spPr>
        <a:xfrm>
          <a:off x="1968500" y="1666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129179</xdr:rowOff>
    </xdr:from>
    <xdr:ext cx="534377" cy="259045"/>
    <xdr:sp macro="" textlink="">
      <xdr:nvSpPr>
        <xdr:cNvPr id="248" name="テキスト ボックス 247"/>
        <xdr:cNvSpPr txBox="1"/>
      </xdr:nvSpPr>
      <xdr:spPr>
        <a:xfrm>
          <a:off x="1752111" y="1675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84198</xdr:rowOff>
    </xdr:from>
    <xdr:to>
      <xdr:col>6</xdr:col>
      <xdr:colOff>38100</xdr:colOff>
      <xdr:row>98</xdr:row>
      <xdr:rowOff>14348</xdr:rowOff>
    </xdr:to>
    <xdr:sp macro="" textlink="">
      <xdr:nvSpPr>
        <xdr:cNvPr id="249" name="フローチャート: 判断 248"/>
        <xdr:cNvSpPr/>
      </xdr:nvSpPr>
      <xdr:spPr>
        <a:xfrm>
          <a:off x="1079500" y="1671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5475</xdr:rowOff>
    </xdr:from>
    <xdr:ext cx="534377" cy="259045"/>
    <xdr:sp macro="" textlink="">
      <xdr:nvSpPr>
        <xdr:cNvPr id="250" name="テキスト ボックス 249"/>
        <xdr:cNvSpPr txBox="1"/>
      </xdr:nvSpPr>
      <xdr:spPr>
        <a:xfrm>
          <a:off x="863111" y="1680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83119</xdr:rowOff>
    </xdr:from>
    <xdr:to>
      <xdr:col>24</xdr:col>
      <xdr:colOff>114300</xdr:colOff>
      <xdr:row>94</xdr:row>
      <xdr:rowOff>13269</xdr:rowOff>
    </xdr:to>
    <xdr:sp macro="" textlink="">
      <xdr:nvSpPr>
        <xdr:cNvPr id="256" name="楕円 255"/>
        <xdr:cNvSpPr/>
      </xdr:nvSpPr>
      <xdr:spPr>
        <a:xfrm>
          <a:off x="4584700" y="1602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105996</xdr:rowOff>
    </xdr:from>
    <xdr:ext cx="534377" cy="259045"/>
    <xdr:sp macro="" textlink="">
      <xdr:nvSpPr>
        <xdr:cNvPr id="257" name="衛生費該当値テキスト"/>
        <xdr:cNvSpPr txBox="1"/>
      </xdr:nvSpPr>
      <xdr:spPr>
        <a:xfrm>
          <a:off x="4686300" y="1587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8302</xdr:rowOff>
    </xdr:from>
    <xdr:to>
      <xdr:col>20</xdr:col>
      <xdr:colOff>38100</xdr:colOff>
      <xdr:row>95</xdr:row>
      <xdr:rowOff>109902</xdr:rowOff>
    </xdr:to>
    <xdr:sp macro="" textlink="">
      <xdr:nvSpPr>
        <xdr:cNvPr id="258" name="楕円 257"/>
        <xdr:cNvSpPr/>
      </xdr:nvSpPr>
      <xdr:spPr>
        <a:xfrm>
          <a:off x="3746500" y="1629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126429</xdr:rowOff>
    </xdr:from>
    <xdr:ext cx="534377" cy="259045"/>
    <xdr:sp macro="" textlink="">
      <xdr:nvSpPr>
        <xdr:cNvPr id="259" name="テキスト ボックス 258"/>
        <xdr:cNvSpPr txBox="1"/>
      </xdr:nvSpPr>
      <xdr:spPr>
        <a:xfrm>
          <a:off x="3530111" y="1607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31000</xdr:rowOff>
    </xdr:from>
    <xdr:to>
      <xdr:col>15</xdr:col>
      <xdr:colOff>101600</xdr:colOff>
      <xdr:row>95</xdr:row>
      <xdr:rowOff>132600</xdr:rowOff>
    </xdr:to>
    <xdr:sp macro="" textlink="">
      <xdr:nvSpPr>
        <xdr:cNvPr id="260" name="楕円 259"/>
        <xdr:cNvSpPr/>
      </xdr:nvSpPr>
      <xdr:spPr>
        <a:xfrm>
          <a:off x="2857500" y="1631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149127</xdr:rowOff>
    </xdr:from>
    <xdr:ext cx="534377" cy="259045"/>
    <xdr:sp macro="" textlink="">
      <xdr:nvSpPr>
        <xdr:cNvPr id="261" name="テキスト ボックス 260"/>
        <xdr:cNvSpPr txBox="1"/>
      </xdr:nvSpPr>
      <xdr:spPr>
        <a:xfrm>
          <a:off x="2641111" y="1609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36649</xdr:rowOff>
    </xdr:from>
    <xdr:to>
      <xdr:col>10</xdr:col>
      <xdr:colOff>165100</xdr:colOff>
      <xdr:row>96</xdr:row>
      <xdr:rowOff>138249</xdr:rowOff>
    </xdr:to>
    <xdr:sp macro="" textlink="">
      <xdr:nvSpPr>
        <xdr:cNvPr id="262" name="楕円 261"/>
        <xdr:cNvSpPr/>
      </xdr:nvSpPr>
      <xdr:spPr>
        <a:xfrm>
          <a:off x="1968500" y="1649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154776</xdr:rowOff>
    </xdr:from>
    <xdr:ext cx="534377" cy="259045"/>
    <xdr:sp macro="" textlink="">
      <xdr:nvSpPr>
        <xdr:cNvPr id="263" name="テキスト ボックス 262"/>
        <xdr:cNvSpPr txBox="1"/>
      </xdr:nvSpPr>
      <xdr:spPr>
        <a:xfrm>
          <a:off x="1752111" y="1627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93112</xdr:rowOff>
    </xdr:from>
    <xdr:to>
      <xdr:col>6</xdr:col>
      <xdr:colOff>38100</xdr:colOff>
      <xdr:row>96</xdr:row>
      <xdr:rowOff>23262</xdr:rowOff>
    </xdr:to>
    <xdr:sp macro="" textlink="">
      <xdr:nvSpPr>
        <xdr:cNvPr id="264" name="楕円 263"/>
        <xdr:cNvSpPr/>
      </xdr:nvSpPr>
      <xdr:spPr>
        <a:xfrm>
          <a:off x="1079500" y="1638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39789</xdr:rowOff>
    </xdr:from>
    <xdr:ext cx="534377" cy="259045"/>
    <xdr:sp macro="" textlink="">
      <xdr:nvSpPr>
        <xdr:cNvPr id="265" name="テキスト ボックス 264"/>
        <xdr:cNvSpPr txBox="1"/>
      </xdr:nvSpPr>
      <xdr:spPr>
        <a:xfrm>
          <a:off x="863111" y="1615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133299</xdr:rowOff>
    </xdr:from>
    <xdr:to>
      <xdr:col>54</xdr:col>
      <xdr:colOff>189865</xdr:colOff>
      <xdr:row>38</xdr:row>
      <xdr:rowOff>139700</xdr:rowOff>
    </xdr:to>
    <xdr:cxnSp macro="">
      <xdr:nvCxnSpPr>
        <xdr:cNvPr id="287" name="直線コネクタ 286"/>
        <xdr:cNvCxnSpPr/>
      </xdr:nvCxnSpPr>
      <xdr:spPr>
        <a:xfrm flipV="1">
          <a:off x="10475595" y="5448249"/>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79976</xdr:rowOff>
    </xdr:from>
    <xdr:ext cx="469744" cy="259045"/>
    <xdr:sp macro="" textlink="">
      <xdr:nvSpPr>
        <xdr:cNvPr id="290" name="労働費最大値テキスト"/>
        <xdr:cNvSpPr txBox="1"/>
      </xdr:nvSpPr>
      <xdr:spPr>
        <a:xfrm>
          <a:off x="10528300" y="522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133299</xdr:rowOff>
    </xdr:from>
    <xdr:to>
      <xdr:col>55</xdr:col>
      <xdr:colOff>88900</xdr:colOff>
      <xdr:row>31</xdr:row>
      <xdr:rowOff>133299</xdr:rowOff>
    </xdr:to>
    <xdr:cxnSp macro="">
      <xdr:nvCxnSpPr>
        <xdr:cNvPr id="291" name="直線コネクタ 290"/>
        <xdr:cNvCxnSpPr/>
      </xdr:nvCxnSpPr>
      <xdr:spPr>
        <a:xfrm>
          <a:off x="10388600" y="544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168504</xdr:rowOff>
    </xdr:from>
    <xdr:to>
      <xdr:col>55</xdr:col>
      <xdr:colOff>0</xdr:colOff>
      <xdr:row>38</xdr:row>
      <xdr:rowOff>1168</xdr:rowOff>
    </xdr:to>
    <xdr:cxnSp macro="">
      <xdr:nvCxnSpPr>
        <xdr:cNvPr id="292" name="直線コネクタ 291"/>
        <xdr:cNvCxnSpPr/>
      </xdr:nvCxnSpPr>
      <xdr:spPr>
        <a:xfrm>
          <a:off x="9639300" y="6512154"/>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157497</xdr:rowOff>
    </xdr:from>
    <xdr:ext cx="378565" cy="259045"/>
    <xdr:sp macro="" textlink="">
      <xdr:nvSpPr>
        <xdr:cNvPr id="293" name="労働費平均値テキスト"/>
        <xdr:cNvSpPr txBox="1"/>
      </xdr:nvSpPr>
      <xdr:spPr>
        <a:xfrm>
          <a:off x="10528300" y="61582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134620</xdr:rowOff>
    </xdr:from>
    <xdr:to>
      <xdr:col>55</xdr:col>
      <xdr:colOff>50800</xdr:colOff>
      <xdr:row>37</xdr:row>
      <xdr:rowOff>64770</xdr:rowOff>
    </xdr:to>
    <xdr:sp macro="" textlink="">
      <xdr:nvSpPr>
        <xdr:cNvPr id="294" name="フローチャート: 判断 293"/>
        <xdr:cNvSpPr/>
      </xdr:nvSpPr>
      <xdr:spPr>
        <a:xfrm>
          <a:off x="10426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168504</xdr:rowOff>
    </xdr:from>
    <xdr:to>
      <xdr:col>50</xdr:col>
      <xdr:colOff>114300</xdr:colOff>
      <xdr:row>38</xdr:row>
      <xdr:rowOff>9398</xdr:rowOff>
    </xdr:to>
    <xdr:cxnSp macro="">
      <xdr:nvCxnSpPr>
        <xdr:cNvPr id="295" name="直線コネクタ 294"/>
        <xdr:cNvCxnSpPr/>
      </xdr:nvCxnSpPr>
      <xdr:spPr>
        <a:xfrm flipV="1">
          <a:off x="8750300" y="6512154"/>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129134</xdr:rowOff>
    </xdr:from>
    <xdr:to>
      <xdr:col>50</xdr:col>
      <xdr:colOff>165100</xdr:colOff>
      <xdr:row>37</xdr:row>
      <xdr:rowOff>59284</xdr:rowOff>
    </xdr:to>
    <xdr:sp macro="" textlink="">
      <xdr:nvSpPr>
        <xdr:cNvPr id="296" name="フローチャート: 判断 295"/>
        <xdr:cNvSpPr/>
      </xdr:nvSpPr>
      <xdr:spPr>
        <a:xfrm>
          <a:off x="9588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75811</xdr:rowOff>
    </xdr:from>
    <xdr:ext cx="378565" cy="259045"/>
    <xdr:sp macro="" textlink="">
      <xdr:nvSpPr>
        <xdr:cNvPr id="297" name="テキスト ボックス 296"/>
        <xdr:cNvSpPr txBox="1"/>
      </xdr:nvSpPr>
      <xdr:spPr>
        <a:xfrm>
          <a:off x="9450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160731</xdr:rowOff>
    </xdr:from>
    <xdr:to>
      <xdr:col>45</xdr:col>
      <xdr:colOff>177800</xdr:colOff>
      <xdr:row>38</xdr:row>
      <xdr:rowOff>9398</xdr:rowOff>
    </xdr:to>
    <xdr:cxnSp macro="">
      <xdr:nvCxnSpPr>
        <xdr:cNvPr id="298" name="直線コネクタ 297"/>
        <xdr:cNvCxnSpPr/>
      </xdr:nvCxnSpPr>
      <xdr:spPr>
        <a:xfrm>
          <a:off x="7861300" y="6504381"/>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117246</xdr:rowOff>
    </xdr:from>
    <xdr:to>
      <xdr:col>46</xdr:col>
      <xdr:colOff>38100</xdr:colOff>
      <xdr:row>37</xdr:row>
      <xdr:rowOff>47396</xdr:rowOff>
    </xdr:to>
    <xdr:sp macro="" textlink="">
      <xdr:nvSpPr>
        <xdr:cNvPr id="299" name="フローチャート: 判断 298"/>
        <xdr:cNvSpPr/>
      </xdr:nvSpPr>
      <xdr:spPr>
        <a:xfrm>
          <a:off x="8699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63923</xdr:rowOff>
    </xdr:from>
    <xdr:ext cx="378565" cy="259045"/>
    <xdr:sp macro="" textlink="">
      <xdr:nvSpPr>
        <xdr:cNvPr id="300" name="テキスト ボックス 299"/>
        <xdr:cNvSpPr txBox="1"/>
      </xdr:nvSpPr>
      <xdr:spPr>
        <a:xfrm>
          <a:off x="8561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154787</xdr:rowOff>
    </xdr:from>
    <xdr:to>
      <xdr:col>41</xdr:col>
      <xdr:colOff>50800</xdr:colOff>
      <xdr:row>37</xdr:row>
      <xdr:rowOff>160731</xdr:rowOff>
    </xdr:to>
    <xdr:cxnSp macro="">
      <xdr:nvCxnSpPr>
        <xdr:cNvPr id="301" name="直線コネクタ 300"/>
        <xdr:cNvCxnSpPr/>
      </xdr:nvCxnSpPr>
      <xdr:spPr>
        <a:xfrm>
          <a:off x="6972300" y="6498437"/>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149251</xdr:rowOff>
    </xdr:from>
    <xdr:to>
      <xdr:col>41</xdr:col>
      <xdr:colOff>101600</xdr:colOff>
      <xdr:row>35</xdr:row>
      <xdr:rowOff>79401</xdr:rowOff>
    </xdr:to>
    <xdr:sp macro="" textlink="">
      <xdr:nvSpPr>
        <xdr:cNvPr id="302" name="フローチャート: 判断 301"/>
        <xdr:cNvSpPr/>
      </xdr:nvSpPr>
      <xdr:spPr>
        <a:xfrm>
          <a:off x="7810500" y="597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95928</xdr:rowOff>
    </xdr:from>
    <xdr:ext cx="469744" cy="259045"/>
    <xdr:sp macro="" textlink="">
      <xdr:nvSpPr>
        <xdr:cNvPr id="303" name="テキスト ボックス 302"/>
        <xdr:cNvSpPr txBox="1"/>
      </xdr:nvSpPr>
      <xdr:spPr>
        <a:xfrm>
          <a:off x="7626428" y="575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90272</xdr:rowOff>
    </xdr:from>
    <xdr:to>
      <xdr:col>36</xdr:col>
      <xdr:colOff>165100</xdr:colOff>
      <xdr:row>35</xdr:row>
      <xdr:rowOff>20422</xdr:rowOff>
    </xdr:to>
    <xdr:sp macro="" textlink="">
      <xdr:nvSpPr>
        <xdr:cNvPr id="304" name="フローチャート: 判断 303"/>
        <xdr:cNvSpPr/>
      </xdr:nvSpPr>
      <xdr:spPr>
        <a:xfrm>
          <a:off x="6921500" y="591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36949</xdr:rowOff>
    </xdr:from>
    <xdr:ext cx="469744" cy="259045"/>
    <xdr:sp macro="" textlink="">
      <xdr:nvSpPr>
        <xdr:cNvPr id="305" name="テキスト ボックス 304"/>
        <xdr:cNvSpPr txBox="1"/>
      </xdr:nvSpPr>
      <xdr:spPr>
        <a:xfrm>
          <a:off x="6737428" y="5694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121819</xdr:rowOff>
    </xdr:from>
    <xdr:to>
      <xdr:col>55</xdr:col>
      <xdr:colOff>50800</xdr:colOff>
      <xdr:row>38</xdr:row>
      <xdr:rowOff>51969</xdr:rowOff>
    </xdr:to>
    <xdr:sp macro="" textlink="">
      <xdr:nvSpPr>
        <xdr:cNvPr id="311" name="楕円 310"/>
        <xdr:cNvSpPr/>
      </xdr:nvSpPr>
      <xdr:spPr>
        <a:xfrm>
          <a:off x="10426700" y="646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100246</xdr:rowOff>
    </xdr:from>
    <xdr:ext cx="378565" cy="259045"/>
    <xdr:sp macro="" textlink="">
      <xdr:nvSpPr>
        <xdr:cNvPr id="312" name="労働費該当値テキスト"/>
        <xdr:cNvSpPr txBox="1"/>
      </xdr:nvSpPr>
      <xdr:spPr>
        <a:xfrm>
          <a:off x="10528300" y="64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117704</xdr:rowOff>
    </xdr:from>
    <xdr:to>
      <xdr:col>50</xdr:col>
      <xdr:colOff>165100</xdr:colOff>
      <xdr:row>38</xdr:row>
      <xdr:rowOff>47854</xdr:rowOff>
    </xdr:to>
    <xdr:sp macro="" textlink="">
      <xdr:nvSpPr>
        <xdr:cNvPr id="313" name="楕円 312"/>
        <xdr:cNvSpPr/>
      </xdr:nvSpPr>
      <xdr:spPr>
        <a:xfrm>
          <a:off x="9588500" y="646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38981</xdr:rowOff>
    </xdr:from>
    <xdr:ext cx="378565" cy="259045"/>
    <xdr:sp macro="" textlink="">
      <xdr:nvSpPr>
        <xdr:cNvPr id="314" name="テキスト ボックス 313"/>
        <xdr:cNvSpPr txBox="1"/>
      </xdr:nvSpPr>
      <xdr:spPr>
        <a:xfrm>
          <a:off x="9450017" y="6554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130048</xdr:rowOff>
    </xdr:from>
    <xdr:to>
      <xdr:col>46</xdr:col>
      <xdr:colOff>38100</xdr:colOff>
      <xdr:row>38</xdr:row>
      <xdr:rowOff>60198</xdr:rowOff>
    </xdr:to>
    <xdr:sp macro="" textlink="">
      <xdr:nvSpPr>
        <xdr:cNvPr id="315" name="楕円 314"/>
        <xdr:cNvSpPr/>
      </xdr:nvSpPr>
      <xdr:spPr>
        <a:xfrm>
          <a:off x="8699500" y="64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51325</xdr:rowOff>
    </xdr:from>
    <xdr:ext cx="378565" cy="259045"/>
    <xdr:sp macro="" textlink="">
      <xdr:nvSpPr>
        <xdr:cNvPr id="316" name="テキスト ボックス 315"/>
        <xdr:cNvSpPr txBox="1"/>
      </xdr:nvSpPr>
      <xdr:spPr>
        <a:xfrm>
          <a:off x="8561017" y="656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109931</xdr:rowOff>
    </xdr:from>
    <xdr:to>
      <xdr:col>41</xdr:col>
      <xdr:colOff>101600</xdr:colOff>
      <xdr:row>38</xdr:row>
      <xdr:rowOff>40081</xdr:rowOff>
    </xdr:to>
    <xdr:sp macro="" textlink="">
      <xdr:nvSpPr>
        <xdr:cNvPr id="317" name="楕円 316"/>
        <xdr:cNvSpPr/>
      </xdr:nvSpPr>
      <xdr:spPr>
        <a:xfrm>
          <a:off x="7810500" y="645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31208</xdr:rowOff>
    </xdr:from>
    <xdr:ext cx="378565" cy="259045"/>
    <xdr:sp macro="" textlink="">
      <xdr:nvSpPr>
        <xdr:cNvPr id="318" name="テキスト ボックス 317"/>
        <xdr:cNvSpPr txBox="1"/>
      </xdr:nvSpPr>
      <xdr:spPr>
        <a:xfrm>
          <a:off x="7672017" y="65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103987</xdr:rowOff>
    </xdr:from>
    <xdr:to>
      <xdr:col>36</xdr:col>
      <xdr:colOff>165100</xdr:colOff>
      <xdr:row>38</xdr:row>
      <xdr:rowOff>34137</xdr:rowOff>
    </xdr:to>
    <xdr:sp macro="" textlink="">
      <xdr:nvSpPr>
        <xdr:cNvPr id="319" name="楕円 318"/>
        <xdr:cNvSpPr/>
      </xdr:nvSpPr>
      <xdr:spPr>
        <a:xfrm>
          <a:off x="6921500" y="644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25264</xdr:rowOff>
    </xdr:from>
    <xdr:ext cx="378565" cy="259045"/>
    <xdr:sp macro="" textlink="">
      <xdr:nvSpPr>
        <xdr:cNvPr id="320" name="テキスト ボックス 319"/>
        <xdr:cNvSpPr txBox="1"/>
      </xdr:nvSpPr>
      <xdr:spPr>
        <a:xfrm>
          <a:off x="6783017" y="6540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129413</xdr:rowOff>
    </xdr:from>
    <xdr:to>
      <xdr:col>54</xdr:col>
      <xdr:colOff>189865</xdr:colOff>
      <xdr:row>58</xdr:row>
      <xdr:rowOff>134854</xdr:rowOff>
    </xdr:to>
    <xdr:cxnSp macro="">
      <xdr:nvCxnSpPr>
        <xdr:cNvPr id="342" name="直線コネクタ 341"/>
        <xdr:cNvCxnSpPr/>
      </xdr:nvCxnSpPr>
      <xdr:spPr>
        <a:xfrm flipV="1">
          <a:off x="10475595" y="8873363"/>
          <a:ext cx="1270" cy="120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138681</xdr:rowOff>
    </xdr:from>
    <xdr:ext cx="378565" cy="259045"/>
    <xdr:sp macro="" textlink="">
      <xdr:nvSpPr>
        <xdr:cNvPr id="343" name="農林水産業費最小値テキスト"/>
        <xdr:cNvSpPr txBox="1"/>
      </xdr:nvSpPr>
      <xdr:spPr>
        <a:xfrm>
          <a:off x="10528300" y="10082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134854</xdr:rowOff>
    </xdr:from>
    <xdr:to>
      <xdr:col>55</xdr:col>
      <xdr:colOff>88900</xdr:colOff>
      <xdr:row>58</xdr:row>
      <xdr:rowOff>134854</xdr:rowOff>
    </xdr:to>
    <xdr:cxnSp macro="">
      <xdr:nvCxnSpPr>
        <xdr:cNvPr id="344" name="直線コネクタ 343"/>
        <xdr:cNvCxnSpPr/>
      </xdr:nvCxnSpPr>
      <xdr:spPr>
        <a:xfrm>
          <a:off x="10388600" y="1007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76090</xdr:rowOff>
    </xdr:from>
    <xdr:ext cx="534377" cy="259045"/>
    <xdr:sp macro="" textlink="">
      <xdr:nvSpPr>
        <xdr:cNvPr id="345" name="農林水産業費最大値テキスト"/>
        <xdr:cNvSpPr txBox="1"/>
      </xdr:nvSpPr>
      <xdr:spPr>
        <a:xfrm>
          <a:off x="10528300" y="864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129413</xdr:rowOff>
    </xdr:from>
    <xdr:to>
      <xdr:col>55</xdr:col>
      <xdr:colOff>88900</xdr:colOff>
      <xdr:row>51</xdr:row>
      <xdr:rowOff>129413</xdr:rowOff>
    </xdr:to>
    <xdr:cxnSp macro="">
      <xdr:nvCxnSpPr>
        <xdr:cNvPr id="346" name="直線コネクタ 345"/>
        <xdr:cNvCxnSpPr/>
      </xdr:nvCxnSpPr>
      <xdr:spPr>
        <a:xfrm>
          <a:off x="10388600" y="887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64674</xdr:rowOff>
    </xdr:from>
    <xdr:to>
      <xdr:col>55</xdr:col>
      <xdr:colOff>0</xdr:colOff>
      <xdr:row>56</xdr:row>
      <xdr:rowOff>70937</xdr:rowOff>
    </xdr:to>
    <xdr:cxnSp macro="">
      <xdr:nvCxnSpPr>
        <xdr:cNvPr id="347" name="直線コネクタ 346"/>
        <xdr:cNvCxnSpPr/>
      </xdr:nvCxnSpPr>
      <xdr:spPr>
        <a:xfrm>
          <a:off x="9639300" y="9665874"/>
          <a:ext cx="838200" cy="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167865</xdr:rowOff>
    </xdr:from>
    <xdr:ext cx="469744" cy="259045"/>
    <xdr:sp macro="" textlink="">
      <xdr:nvSpPr>
        <xdr:cNvPr id="348" name="農林水産業費平均値テキスト"/>
        <xdr:cNvSpPr txBox="1"/>
      </xdr:nvSpPr>
      <xdr:spPr>
        <a:xfrm>
          <a:off x="10528300" y="976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17988</xdr:rowOff>
    </xdr:from>
    <xdr:to>
      <xdr:col>55</xdr:col>
      <xdr:colOff>50800</xdr:colOff>
      <xdr:row>57</xdr:row>
      <xdr:rowOff>119588</xdr:rowOff>
    </xdr:to>
    <xdr:sp macro="" textlink="">
      <xdr:nvSpPr>
        <xdr:cNvPr id="349" name="フローチャート: 判断 348"/>
        <xdr:cNvSpPr/>
      </xdr:nvSpPr>
      <xdr:spPr>
        <a:xfrm>
          <a:off x="104267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56261</xdr:rowOff>
    </xdr:from>
    <xdr:to>
      <xdr:col>50</xdr:col>
      <xdr:colOff>114300</xdr:colOff>
      <xdr:row>56</xdr:row>
      <xdr:rowOff>64674</xdr:rowOff>
    </xdr:to>
    <xdr:cxnSp macro="">
      <xdr:nvCxnSpPr>
        <xdr:cNvPr id="350" name="直線コネクタ 349"/>
        <xdr:cNvCxnSpPr/>
      </xdr:nvCxnSpPr>
      <xdr:spPr>
        <a:xfrm>
          <a:off x="8750300" y="9657461"/>
          <a:ext cx="889000" cy="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38745</xdr:rowOff>
    </xdr:from>
    <xdr:to>
      <xdr:col>50</xdr:col>
      <xdr:colOff>165100</xdr:colOff>
      <xdr:row>57</xdr:row>
      <xdr:rowOff>140345</xdr:rowOff>
    </xdr:to>
    <xdr:sp macro="" textlink="">
      <xdr:nvSpPr>
        <xdr:cNvPr id="351" name="フローチャート: 判断 350"/>
        <xdr:cNvSpPr/>
      </xdr:nvSpPr>
      <xdr:spPr>
        <a:xfrm>
          <a:off x="9588500" y="981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131472</xdr:rowOff>
    </xdr:from>
    <xdr:ext cx="469744" cy="259045"/>
    <xdr:sp macro="" textlink="">
      <xdr:nvSpPr>
        <xdr:cNvPr id="352" name="テキスト ボックス 351"/>
        <xdr:cNvSpPr txBox="1"/>
      </xdr:nvSpPr>
      <xdr:spPr>
        <a:xfrm>
          <a:off x="9404428" y="990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55712</xdr:rowOff>
    </xdr:from>
    <xdr:to>
      <xdr:col>45</xdr:col>
      <xdr:colOff>177800</xdr:colOff>
      <xdr:row>56</xdr:row>
      <xdr:rowOff>56261</xdr:rowOff>
    </xdr:to>
    <xdr:cxnSp macro="">
      <xdr:nvCxnSpPr>
        <xdr:cNvPr id="353" name="直線コネクタ 352"/>
        <xdr:cNvCxnSpPr/>
      </xdr:nvCxnSpPr>
      <xdr:spPr>
        <a:xfrm>
          <a:off x="7861300" y="9656912"/>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31384</xdr:rowOff>
    </xdr:from>
    <xdr:to>
      <xdr:col>46</xdr:col>
      <xdr:colOff>38100</xdr:colOff>
      <xdr:row>57</xdr:row>
      <xdr:rowOff>132984</xdr:rowOff>
    </xdr:to>
    <xdr:sp macro="" textlink="">
      <xdr:nvSpPr>
        <xdr:cNvPr id="354" name="フローチャート: 判断 353"/>
        <xdr:cNvSpPr/>
      </xdr:nvSpPr>
      <xdr:spPr>
        <a:xfrm>
          <a:off x="8699500" y="980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124111</xdr:rowOff>
    </xdr:from>
    <xdr:ext cx="469744" cy="259045"/>
    <xdr:sp macro="" textlink="">
      <xdr:nvSpPr>
        <xdr:cNvPr id="355" name="テキスト ボックス 354"/>
        <xdr:cNvSpPr txBox="1"/>
      </xdr:nvSpPr>
      <xdr:spPr>
        <a:xfrm>
          <a:off x="8515428" y="989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51003</xdr:rowOff>
    </xdr:from>
    <xdr:to>
      <xdr:col>41</xdr:col>
      <xdr:colOff>50800</xdr:colOff>
      <xdr:row>56</xdr:row>
      <xdr:rowOff>55712</xdr:rowOff>
    </xdr:to>
    <xdr:cxnSp macro="">
      <xdr:nvCxnSpPr>
        <xdr:cNvPr id="356" name="直線コネクタ 355"/>
        <xdr:cNvCxnSpPr/>
      </xdr:nvCxnSpPr>
      <xdr:spPr>
        <a:xfrm>
          <a:off x="6972300" y="9652203"/>
          <a:ext cx="88900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159812</xdr:rowOff>
    </xdr:from>
    <xdr:to>
      <xdr:col>41</xdr:col>
      <xdr:colOff>101600</xdr:colOff>
      <xdr:row>57</xdr:row>
      <xdr:rowOff>89962</xdr:rowOff>
    </xdr:to>
    <xdr:sp macro="" textlink="">
      <xdr:nvSpPr>
        <xdr:cNvPr id="357" name="フローチャート: 判断 356"/>
        <xdr:cNvSpPr/>
      </xdr:nvSpPr>
      <xdr:spPr>
        <a:xfrm>
          <a:off x="7810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81089</xdr:rowOff>
    </xdr:from>
    <xdr:ext cx="469744" cy="259045"/>
    <xdr:sp macro="" textlink="">
      <xdr:nvSpPr>
        <xdr:cNvPr id="358" name="テキスト ボックス 357"/>
        <xdr:cNvSpPr txBox="1"/>
      </xdr:nvSpPr>
      <xdr:spPr>
        <a:xfrm>
          <a:off x="7626428" y="98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21143</xdr:rowOff>
    </xdr:from>
    <xdr:to>
      <xdr:col>36</xdr:col>
      <xdr:colOff>165100</xdr:colOff>
      <xdr:row>57</xdr:row>
      <xdr:rowOff>122743</xdr:rowOff>
    </xdr:to>
    <xdr:sp macro="" textlink="">
      <xdr:nvSpPr>
        <xdr:cNvPr id="359" name="フローチャート: 判断 358"/>
        <xdr:cNvSpPr/>
      </xdr:nvSpPr>
      <xdr:spPr>
        <a:xfrm>
          <a:off x="6921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113870</xdr:rowOff>
    </xdr:from>
    <xdr:ext cx="469744" cy="259045"/>
    <xdr:sp macro="" textlink="">
      <xdr:nvSpPr>
        <xdr:cNvPr id="360" name="テキスト ボックス 359"/>
        <xdr:cNvSpPr txBox="1"/>
      </xdr:nvSpPr>
      <xdr:spPr>
        <a:xfrm>
          <a:off x="6737428" y="988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20137</xdr:rowOff>
    </xdr:from>
    <xdr:to>
      <xdr:col>55</xdr:col>
      <xdr:colOff>50800</xdr:colOff>
      <xdr:row>56</xdr:row>
      <xdr:rowOff>121737</xdr:rowOff>
    </xdr:to>
    <xdr:sp macro="" textlink="">
      <xdr:nvSpPr>
        <xdr:cNvPr id="366" name="楕円 365"/>
        <xdr:cNvSpPr/>
      </xdr:nvSpPr>
      <xdr:spPr>
        <a:xfrm>
          <a:off x="10426700" y="962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43014</xdr:rowOff>
    </xdr:from>
    <xdr:ext cx="469744" cy="259045"/>
    <xdr:sp macro="" textlink="">
      <xdr:nvSpPr>
        <xdr:cNvPr id="367" name="農林水産業費該当値テキスト"/>
        <xdr:cNvSpPr txBox="1"/>
      </xdr:nvSpPr>
      <xdr:spPr>
        <a:xfrm>
          <a:off x="10528300" y="9472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13874</xdr:rowOff>
    </xdr:from>
    <xdr:to>
      <xdr:col>50</xdr:col>
      <xdr:colOff>165100</xdr:colOff>
      <xdr:row>56</xdr:row>
      <xdr:rowOff>115474</xdr:rowOff>
    </xdr:to>
    <xdr:sp macro="" textlink="">
      <xdr:nvSpPr>
        <xdr:cNvPr id="368" name="楕円 367"/>
        <xdr:cNvSpPr/>
      </xdr:nvSpPr>
      <xdr:spPr>
        <a:xfrm>
          <a:off x="9588500" y="961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132001</xdr:rowOff>
    </xdr:from>
    <xdr:ext cx="469744" cy="259045"/>
    <xdr:sp macro="" textlink="">
      <xdr:nvSpPr>
        <xdr:cNvPr id="369" name="テキスト ボックス 368"/>
        <xdr:cNvSpPr txBox="1"/>
      </xdr:nvSpPr>
      <xdr:spPr>
        <a:xfrm>
          <a:off x="9404428" y="939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5461</xdr:rowOff>
    </xdr:from>
    <xdr:to>
      <xdr:col>46</xdr:col>
      <xdr:colOff>38100</xdr:colOff>
      <xdr:row>56</xdr:row>
      <xdr:rowOff>107061</xdr:rowOff>
    </xdr:to>
    <xdr:sp macro="" textlink="">
      <xdr:nvSpPr>
        <xdr:cNvPr id="370" name="楕円 369"/>
        <xdr:cNvSpPr/>
      </xdr:nvSpPr>
      <xdr:spPr>
        <a:xfrm>
          <a:off x="8699500" y="960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123588</xdr:rowOff>
    </xdr:from>
    <xdr:ext cx="469744" cy="259045"/>
    <xdr:sp macro="" textlink="">
      <xdr:nvSpPr>
        <xdr:cNvPr id="371" name="テキスト ボックス 370"/>
        <xdr:cNvSpPr txBox="1"/>
      </xdr:nvSpPr>
      <xdr:spPr>
        <a:xfrm>
          <a:off x="8515428" y="938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4912</xdr:rowOff>
    </xdr:from>
    <xdr:to>
      <xdr:col>41</xdr:col>
      <xdr:colOff>101600</xdr:colOff>
      <xdr:row>56</xdr:row>
      <xdr:rowOff>106512</xdr:rowOff>
    </xdr:to>
    <xdr:sp macro="" textlink="">
      <xdr:nvSpPr>
        <xdr:cNvPr id="372" name="楕円 371"/>
        <xdr:cNvSpPr/>
      </xdr:nvSpPr>
      <xdr:spPr>
        <a:xfrm>
          <a:off x="7810500" y="960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123039</xdr:rowOff>
    </xdr:from>
    <xdr:ext cx="469744" cy="259045"/>
    <xdr:sp macro="" textlink="">
      <xdr:nvSpPr>
        <xdr:cNvPr id="373" name="テキスト ボックス 372"/>
        <xdr:cNvSpPr txBox="1"/>
      </xdr:nvSpPr>
      <xdr:spPr>
        <a:xfrm>
          <a:off x="7626428" y="9381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203</xdr:rowOff>
    </xdr:from>
    <xdr:to>
      <xdr:col>36</xdr:col>
      <xdr:colOff>165100</xdr:colOff>
      <xdr:row>56</xdr:row>
      <xdr:rowOff>101803</xdr:rowOff>
    </xdr:to>
    <xdr:sp macro="" textlink="">
      <xdr:nvSpPr>
        <xdr:cNvPr id="374" name="楕円 373"/>
        <xdr:cNvSpPr/>
      </xdr:nvSpPr>
      <xdr:spPr>
        <a:xfrm>
          <a:off x="6921500" y="960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118330</xdr:rowOff>
    </xdr:from>
    <xdr:ext cx="469744" cy="259045"/>
    <xdr:sp macro="" textlink="">
      <xdr:nvSpPr>
        <xdr:cNvPr id="375" name="テキスト ボックス 374"/>
        <xdr:cNvSpPr txBox="1"/>
      </xdr:nvSpPr>
      <xdr:spPr>
        <a:xfrm>
          <a:off x="6737428" y="937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164000</xdr:rowOff>
    </xdr:from>
    <xdr:to>
      <xdr:col>54</xdr:col>
      <xdr:colOff>189865</xdr:colOff>
      <xdr:row>78</xdr:row>
      <xdr:rowOff>125047</xdr:rowOff>
    </xdr:to>
    <xdr:cxnSp macro="">
      <xdr:nvCxnSpPr>
        <xdr:cNvPr id="397" name="直線コネクタ 396"/>
        <xdr:cNvCxnSpPr/>
      </xdr:nvCxnSpPr>
      <xdr:spPr>
        <a:xfrm flipV="1">
          <a:off x="10475595" y="12165500"/>
          <a:ext cx="1270" cy="133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128874</xdr:rowOff>
    </xdr:from>
    <xdr:ext cx="378565" cy="259045"/>
    <xdr:sp macro="" textlink="">
      <xdr:nvSpPr>
        <xdr:cNvPr id="398" name="商工費最小値テキスト"/>
        <xdr:cNvSpPr txBox="1"/>
      </xdr:nvSpPr>
      <xdr:spPr>
        <a:xfrm>
          <a:off x="10528300" y="13501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125047</xdr:rowOff>
    </xdr:from>
    <xdr:to>
      <xdr:col>55</xdr:col>
      <xdr:colOff>88900</xdr:colOff>
      <xdr:row>78</xdr:row>
      <xdr:rowOff>125047</xdr:rowOff>
    </xdr:to>
    <xdr:cxnSp macro="">
      <xdr:nvCxnSpPr>
        <xdr:cNvPr id="399" name="直線コネクタ 398"/>
        <xdr:cNvCxnSpPr/>
      </xdr:nvCxnSpPr>
      <xdr:spPr>
        <a:xfrm>
          <a:off x="10388600" y="1349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110677</xdr:rowOff>
    </xdr:from>
    <xdr:ext cx="534377" cy="259045"/>
    <xdr:sp macro="" textlink="">
      <xdr:nvSpPr>
        <xdr:cNvPr id="400" name="商工費最大値テキスト"/>
        <xdr:cNvSpPr txBox="1"/>
      </xdr:nvSpPr>
      <xdr:spPr>
        <a:xfrm>
          <a:off x="10528300" y="1194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164000</xdr:rowOff>
    </xdr:from>
    <xdr:to>
      <xdr:col>55</xdr:col>
      <xdr:colOff>88900</xdr:colOff>
      <xdr:row>70</xdr:row>
      <xdr:rowOff>164000</xdr:rowOff>
    </xdr:to>
    <xdr:cxnSp macro="">
      <xdr:nvCxnSpPr>
        <xdr:cNvPr id="401" name="直線コネクタ 400"/>
        <xdr:cNvCxnSpPr/>
      </xdr:nvCxnSpPr>
      <xdr:spPr>
        <a:xfrm>
          <a:off x="10388600" y="1216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151495</xdr:rowOff>
    </xdr:from>
    <xdr:to>
      <xdr:col>55</xdr:col>
      <xdr:colOff>0</xdr:colOff>
      <xdr:row>74</xdr:row>
      <xdr:rowOff>161920</xdr:rowOff>
    </xdr:to>
    <xdr:cxnSp macro="">
      <xdr:nvCxnSpPr>
        <xdr:cNvPr id="402" name="直線コネクタ 401"/>
        <xdr:cNvCxnSpPr/>
      </xdr:nvCxnSpPr>
      <xdr:spPr>
        <a:xfrm>
          <a:off x="9639300" y="12838795"/>
          <a:ext cx="838200" cy="1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691</xdr:rowOff>
    </xdr:from>
    <xdr:ext cx="534377" cy="259045"/>
    <xdr:sp macro="" textlink="">
      <xdr:nvSpPr>
        <xdr:cNvPr id="403" name="商工費平均値テキスト"/>
        <xdr:cNvSpPr txBox="1"/>
      </xdr:nvSpPr>
      <xdr:spPr>
        <a:xfrm>
          <a:off x="10528300" y="13202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22264</xdr:rowOff>
    </xdr:from>
    <xdr:to>
      <xdr:col>55</xdr:col>
      <xdr:colOff>50800</xdr:colOff>
      <xdr:row>77</xdr:row>
      <xdr:rowOff>123864</xdr:rowOff>
    </xdr:to>
    <xdr:sp macro="" textlink="">
      <xdr:nvSpPr>
        <xdr:cNvPr id="404" name="フローチャート: 判断 403"/>
        <xdr:cNvSpPr/>
      </xdr:nvSpPr>
      <xdr:spPr>
        <a:xfrm>
          <a:off x="10426700" y="132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113663</xdr:rowOff>
    </xdr:from>
    <xdr:to>
      <xdr:col>50</xdr:col>
      <xdr:colOff>114300</xdr:colOff>
      <xdr:row>74</xdr:row>
      <xdr:rowOff>151495</xdr:rowOff>
    </xdr:to>
    <xdr:cxnSp macro="">
      <xdr:nvCxnSpPr>
        <xdr:cNvPr id="405" name="直線コネクタ 404"/>
        <xdr:cNvCxnSpPr/>
      </xdr:nvCxnSpPr>
      <xdr:spPr>
        <a:xfrm>
          <a:off x="8750300" y="12800963"/>
          <a:ext cx="889000" cy="3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16205</xdr:rowOff>
    </xdr:from>
    <xdr:to>
      <xdr:col>50</xdr:col>
      <xdr:colOff>165100</xdr:colOff>
      <xdr:row>77</xdr:row>
      <xdr:rowOff>117805</xdr:rowOff>
    </xdr:to>
    <xdr:sp macro="" textlink="">
      <xdr:nvSpPr>
        <xdr:cNvPr id="406" name="フローチャート: 判断 405"/>
        <xdr:cNvSpPr/>
      </xdr:nvSpPr>
      <xdr:spPr>
        <a:xfrm>
          <a:off x="9588500" y="132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108932</xdr:rowOff>
    </xdr:from>
    <xdr:ext cx="534377" cy="259045"/>
    <xdr:sp macro="" textlink="">
      <xdr:nvSpPr>
        <xdr:cNvPr id="407" name="テキスト ボックス 406"/>
        <xdr:cNvSpPr txBox="1"/>
      </xdr:nvSpPr>
      <xdr:spPr>
        <a:xfrm>
          <a:off x="9372111" y="1331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105318</xdr:rowOff>
    </xdr:from>
    <xdr:to>
      <xdr:col>45</xdr:col>
      <xdr:colOff>177800</xdr:colOff>
      <xdr:row>74</xdr:row>
      <xdr:rowOff>113663</xdr:rowOff>
    </xdr:to>
    <xdr:cxnSp macro="">
      <xdr:nvCxnSpPr>
        <xdr:cNvPr id="408" name="直線コネクタ 407"/>
        <xdr:cNvCxnSpPr/>
      </xdr:nvCxnSpPr>
      <xdr:spPr>
        <a:xfrm>
          <a:off x="7861300" y="12792618"/>
          <a:ext cx="889000" cy="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3792</xdr:rowOff>
    </xdr:from>
    <xdr:to>
      <xdr:col>46</xdr:col>
      <xdr:colOff>38100</xdr:colOff>
      <xdr:row>77</xdr:row>
      <xdr:rowOff>105392</xdr:rowOff>
    </xdr:to>
    <xdr:sp macro="" textlink="">
      <xdr:nvSpPr>
        <xdr:cNvPr id="409" name="フローチャート: 判断 408"/>
        <xdr:cNvSpPr/>
      </xdr:nvSpPr>
      <xdr:spPr>
        <a:xfrm>
          <a:off x="86995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96519</xdr:rowOff>
    </xdr:from>
    <xdr:ext cx="534377" cy="259045"/>
    <xdr:sp macro="" textlink="">
      <xdr:nvSpPr>
        <xdr:cNvPr id="410" name="テキスト ボックス 409"/>
        <xdr:cNvSpPr txBox="1"/>
      </xdr:nvSpPr>
      <xdr:spPr>
        <a:xfrm>
          <a:off x="8483111" y="1329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105318</xdr:rowOff>
    </xdr:from>
    <xdr:to>
      <xdr:col>41</xdr:col>
      <xdr:colOff>50800</xdr:colOff>
      <xdr:row>75</xdr:row>
      <xdr:rowOff>47231</xdr:rowOff>
    </xdr:to>
    <xdr:cxnSp macro="">
      <xdr:nvCxnSpPr>
        <xdr:cNvPr id="411" name="直線コネクタ 410"/>
        <xdr:cNvCxnSpPr/>
      </xdr:nvCxnSpPr>
      <xdr:spPr>
        <a:xfrm flipV="1">
          <a:off x="6972300" y="12792618"/>
          <a:ext cx="889000" cy="11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6696</xdr:rowOff>
    </xdr:from>
    <xdr:to>
      <xdr:col>41</xdr:col>
      <xdr:colOff>101600</xdr:colOff>
      <xdr:row>77</xdr:row>
      <xdr:rowOff>108296</xdr:rowOff>
    </xdr:to>
    <xdr:sp macro="" textlink="">
      <xdr:nvSpPr>
        <xdr:cNvPr id="412" name="フローチャート: 判断 411"/>
        <xdr:cNvSpPr/>
      </xdr:nvSpPr>
      <xdr:spPr>
        <a:xfrm>
          <a:off x="7810500" y="1320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99423</xdr:rowOff>
    </xdr:from>
    <xdr:ext cx="534377" cy="259045"/>
    <xdr:sp macro="" textlink="">
      <xdr:nvSpPr>
        <xdr:cNvPr id="413" name="テキスト ボックス 412"/>
        <xdr:cNvSpPr txBox="1"/>
      </xdr:nvSpPr>
      <xdr:spPr>
        <a:xfrm>
          <a:off x="7594111" y="1330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28023</xdr:rowOff>
    </xdr:from>
    <xdr:to>
      <xdr:col>36</xdr:col>
      <xdr:colOff>165100</xdr:colOff>
      <xdr:row>77</xdr:row>
      <xdr:rowOff>129623</xdr:rowOff>
    </xdr:to>
    <xdr:sp macro="" textlink="">
      <xdr:nvSpPr>
        <xdr:cNvPr id="414" name="フローチャート: 判断 413"/>
        <xdr:cNvSpPr/>
      </xdr:nvSpPr>
      <xdr:spPr>
        <a:xfrm>
          <a:off x="6921500" y="1322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120750</xdr:rowOff>
    </xdr:from>
    <xdr:ext cx="534377" cy="259045"/>
    <xdr:sp macro="" textlink="">
      <xdr:nvSpPr>
        <xdr:cNvPr id="415" name="テキスト ボックス 414"/>
        <xdr:cNvSpPr txBox="1"/>
      </xdr:nvSpPr>
      <xdr:spPr>
        <a:xfrm>
          <a:off x="6705111" y="1332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111120</xdr:rowOff>
    </xdr:from>
    <xdr:to>
      <xdr:col>55</xdr:col>
      <xdr:colOff>50800</xdr:colOff>
      <xdr:row>75</xdr:row>
      <xdr:rowOff>41270</xdr:rowOff>
    </xdr:to>
    <xdr:sp macro="" textlink="">
      <xdr:nvSpPr>
        <xdr:cNvPr id="421" name="楕円 420"/>
        <xdr:cNvSpPr/>
      </xdr:nvSpPr>
      <xdr:spPr>
        <a:xfrm>
          <a:off x="10426700" y="127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133997</xdr:rowOff>
    </xdr:from>
    <xdr:ext cx="534377" cy="259045"/>
    <xdr:sp macro="" textlink="">
      <xdr:nvSpPr>
        <xdr:cNvPr id="422" name="商工費該当値テキスト"/>
        <xdr:cNvSpPr txBox="1"/>
      </xdr:nvSpPr>
      <xdr:spPr>
        <a:xfrm>
          <a:off x="10528300" y="1264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100695</xdr:rowOff>
    </xdr:from>
    <xdr:to>
      <xdr:col>50</xdr:col>
      <xdr:colOff>165100</xdr:colOff>
      <xdr:row>75</xdr:row>
      <xdr:rowOff>30845</xdr:rowOff>
    </xdr:to>
    <xdr:sp macro="" textlink="">
      <xdr:nvSpPr>
        <xdr:cNvPr id="423" name="楕円 422"/>
        <xdr:cNvSpPr/>
      </xdr:nvSpPr>
      <xdr:spPr>
        <a:xfrm>
          <a:off x="9588500" y="1278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47372</xdr:rowOff>
    </xdr:from>
    <xdr:ext cx="534377" cy="259045"/>
    <xdr:sp macro="" textlink="">
      <xdr:nvSpPr>
        <xdr:cNvPr id="424" name="テキスト ボックス 423"/>
        <xdr:cNvSpPr txBox="1"/>
      </xdr:nvSpPr>
      <xdr:spPr>
        <a:xfrm>
          <a:off x="9372111" y="1256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62863</xdr:rowOff>
    </xdr:from>
    <xdr:to>
      <xdr:col>46</xdr:col>
      <xdr:colOff>38100</xdr:colOff>
      <xdr:row>74</xdr:row>
      <xdr:rowOff>164463</xdr:rowOff>
    </xdr:to>
    <xdr:sp macro="" textlink="">
      <xdr:nvSpPr>
        <xdr:cNvPr id="425" name="楕円 424"/>
        <xdr:cNvSpPr/>
      </xdr:nvSpPr>
      <xdr:spPr>
        <a:xfrm>
          <a:off x="8699500" y="1275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9540</xdr:rowOff>
    </xdr:from>
    <xdr:ext cx="534377" cy="259045"/>
    <xdr:sp macro="" textlink="">
      <xdr:nvSpPr>
        <xdr:cNvPr id="426" name="テキスト ボックス 425"/>
        <xdr:cNvSpPr txBox="1"/>
      </xdr:nvSpPr>
      <xdr:spPr>
        <a:xfrm>
          <a:off x="8483111" y="1252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54518</xdr:rowOff>
    </xdr:from>
    <xdr:to>
      <xdr:col>41</xdr:col>
      <xdr:colOff>101600</xdr:colOff>
      <xdr:row>74</xdr:row>
      <xdr:rowOff>156118</xdr:rowOff>
    </xdr:to>
    <xdr:sp macro="" textlink="">
      <xdr:nvSpPr>
        <xdr:cNvPr id="427" name="楕円 426"/>
        <xdr:cNvSpPr/>
      </xdr:nvSpPr>
      <xdr:spPr>
        <a:xfrm>
          <a:off x="7810500" y="1274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1195</xdr:rowOff>
    </xdr:from>
    <xdr:ext cx="534377" cy="259045"/>
    <xdr:sp macro="" textlink="">
      <xdr:nvSpPr>
        <xdr:cNvPr id="428" name="テキスト ボックス 427"/>
        <xdr:cNvSpPr txBox="1"/>
      </xdr:nvSpPr>
      <xdr:spPr>
        <a:xfrm>
          <a:off x="7594111" y="1251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167881</xdr:rowOff>
    </xdr:from>
    <xdr:to>
      <xdr:col>36</xdr:col>
      <xdr:colOff>165100</xdr:colOff>
      <xdr:row>75</xdr:row>
      <xdr:rowOff>98031</xdr:rowOff>
    </xdr:to>
    <xdr:sp macro="" textlink="">
      <xdr:nvSpPr>
        <xdr:cNvPr id="429" name="楕円 428"/>
        <xdr:cNvSpPr/>
      </xdr:nvSpPr>
      <xdr:spPr>
        <a:xfrm>
          <a:off x="6921500" y="128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114558</xdr:rowOff>
    </xdr:from>
    <xdr:ext cx="534377" cy="259045"/>
    <xdr:sp macro="" textlink="">
      <xdr:nvSpPr>
        <xdr:cNvPr id="430" name="テキスト ボックス 429"/>
        <xdr:cNvSpPr txBox="1"/>
      </xdr:nvSpPr>
      <xdr:spPr>
        <a:xfrm>
          <a:off x="6705111" y="1263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108362</xdr:rowOff>
    </xdr:from>
    <xdr:to>
      <xdr:col>54</xdr:col>
      <xdr:colOff>189865</xdr:colOff>
      <xdr:row>98</xdr:row>
      <xdr:rowOff>113849</xdr:rowOff>
    </xdr:to>
    <xdr:cxnSp macro="">
      <xdr:nvCxnSpPr>
        <xdr:cNvPr id="455" name="直線コネクタ 454"/>
        <xdr:cNvCxnSpPr/>
      </xdr:nvCxnSpPr>
      <xdr:spPr>
        <a:xfrm flipV="1">
          <a:off x="10475595" y="15710312"/>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117676</xdr:rowOff>
    </xdr:from>
    <xdr:ext cx="534377" cy="259045"/>
    <xdr:sp macro="" textlink="">
      <xdr:nvSpPr>
        <xdr:cNvPr id="456" name="土木費最小値テキスト"/>
        <xdr:cNvSpPr txBox="1"/>
      </xdr:nvSpPr>
      <xdr:spPr>
        <a:xfrm>
          <a:off x="10528300" y="1691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113849</xdr:rowOff>
    </xdr:from>
    <xdr:to>
      <xdr:col>55</xdr:col>
      <xdr:colOff>88900</xdr:colOff>
      <xdr:row>98</xdr:row>
      <xdr:rowOff>113849</xdr:rowOff>
    </xdr:to>
    <xdr:cxnSp macro="">
      <xdr:nvCxnSpPr>
        <xdr:cNvPr id="457" name="直線コネクタ 456"/>
        <xdr:cNvCxnSpPr/>
      </xdr:nvCxnSpPr>
      <xdr:spPr>
        <a:xfrm>
          <a:off x="10388600" y="1691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55039</xdr:rowOff>
    </xdr:from>
    <xdr:ext cx="534377" cy="259045"/>
    <xdr:sp macro="" textlink="">
      <xdr:nvSpPr>
        <xdr:cNvPr id="458" name="土木費最大値テキスト"/>
        <xdr:cNvSpPr txBox="1"/>
      </xdr:nvSpPr>
      <xdr:spPr>
        <a:xfrm>
          <a:off x="10528300" y="1548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88,645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108362</xdr:rowOff>
    </xdr:from>
    <xdr:to>
      <xdr:col>55</xdr:col>
      <xdr:colOff>88900</xdr:colOff>
      <xdr:row>91</xdr:row>
      <xdr:rowOff>108362</xdr:rowOff>
    </xdr:to>
    <xdr:cxnSp macro="">
      <xdr:nvCxnSpPr>
        <xdr:cNvPr id="459" name="直線コネクタ 458"/>
        <xdr:cNvCxnSpPr/>
      </xdr:nvCxnSpPr>
      <xdr:spPr>
        <a:xfrm>
          <a:off x="10388600" y="1571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464</xdr:rowOff>
    </xdr:from>
    <xdr:to>
      <xdr:col>55</xdr:col>
      <xdr:colOff>0</xdr:colOff>
      <xdr:row>96</xdr:row>
      <xdr:rowOff>20865</xdr:rowOff>
    </xdr:to>
    <xdr:cxnSp macro="">
      <xdr:nvCxnSpPr>
        <xdr:cNvPr id="460" name="直線コネクタ 459"/>
        <xdr:cNvCxnSpPr/>
      </xdr:nvCxnSpPr>
      <xdr:spPr>
        <a:xfrm flipV="1">
          <a:off x="9639300" y="16459664"/>
          <a:ext cx="838200" cy="2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42142</xdr:rowOff>
    </xdr:from>
    <xdr:ext cx="534377" cy="259045"/>
    <xdr:sp macro="" textlink="">
      <xdr:nvSpPr>
        <xdr:cNvPr id="461" name="土木費平均値テキスト"/>
        <xdr:cNvSpPr txBox="1"/>
      </xdr:nvSpPr>
      <xdr:spPr>
        <a:xfrm>
          <a:off x="10528300" y="16501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63715</xdr:rowOff>
    </xdr:from>
    <xdr:to>
      <xdr:col>55</xdr:col>
      <xdr:colOff>50800</xdr:colOff>
      <xdr:row>96</xdr:row>
      <xdr:rowOff>165315</xdr:rowOff>
    </xdr:to>
    <xdr:sp macro="" textlink="">
      <xdr:nvSpPr>
        <xdr:cNvPr id="462" name="フローチャート: 判断 461"/>
        <xdr:cNvSpPr/>
      </xdr:nvSpPr>
      <xdr:spPr>
        <a:xfrm>
          <a:off x="104267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20865</xdr:rowOff>
    </xdr:from>
    <xdr:to>
      <xdr:col>50</xdr:col>
      <xdr:colOff>114300</xdr:colOff>
      <xdr:row>96</xdr:row>
      <xdr:rowOff>159702</xdr:rowOff>
    </xdr:to>
    <xdr:cxnSp macro="">
      <xdr:nvCxnSpPr>
        <xdr:cNvPr id="463" name="直線コネクタ 462"/>
        <xdr:cNvCxnSpPr/>
      </xdr:nvCxnSpPr>
      <xdr:spPr>
        <a:xfrm flipV="1">
          <a:off x="8750300" y="16480065"/>
          <a:ext cx="889000" cy="13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45371</xdr:rowOff>
    </xdr:from>
    <xdr:to>
      <xdr:col>50</xdr:col>
      <xdr:colOff>165100</xdr:colOff>
      <xdr:row>96</xdr:row>
      <xdr:rowOff>146971</xdr:rowOff>
    </xdr:to>
    <xdr:sp macro="" textlink="">
      <xdr:nvSpPr>
        <xdr:cNvPr id="464" name="フローチャート: 判断 463"/>
        <xdr:cNvSpPr/>
      </xdr:nvSpPr>
      <xdr:spPr>
        <a:xfrm>
          <a:off x="9588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138098</xdr:rowOff>
    </xdr:from>
    <xdr:ext cx="534377" cy="259045"/>
    <xdr:sp macro="" textlink="">
      <xdr:nvSpPr>
        <xdr:cNvPr id="465" name="テキスト ボックス 464"/>
        <xdr:cNvSpPr txBox="1"/>
      </xdr:nvSpPr>
      <xdr:spPr>
        <a:xfrm>
          <a:off x="9372111" y="165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143548</xdr:rowOff>
    </xdr:from>
    <xdr:to>
      <xdr:col>45</xdr:col>
      <xdr:colOff>177800</xdr:colOff>
      <xdr:row>96</xdr:row>
      <xdr:rowOff>159702</xdr:rowOff>
    </xdr:to>
    <xdr:cxnSp macro="">
      <xdr:nvCxnSpPr>
        <xdr:cNvPr id="466" name="直線コネクタ 465"/>
        <xdr:cNvCxnSpPr/>
      </xdr:nvCxnSpPr>
      <xdr:spPr>
        <a:xfrm>
          <a:off x="7861300" y="16602748"/>
          <a:ext cx="889000" cy="1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59677</xdr:rowOff>
    </xdr:from>
    <xdr:to>
      <xdr:col>46</xdr:col>
      <xdr:colOff>38100</xdr:colOff>
      <xdr:row>96</xdr:row>
      <xdr:rowOff>161277</xdr:rowOff>
    </xdr:to>
    <xdr:sp macro="" textlink="">
      <xdr:nvSpPr>
        <xdr:cNvPr id="467" name="フローチャート: 判断 466"/>
        <xdr:cNvSpPr/>
      </xdr:nvSpPr>
      <xdr:spPr>
        <a:xfrm>
          <a:off x="8699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6354</xdr:rowOff>
    </xdr:from>
    <xdr:ext cx="534377" cy="259045"/>
    <xdr:sp macro="" textlink="">
      <xdr:nvSpPr>
        <xdr:cNvPr id="468" name="テキスト ボックス 467"/>
        <xdr:cNvSpPr txBox="1"/>
      </xdr:nvSpPr>
      <xdr:spPr>
        <a:xfrm>
          <a:off x="8483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86246</xdr:rowOff>
    </xdr:from>
    <xdr:to>
      <xdr:col>41</xdr:col>
      <xdr:colOff>50800</xdr:colOff>
      <xdr:row>96</xdr:row>
      <xdr:rowOff>143548</xdr:rowOff>
    </xdr:to>
    <xdr:cxnSp macro="">
      <xdr:nvCxnSpPr>
        <xdr:cNvPr id="469" name="直線コネクタ 468"/>
        <xdr:cNvCxnSpPr/>
      </xdr:nvCxnSpPr>
      <xdr:spPr>
        <a:xfrm>
          <a:off x="6972300" y="16545446"/>
          <a:ext cx="889000" cy="5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116866</xdr:rowOff>
    </xdr:from>
    <xdr:to>
      <xdr:col>41</xdr:col>
      <xdr:colOff>101600</xdr:colOff>
      <xdr:row>97</xdr:row>
      <xdr:rowOff>47016</xdr:rowOff>
    </xdr:to>
    <xdr:sp macro="" textlink="">
      <xdr:nvSpPr>
        <xdr:cNvPr id="470" name="フローチャート: 判断 469"/>
        <xdr:cNvSpPr/>
      </xdr:nvSpPr>
      <xdr:spPr>
        <a:xfrm>
          <a:off x="7810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38143</xdr:rowOff>
    </xdr:from>
    <xdr:ext cx="534377" cy="259045"/>
    <xdr:sp macro="" textlink="">
      <xdr:nvSpPr>
        <xdr:cNvPr id="471" name="テキスト ボックス 470"/>
        <xdr:cNvSpPr txBox="1"/>
      </xdr:nvSpPr>
      <xdr:spPr>
        <a:xfrm>
          <a:off x="7594111" y="1666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98082</xdr:rowOff>
    </xdr:from>
    <xdr:to>
      <xdr:col>36</xdr:col>
      <xdr:colOff>165100</xdr:colOff>
      <xdr:row>97</xdr:row>
      <xdr:rowOff>28232</xdr:rowOff>
    </xdr:to>
    <xdr:sp macro="" textlink="">
      <xdr:nvSpPr>
        <xdr:cNvPr id="472" name="フローチャート: 判断 471"/>
        <xdr:cNvSpPr/>
      </xdr:nvSpPr>
      <xdr:spPr>
        <a:xfrm>
          <a:off x="6921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19359</xdr:rowOff>
    </xdr:from>
    <xdr:ext cx="534377" cy="259045"/>
    <xdr:sp macro="" textlink="">
      <xdr:nvSpPr>
        <xdr:cNvPr id="473" name="テキスト ボックス 472"/>
        <xdr:cNvSpPr txBox="1"/>
      </xdr:nvSpPr>
      <xdr:spPr>
        <a:xfrm>
          <a:off x="6705111" y="1665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121114</xdr:rowOff>
    </xdr:from>
    <xdr:to>
      <xdr:col>55</xdr:col>
      <xdr:colOff>50800</xdr:colOff>
      <xdr:row>96</xdr:row>
      <xdr:rowOff>51264</xdr:rowOff>
    </xdr:to>
    <xdr:sp macro="" textlink="">
      <xdr:nvSpPr>
        <xdr:cNvPr id="479" name="楕円 478"/>
        <xdr:cNvSpPr/>
      </xdr:nvSpPr>
      <xdr:spPr>
        <a:xfrm>
          <a:off x="10426700" y="1640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143991</xdr:rowOff>
    </xdr:from>
    <xdr:ext cx="534377" cy="259045"/>
    <xdr:sp macro="" textlink="">
      <xdr:nvSpPr>
        <xdr:cNvPr id="480" name="土木費該当値テキスト"/>
        <xdr:cNvSpPr txBox="1"/>
      </xdr:nvSpPr>
      <xdr:spPr>
        <a:xfrm>
          <a:off x="10528300" y="1626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141515</xdr:rowOff>
    </xdr:from>
    <xdr:to>
      <xdr:col>50</xdr:col>
      <xdr:colOff>165100</xdr:colOff>
      <xdr:row>96</xdr:row>
      <xdr:rowOff>71665</xdr:rowOff>
    </xdr:to>
    <xdr:sp macro="" textlink="">
      <xdr:nvSpPr>
        <xdr:cNvPr id="481" name="楕円 480"/>
        <xdr:cNvSpPr/>
      </xdr:nvSpPr>
      <xdr:spPr>
        <a:xfrm>
          <a:off x="9588500" y="1642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88192</xdr:rowOff>
    </xdr:from>
    <xdr:ext cx="534377" cy="259045"/>
    <xdr:sp macro="" textlink="">
      <xdr:nvSpPr>
        <xdr:cNvPr id="482" name="テキスト ボックス 481"/>
        <xdr:cNvSpPr txBox="1"/>
      </xdr:nvSpPr>
      <xdr:spPr>
        <a:xfrm>
          <a:off x="9372111" y="1620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108902</xdr:rowOff>
    </xdr:from>
    <xdr:to>
      <xdr:col>46</xdr:col>
      <xdr:colOff>38100</xdr:colOff>
      <xdr:row>97</xdr:row>
      <xdr:rowOff>39052</xdr:rowOff>
    </xdr:to>
    <xdr:sp macro="" textlink="">
      <xdr:nvSpPr>
        <xdr:cNvPr id="483" name="楕円 482"/>
        <xdr:cNvSpPr/>
      </xdr:nvSpPr>
      <xdr:spPr>
        <a:xfrm>
          <a:off x="8699500" y="1656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30179</xdr:rowOff>
    </xdr:from>
    <xdr:ext cx="534377" cy="259045"/>
    <xdr:sp macro="" textlink="">
      <xdr:nvSpPr>
        <xdr:cNvPr id="484" name="テキスト ボックス 483"/>
        <xdr:cNvSpPr txBox="1"/>
      </xdr:nvSpPr>
      <xdr:spPr>
        <a:xfrm>
          <a:off x="8483111" y="1666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92748</xdr:rowOff>
    </xdr:from>
    <xdr:to>
      <xdr:col>41</xdr:col>
      <xdr:colOff>101600</xdr:colOff>
      <xdr:row>97</xdr:row>
      <xdr:rowOff>22898</xdr:rowOff>
    </xdr:to>
    <xdr:sp macro="" textlink="">
      <xdr:nvSpPr>
        <xdr:cNvPr id="485" name="楕円 484"/>
        <xdr:cNvSpPr/>
      </xdr:nvSpPr>
      <xdr:spPr>
        <a:xfrm>
          <a:off x="7810500" y="165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39425</xdr:rowOff>
    </xdr:from>
    <xdr:ext cx="534377" cy="259045"/>
    <xdr:sp macro="" textlink="">
      <xdr:nvSpPr>
        <xdr:cNvPr id="486" name="テキスト ボックス 485"/>
        <xdr:cNvSpPr txBox="1"/>
      </xdr:nvSpPr>
      <xdr:spPr>
        <a:xfrm>
          <a:off x="7594111" y="1632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35446</xdr:rowOff>
    </xdr:from>
    <xdr:to>
      <xdr:col>36</xdr:col>
      <xdr:colOff>165100</xdr:colOff>
      <xdr:row>96</xdr:row>
      <xdr:rowOff>137046</xdr:rowOff>
    </xdr:to>
    <xdr:sp macro="" textlink="">
      <xdr:nvSpPr>
        <xdr:cNvPr id="487" name="楕円 486"/>
        <xdr:cNvSpPr/>
      </xdr:nvSpPr>
      <xdr:spPr>
        <a:xfrm>
          <a:off x="6921500" y="1649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153573</xdr:rowOff>
    </xdr:from>
    <xdr:ext cx="534377" cy="259045"/>
    <xdr:sp macro="" textlink="">
      <xdr:nvSpPr>
        <xdr:cNvPr id="488" name="テキスト ボックス 487"/>
        <xdr:cNvSpPr txBox="1"/>
      </xdr:nvSpPr>
      <xdr:spPr>
        <a:xfrm>
          <a:off x="6705111" y="1626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9834</xdr:rowOff>
    </xdr:from>
    <xdr:to>
      <xdr:col>85</xdr:col>
      <xdr:colOff>126364</xdr:colOff>
      <xdr:row>39</xdr:row>
      <xdr:rowOff>126855</xdr:rowOff>
    </xdr:to>
    <xdr:cxnSp macro="">
      <xdr:nvCxnSpPr>
        <xdr:cNvPr id="515" name="直線コネクタ 514"/>
        <xdr:cNvCxnSpPr/>
      </xdr:nvCxnSpPr>
      <xdr:spPr>
        <a:xfrm flipV="1">
          <a:off x="16317595" y="5324784"/>
          <a:ext cx="1269" cy="1488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130682</xdr:rowOff>
    </xdr:from>
    <xdr:ext cx="469744" cy="259045"/>
    <xdr:sp macro="" textlink="">
      <xdr:nvSpPr>
        <xdr:cNvPr id="516" name="消防費最小値テキスト"/>
        <xdr:cNvSpPr txBox="1"/>
      </xdr:nvSpPr>
      <xdr:spPr>
        <a:xfrm>
          <a:off x="16370300" y="681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126855</xdr:rowOff>
    </xdr:from>
    <xdr:to>
      <xdr:col>86</xdr:col>
      <xdr:colOff>25400</xdr:colOff>
      <xdr:row>39</xdr:row>
      <xdr:rowOff>126855</xdr:rowOff>
    </xdr:to>
    <xdr:cxnSp macro="">
      <xdr:nvCxnSpPr>
        <xdr:cNvPr id="517" name="直線コネクタ 516"/>
        <xdr:cNvCxnSpPr/>
      </xdr:nvCxnSpPr>
      <xdr:spPr>
        <a:xfrm>
          <a:off x="16230600" y="681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127961</xdr:rowOff>
    </xdr:from>
    <xdr:ext cx="534377" cy="259045"/>
    <xdr:sp macro="" textlink="">
      <xdr:nvSpPr>
        <xdr:cNvPr id="518" name="消防費最大値テキスト"/>
        <xdr:cNvSpPr txBox="1"/>
      </xdr:nvSpPr>
      <xdr:spPr>
        <a:xfrm>
          <a:off x="16370300" y="510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9834</xdr:rowOff>
    </xdr:from>
    <xdr:to>
      <xdr:col>86</xdr:col>
      <xdr:colOff>25400</xdr:colOff>
      <xdr:row>31</xdr:row>
      <xdr:rowOff>9834</xdr:rowOff>
    </xdr:to>
    <xdr:cxnSp macro="">
      <xdr:nvCxnSpPr>
        <xdr:cNvPr id="519" name="直線コネクタ 518"/>
        <xdr:cNvCxnSpPr/>
      </xdr:nvCxnSpPr>
      <xdr:spPr>
        <a:xfrm>
          <a:off x="16230600" y="532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102798</xdr:rowOff>
    </xdr:from>
    <xdr:to>
      <xdr:col>85</xdr:col>
      <xdr:colOff>127000</xdr:colOff>
      <xdr:row>36</xdr:row>
      <xdr:rowOff>55009</xdr:rowOff>
    </xdr:to>
    <xdr:cxnSp macro="">
      <xdr:nvCxnSpPr>
        <xdr:cNvPr id="520" name="直線コネクタ 519"/>
        <xdr:cNvCxnSpPr/>
      </xdr:nvCxnSpPr>
      <xdr:spPr>
        <a:xfrm>
          <a:off x="15481300" y="6103548"/>
          <a:ext cx="838200" cy="12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45664</xdr:rowOff>
    </xdr:from>
    <xdr:ext cx="534377" cy="259045"/>
    <xdr:sp macro="" textlink="">
      <xdr:nvSpPr>
        <xdr:cNvPr id="521" name="消防費平均値テキスト"/>
        <xdr:cNvSpPr txBox="1"/>
      </xdr:nvSpPr>
      <xdr:spPr>
        <a:xfrm>
          <a:off x="16370300" y="6389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67237</xdr:rowOff>
    </xdr:from>
    <xdr:to>
      <xdr:col>85</xdr:col>
      <xdr:colOff>177800</xdr:colOff>
      <xdr:row>37</xdr:row>
      <xdr:rowOff>168838</xdr:rowOff>
    </xdr:to>
    <xdr:sp macro="" textlink="">
      <xdr:nvSpPr>
        <xdr:cNvPr id="522" name="フローチャート: 判断 521"/>
        <xdr:cNvSpPr/>
      </xdr:nvSpPr>
      <xdr:spPr>
        <a:xfrm>
          <a:off x="162687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102798</xdr:rowOff>
    </xdr:from>
    <xdr:to>
      <xdr:col>81</xdr:col>
      <xdr:colOff>50800</xdr:colOff>
      <xdr:row>36</xdr:row>
      <xdr:rowOff>39660</xdr:rowOff>
    </xdr:to>
    <xdr:cxnSp macro="">
      <xdr:nvCxnSpPr>
        <xdr:cNvPr id="523" name="直線コネクタ 522"/>
        <xdr:cNvCxnSpPr/>
      </xdr:nvCxnSpPr>
      <xdr:spPr>
        <a:xfrm flipV="1">
          <a:off x="14592300" y="6103548"/>
          <a:ext cx="889000" cy="108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74422</xdr:rowOff>
    </xdr:from>
    <xdr:to>
      <xdr:col>81</xdr:col>
      <xdr:colOff>101600</xdr:colOff>
      <xdr:row>38</xdr:row>
      <xdr:rowOff>4572</xdr:rowOff>
    </xdr:to>
    <xdr:sp macro="" textlink="">
      <xdr:nvSpPr>
        <xdr:cNvPr id="524" name="フローチャート: 判断 523"/>
        <xdr:cNvSpPr/>
      </xdr:nvSpPr>
      <xdr:spPr>
        <a:xfrm>
          <a:off x="15430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167149</xdr:rowOff>
    </xdr:from>
    <xdr:ext cx="534377" cy="259045"/>
    <xdr:sp macro="" textlink="">
      <xdr:nvSpPr>
        <xdr:cNvPr id="525" name="テキスト ボックス 524"/>
        <xdr:cNvSpPr txBox="1"/>
      </xdr:nvSpPr>
      <xdr:spPr>
        <a:xfrm>
          <a:off x="15214111" y="65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126964</xdr:rowOff>
    </xdr:from>
    <xdr:to>
      <xdr:col>76</xdr:col>
      <xdr:colOff>114300</xdr:colOff>
      <xdr:row>36</xdr:row>
      <xdr:rowOff>39660</xdr:rowOff>
    </xdr:to>
    <xdr:cxnSp macro="">
      <xdr:nvCxnSpPr>
        <xdr:cNvPr id="526" name="直線コネクタ 525"/>
        <xdr:cNvCxnSpPr/>
      </xdr:nvCxnSpPr>
      <xdr:spPr>
        <a:xfrm>
          <a:off x="13703300" y="5613364"/>
          <a:ext cx="889000" cy="59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89227</xdr:rowOff>
    </xdr:from>
    <xdr:to>
      <xdr:col>76</xdr:col>
      <xdr:colOff>165100</xdr:colOff>
      <xdr:row>38</xdr:row>
      <xdr:rowOff>19377</xdr:rowOff>
    </xdr:to>
    <xdr:sp macro="" textlink="">
      <xdr:nvSpPr>
        <xdr:cNvPr id="527" name="フローチャート: 判断 526"/>
        <xdr:cNvSpPr/>
      </xdr:nvSpPr>
      <xdr:spPr>
        <a:xfrm>
          <a:off x="14541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10503</xdr:rowOff>
    </xdr:from>
    <xdr:ext cx="534377" cy="259045"/>
    <xdr:sp macro="" textlink="">
      <xdr:nvSpPr>
        <xdr:cNvPr id="528" name="テキスト ボックス 527"/>
        <xdr:cNvSpPr txBox="1"/>
      </xdr:nvSpPr>
      <xdr:spPr>
        <a:xfrm>
          <a:off x="14325111" y="65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126964</xdr:rowOff>
    </xdr:from>
    <xdr:to>
      <xdr:col>71</xdr:col>
      <xdr:colOff>177800</xdr:colOff>
      <xdr:row>35</xdr:row>
      <xdr:rowOff>96701</xdr:rowOff>
    </xdr:to>
    <xdr:cxnSp macro="">
      <xdr:nvCxnSpPr>
        <xdr:cNvPr id="529" name="直線コネクタ 528"/>
        <xdr:cNvCxnSpPr/>
      </xdr:nvCxnSpPr>
      <xdr:spPr>
        <a:xfrm flipV="1">
          <a:off x="12814300" y="5613364"/>
          <a:ext cx="889000" cy="48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117529</xdr:rowOff>
    </xdr:from>
    <xdr:to>
      <xdr:col>72</xdr:col>
      <xdr:colOff>38100</xdr:colOff>
      <xdr:row>37</xdr:row>
      <xdr:rowOff>47679</xdr:rowOff>
    </xdr:to>
    <xdr:sp macro="" textlink="">
      <xdr:nvSpPr>
        <xdr:cNvPr id="530" name="フローチャート: 判断 529"/>
        <xdr:cNvSpPr/>
      </xdr:nvSpPr>
      <xdr:spPr>
        <a:xfrm>
          <a:off x="13652500" y="628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38806</xdr:rowOff>
    </xdr:from>
    <xdr:ext cx="534377" cy="259045"/>
    <xdr:sp macro="" textlink="">
      <xdr:nvSpPr>
        <xdr:cNvPr id="531" name="テキスト ボックス 530"/>
        <xdr:cNvSpPr txBox="1"/>
      </xdr:nvSpPr>
      <xdr:spPr>
        <a:xfrm>
          <a:off x="13436111" y="638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149534</xdr:rowOff>
    </xdr:from>
    <xdr:to>
      <xdr:col>67</xdr:col>
      <xdr:colOff>101600</xdr:colOff>
      <xdr:row>37</xdr:row>
      <xdr:rowOff>79684</xdr:rowOff>
    </xdr:to>
    <xdr:sp macro="" textlink="">
      <xdr:nvSpPr>
        <xdr:cNvPr id="532" name="フローチャート: 判断 531"/>
        <xdr:cNvSpPr/>
      </xdr:nvSpPr>
      <xdr:spPr>
        <a:xfrm>
          <a:off x="12763500" y="632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70811</xdr:rowOff>
    </xdr:from>
    <xdr:ext cx="534377" cy="259045"/>
    <xdr:sp macro="" textlink="">
      <xdr:nvSpPr>
        <xdr:cNvPr id="533" name="テキスト ボックス 532"/>
        <xdr:cNvSpPr txBox="1"/>
      </xdr:nvSpPr>
      <xdr:spPr>
        <a:xfrm>
          <a:off x="12547111" y="641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4209</xdr:rowOff>
    </xdr:from>
    <xdr:to>
      <xdr:col>85</xdr:col>
      <xdr:colOff>177800</xdr:colOff>
      <xdr:row>36</xdr:row>
      <xdr:rowOff>105809</xdr:rowOff>
    </xdr:to>
    <xdr:sp macro="" textlink="">
      <xdr:nvSpPr>
        <xdr:cNvPr id="539" name="楕円 538"/>
        <xdr:cNvSpPr/>
      </xdr:nvSpPr>
      <xdr:spPr>
        <a:xfrm>
          <a:off x="16268700" y="617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27086</xdr:rowOff>
    </xdr:from>
    <xdr:ext cx="534377" cy="259045"/>
    <xdr:sp macro="" textlink="">
      <xdr:nvSpPr>
        <xdr:cNvPr id="540" name="消防費該当値テキスト"/>
        <xdr:cNvSpPr txBox="1"/>
      </xdr:nvSpPr>
      <xdr:spPr>
        <a:xfrm>
          <a:off x="16370300" y="602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51998</xdr:rowOff>
    </xdr:from>
    <xdr:to>
      <xdr:col>81</xdr:col>
      <xdr:colOff>101600</xdr:colOff>
      <xdr:row>35</xdr:row>
      <xdr:rowOff>153598</xdr:rowOff>
    </xdr:to>
    <xdr:sp macro="" textlink="">
      <xdr:nvSpPr>
        <xdr:cNvPr id="541" name="楕円 540"/>
        <xdr:cNvSpPr/>
      </xdr:nvSpPr>
      <xdr:spPr>
        <a:xfrm>
          <a:off x="15430500" y="605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170125</xdr:rowOff>
    </xdr:from>
    <xdr:ext cx="534377" cy="259045"/>
    <xdr:sp macro="" textlink="">
      <xdr:nvSpPr>
        <xdr:cNvPr id="542" name="テキスト ボックス 541"/>
        <xdr:cNvSpPr txBox="1"/>
      </xdr:nvSpPr>
      <xdr:spPr>
        <a:xfrm>
          <a:off x="15214111" y="582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160310</xdr:rowOff>
    </xdr:from>
    <xdr:to>
      <xdr:col>76</xdr:col>
      <xdr:colOff>165100</xdr:colOff>
      <xdr:row>36</xdr:row>
      <xdr:rowOff>90460</xdr:rowOff>
    </xdr:to>
    <xdr:sp macro="" textlink="">
      <xdr:nvSpPr>
        <xdr:cNvPr id="543" name="楕円 542"/>
        <xdr:cNvSpPr/>
      </xdr:nvSpPr>
      <xdr:spPr>
        <a:xfrm>
          <a:off x="14541500" y="616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106987</xdr:rowOff>
    </xdr:from>
    <xdr:ext cx="534377" cy="259045"/>
    <xdr:sp macro="" textlink="">
      <xdr:nvSpPr>
        <xdr:cNvPr id="544" name="テキスト ボックス 543"/>
        <xdr:cNvSpPr txBox="1"/>
      </xdr:nvSpPr>
      <xdr:spPr>
        <a:xfrm>
          <a:off x="14325111" y="593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76164</xdr:rowOff>
    </xdr:from>
    <xdr:to>
      <xdr:col>72</xdr:col>
      <xdr:colOff>38100</xdr:colOff>
      <xdr:row>33</xdr:row>
      <xdr:rowOff>6314</xdr:rowOff>
    </xdr:to>
    <xdr:sp macro="" textlink="">
      <xdr:nvSpPr>
        <xdr:cNvPr id="545" name="楕円 544"/>
        <xdr:cNvSpPr/>
      </xdr:nvSpPr>
      <xdr:spPr>
        <a:xfrm>
          <a:off x="13652500" y="556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22841</xdr:rowOff>
    </xdr:from>
    <xdr:ext cx="534377" cy="259045"/>
    <xdr:sp macro="" textlink="">
      <xdr:nvSpPr>
        <xdr:cNvPr id="546" name="テキスト ボックス 545"/>
        <xdr:cNvSpPr txBox="1"/>
      </xdr:nvSpPr>
      <xdr:spPr>
        <a:xfrm>
          <a:off x="13436111" y="533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45901</xdr:rowOff>
    </xdr:from>
    <xdr:to>
      <xdr:col>67</xdr:col>
      <xdr:colOff>101600</xdr:colOff>
      <xdr:row>35</xdr:row>
      <xdr:rowOff>147501</xdr:rowOff>
    </xdr:to>
    <xdr:sp macro="" textlink="">
      <xdr:nvSpPr>
        <xdr:cNvPr id="547" name="楕円 546"/>
        <xdr:cNvSpPr/>
      </xdr:nvSpPr>
      <xdr:spPr>
        <a:xfrm>
          <a:off x="12763500" y="604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164028</xdr:rowOff>
    </xdr:from>
    <xdr:ext cx="534377" cy="259045"/>
    <xdr:sp macro="" textlink="">
      <xdr:nvSpPr>
        <xdr:cNvPr id="548" name="テキスト ボックス 547"/>
        <xdr:cNvSpPr txBox="1"/>
      </xdr:nvSpPr>
      <xdr:spPr>
        <a:xfrm>
          <a:off x="12547111" y="582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9" name="テキスト ボックス 568"/>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1" name="テキスト ボックス 570"/>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152143</xdr:rowOff>
    </xdr:from>
    <xdr:to>
      <xdr:col>85</xdr:col>
      <xdr:colOff>126364</xdr:colOff>
      <xdr:row>58</xdr:row>
      <xdr:rowOff>65503</xdr:rowOff>
    </xdr:to>
    <xdr:cxnSp macro="">
      <xdr:nvCxnSpPr>
        <xdr:cNvPr id="575" name="直線コネクタ 574"/>
        <xdr:cNvCxnSpPr/>
      </xdr:nvCxnSpPr>
      <xdr:spPr>
        <a:xfrm flipV="1">
          <a:off x="16317595" y="8553193"/>
          <a:ext cx="1269" cy="1456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69330</xdr:rowOff>
    </xdr:from>
    <xdr:ext cx="534377" cy="259045"/>
    <xdr:sp macro="" textlink="">
      <xdr:nvSpPr>
        <xdr:cNvPr id="576" name="教育費最小値テキスト"/>
        <xdr:cNvSpPr txBox="1"/>
      </xdr:nvSpPr>
      <xdr:spPr>
        <a:xfrm>
          <a:off x="16370300" y="100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65503</xdr:rowOff>
    </xdr:from>
    <xdr:to>
      <xdr:col>86</xdr:col>
      <xdr:colOff>25400</xdr:colOff>
      <xdr:row>58</xdr:row>
      <xdr:rowOff>65503</xdr:rowOff>
    </xdr:to>
    <xdr:cxnSp macro="">
      <xdr:nvCxnSpPr>
        <xdr:cNvPr id="577" name="直線コネクタ 576"/>
        <xdr:cNvCxnSpPr/>
      </xdr:nvCxnSpPr>
      <xdr:spPr>
        <a:xfrm>
          <a:off x="16230600" y="1000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98820</xdr:rowOff>
    </xdr:from>
    <xdr:ext cx="534377" cy="259045"/>
    <xdr:sp macro="" textlink="">
      <xdr:nvSpPr>
        <xdr:cNvPr id="578" name="教育費最大値テキスト"/>
        <xdr:cNvSpPr txBox="1"/>
      </xdr:nvSpPr>
      <xdr:spPr>
        <a:xfrm>
          <a:off x="16370300" y="83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152143</xdr:rowOff>
    </xdr:from>
    <xdr:to>
      <xdr:col>86</xdr:col>
      <xdr:colOff>25400</xdr:colOff>
      <xdr:row>49</xdr:row>
      <xdr:rowOff>152143</xdr:rowOff>
    </xdr:to>
    <xdr:cxnSp macro="">
      <xdr:nvCxnSpPr>
        <xdr:cNvPr id="579" name="直線コネクタ 578"/>
        <xdr:cNvCxnSpPr/>
      </xdr:nvCxnSpPr>
      <xdr:spPr>
        <a:xfrm>
          <a:off x="16230600" y="8553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31474</xdr:rowOff>
    </xdr:from>
    <xdr:to>
      <xdr:col>85</xdr:col>
      <xdr:colOff>127000</xdr:colOff>
      <xdr:row>55</xdr:row>
      <xdr:rowOff>153579</xdr:rowOff>
    </xdr:to>
    <xdr:cxnSp macro="">
      <xdr:nvCxnSpPr>
        <xdr:cNvPr id="580" name="直線コネクタ 579"/>
        <xdr:cNvCxnSpPr/>
      </xdr:nvCxnSpPr>
      <xdr:spPr>
        <a:xfrm>
          <a:off x="15481300" y="9461224"/>
          <a:ext cx="838200" cy="12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104136</xdr:rowOff>
    </xdr:from>
    <xdr:ext cx="534377" cy="259045"/>
    <xdr:sp macro="" textlink="">
      <xdr:nvSpPr>
        <xdr:cNvPr id="581" name="教育費平均値テキスト"/>
        <xdr:cNvSpPr txBox="1"/>
      </xdr:nvSpPr>
      <xdr:spPr>
        <a:xfrm>
          <a:off x="16370300" y="9362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81259</xdr:rowOff>
    </xdr:from>
    <xdr:to>
      <xdr:col>85</xdr:col>
      <xdr:colOff>177800</xdr:colOff>
      <xdr:row>56</xdr:row>
      <xdr:rowOff>11409</xdr:rowOff>
    </xdr:to>
    <xdr:sp macro="" textlink="">
      <xdr:nvSpPr>
        <xdr:cNvPr id="582" name="フローチャート: 判断 581"/>
        <xdr:cNvSpPr/>
      </xdr:nvSpPr>
      <xdr:spPr>
        <a:xfrm>
          <a:off x="16268700" y="95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31474</xdr:rowOff>
    </xdr:from>
    <xdr:to>
      <xdr:col>81</xdr:col>
      <xdr:colOff>50800</xdr:colOff>
      <xdr:row>56</xdr:row>
      <xdr:rowOff>21220</xdr:rowOff>
    </xdr:to>
    <xdr:cxnSp macro="">
      <xdr:nvCxnSpPr>
        <xdr:cNvPr id="583" name="直線コネクタ 582"/>
        <xdr:cNvCxnSpPr/>
      </xdr:nvCxnSpPr>
      <xdr:spPr>
        <a:xfrm flipV="1">
          <a:off x="14592300" y="9461224"/>
          <a:ext cx="889000" cy="16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33546</xdr:rowOff>
    </xdr:from>
    <xdr:to>
      <xdr:col>81</xdr:col>
      <xdr:colOff>101600</xdr:colOff>
      <xdr:row>55</xdr:row>
      <xdr:rowOff>135146</xdr:rowOff>
    </xdr:to>
    <xdr:sp macro="" textlink="">
      <xdr:nvSpPr>
        <xdr:cNvPr id="584" name="フローチャート: 判断 583"/>
        <xdr:cNvSpPr/>
      </xdr:nvSpPr>
      <xdr:spPr>
        <a:xfrm>
          <a:off x="15430500" y="946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126273</xdr:rowOff>
    </xdr:from>
    <xdr:ext cx="534377" cy="259045"/>
    <xdr:sp macro="" textlink="">
      <xdr:nvSpPr>
        <xdr:cNvPr id="585" name="テキスト ボックス 584"/>
        <xdr:cNvSpPr txBox="1"/>
      </xdr:nvSpPr>
      <xdr:spPr>
        <a:xfrm>
          <a:off x="15214111" y="955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101948</xdr:rowOff>
    </xdr:from>
    <xdr:to>
      <xdr:col>76</xdr:col>
      <xdr:colOff>114300</xdr:colOff>
      <xdr:row>56</xdr:row>
      <xdr:rowOff>21220</xdr:rowOff>
    </xdr:to>
    <xdr:cxnSp macro="">
      <xdr:nvCxnSpPr>
        <xdr:cNvPr id="586" name="直線コネクタ 585"/>
        <xdr:cNvCxnSpPr/>
      </xdr:nvCxnSpPr>
      <xdr:spPr>
        <a:xfrm>
          <a:off x="13703300" y="9531698"/>
          <a:ext cx="889000" cy="9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71886</xdr:rowOff>
    </xdr:from>
    <xdr:to>
      <xdr:col>76</xdr:col>
      <xdr:colOff>165100</xdr:colOff>
      <xdr:row>56</xdr:row>
      <xdr:rowOff>2036</xdr:rowOff>
    </xdr:to>
    <xdr:sp macro="" textlink="">
      <xdr:nvSpPr>
        <xdr:cNvPr id="587" name="フローチャート: 判断 586"/>
        <xdr:cNvSpPr/>
      </xdr:nvSpPr>
      <xdr:spPr>
        <a:xfrm>
          <a:off x="14541500" y="950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18563</xdr:rowOff>
    </xdr:from>
    <xdr:ext cx="534377" cy="259045"/>
    <xdr:sp macro="" textlink="">
      <xdr:nvSpPr>
        <xdr:cNvPr id="588" name="テキスト ボックス 587"/>
        <xdr:cNvSpPr txBox="1"/>
      </xdr:nvSpPr>
      <xdr:spPr>
        <a:xfrm>
          <a:off x="14325111" y="927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163540</xdr:rowOff>
    </xdr:from>
    <xdr:to>
      <xdr:col>71</xdr:col>
      <xdr:colOff>177800</xdr:colOff>
      <xdr:row>55</xdr:row>
      <xdr:rowOff>101948</xdr:rowOff>
    </xdr:to>
    <xdr:cxnSp macro="">
      <xdr:nvCxnSpPr>
        <xdr:cNvPr id="589" name="直線コネクタ 588"/>
        <xdr:cNvCxnSpPr/>
      </xdr:nvCxnSpPr>
      <xdr:spPr>
        <a:xfrm>
          <a:off x="12814300" y="9421840"/>
          <a:ext cx="889000" cy="10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144515</xdr:rowOff>
    </xdr:from>
    <xdr:to>
      <xdr:col>72</xdr:col>
      <xdr:colOff>38100</xdr:colOff>
      <xdr:row>56</xdr:row>
      <xdr:rowOff>74665</xdr:rowOff>
    </xdr:to>
    <xdr:sp macro="" textlink="">
      <xdr:nvSpPr>
        <xdr:cNvPr id="590" name="フローチャート: 判断 589"/>
        <xdr:cNvSpPr/>
      </xdr:nvSpPr>
      <xdr:spPr>
        <a:xfrm>
          <a:off x="13652500" y="9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65792</xdr:rowOff>
    </xdr:from>
    <xdr:ext cx="534377" cy="259045"/>
    <xdr:sp macro="" textlink="">
      <xdr:nvSpPr>
        <xdr:cNvPr id="591" name="テキスト ボックス 590"/>
        <xdr:cNvSpPr txBox="1"/>
      </xdr:nvSpPr>
      <xdr:spPr>
        <a:xfrm>
          <a:off x="13436111" y="966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159929</xdr:rowOff>
    </xdr:from>
    <xdr:to>
      <xdr:col>67</xdr:col>
      <xdr:colOff>101600</xdr:colOff>
      <xdr:row>56</xdr:row>
      <xdr:rowOff>90079</xdr:rowOff>
    </xdr:to>
    <xdr:sp macro="" textlink="">
      <xdr:nvSpPr>
        <xdr:cNvPr id="592" name="フローチャート: 判断 591"/>
        <xdr:cNvSpPr/>
      </xdr:nvSpPr>
      <xdr:spPr>
        <a:xfrm>
          <a:off x="12763500" y="958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81206</xdr:rowOff>
    </xdr:from>
    <xdr:ext cx="534377" cy="259045"/>
    <xdr:sp macro="" textlink="">
      <xdr:nvSpPr>
        <xdr:cNvPr id="593" name="テキスト ボックス 592"/>
        <xdr:cNvSpPr txBox="1"/>
      </xdr:nvSpPr>
      <xdr:spPr>
        <a:xfrm>
          <a:off x="12547111" y="968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102779</xdr:rowOff>
    </xdr:from>
    <xdr:to>
      <xdr:col>85</xdr:col>
      <xdr:colOff>177800</xdr:colOff>
      <xdr:row>56</xdr:row>
      <xdr:rowOff>32929</xdr:rowOff>
    </xdr:to>
    <xdr:sp macro="" textlink="">
      <xdr:nvSpPr>
        <xdr:cNvPr id="599" name="楕円 598"/>
        <xdr:cNvSpPr/>
      </xdr:nvSpPr>
      <xdr:spPr>
        <a:xfrm>
          <a:off x="16268700" y="953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81206</xdr:rowOff>
    </xdr:from>
    <xdr:ext cx="534377" cy="259045"/>
    <xdr:sp macro="" textlink="">
      <xdr:nvSpPr>
        <xdr:cNvPr id="600" name="教育費該当値テキスト"/>
        <xdr:cNvSpPr txBox="1"/>
      </xdr:nvSpPr>
      <xdr:spPr>
        <a:xfrm>
          <a:off x="16370300" y="951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152124</xdr:rowOff>
    </xdr:from>
    <xdr:to>
      <xdr:col>81</xdr:col>
      <xdr:colOff>101600</xdr:colOff>
      <xdr:row>55</xdr:row>
      <xdr:rowOff>82274</xdr:rowOff>
    </xdr:to>
    <xdr:sp macro="" textlink="">
      <xdr:nvSpPr>
        <xdr:cNvPr id="601" name="楕円 600"/>
        <xdr:cNvSpPr/>
      </xdr:nvSpPr>
      <xdr:spPr>
        <a:xfrm>
          <a:off x="15430500" y="941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98801</xdr:rowOff>
    </xdr:from>
    <xdr:ext cx="534377" cy="259045"/>
    <xdr:sp macro="" textlink="">
      <xdr:nvSpPr>
        <xdr:cNvPr id="602" name="テキスト ボックス 601"/>
        <xdr:cNvSpPr txBox="1"/>
      </xdr:nvSpPr>
      <xdr:spPr>
        <a:xfrm>
          <a:off x="15214111" y="918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141870</xdr:rowOff>
    </xdr:from>
    <xdr:to>
      <xdr:col>76</xdr:col>
      <xdr:colOff>165100</xdr:colOff>
      <xdr:row>56</xdr:row>
      <xdr:rowOff>72020</xdr:rowOff>
    </xdr:to>
    <xdr:sp macro="" textlink="">
      <xdr:nvSpPr>
        <xdr:cNvPr id="603" name="楕円 602"/>
        <xdr:cNvSpPr/>
      </xdr:nvSpPr>
      <xdr:spPr>
        <a:xfrm>
          <a:off x="14541500" y="957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63147</xdr:rowOff>
    </xdr:from>
    <xdr:ext cx="534377" cy="259045"/>
    <xdr:sp macro="" textlink="">
      <xdr:nvSpPr>
        <xdr:cNvPr id="604" name="テキスト ボックス 603"/>
        <xdr:cNvSpPr txBox="1"/>
      </xdr:nvSpPr>
      <xdr:spPr>
        <a:xfrm>
          <a:off x="14325111" y="966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51148</xdr:rowOff>
    </xdr:from>
    <xdr:to>
      <xdr:col>72</xdr:col>
      <xdr:colOff>38100</xdr:colOff>
      <xdr:row>55</xdr:row>
      <xdr:rowOff>152748</xdr:rowOff>
    </xdr:to>
    <xdr:sp macro="" textlink="">
      <xdr:nvSpPr>
        <xdr:cNvPr id="605" name="楕円 604"/>
        <xdr:cNvSpPr/>
      </xdr:nvSpPr>
      <xdr:spPr>
        <a:xfrm>
          <a:off x="13652500" y="948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169275</xdr:rowOff>
    </xdr:from>
    <xdr:ext cx="534377" cy="259045"/>
    <xdr:sp macro="" textlink="">
      <xdr:nvSpPr>
        <xdr:cNvPr id="606" name="テキスト ボックス 605"/>
        <xdr:cNvSpPr txBox="1"/>
      </xdr:nvSpPr>
      <xdr:spPr>
        <a:xfrm>
          <a:off x="13436111" y="925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112740</xdr:rowOff>
    </xdr:from>
    <xdr:to>
      <xdr:col>67</xdr:col>
      <xdr:colOff>101600</xdr:colOff>
      <xdr:row>55</xdr:row>
      <xdr:rowOff>42890</xdr:rowOff>
    </xdr:to>
    <xdr:sp macro="" textlink="">
      <xdr:nvSpPr>
        <xdr:cNvPr id="607" name="楕円 606"/>
        <xdr:cNvSpPr/>
      </xdr:nvSpPr>
      <xdr:spPr>
        <a:xfrm>
          <a:off x="12763500" y="937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59417</xdr:rowOff>
    </xdr:from>
    <xdr:ext cx="534377" cy="259045"/>
    <xdr:sp macro="" textlink="">
      <xdr:nvSpPr>
        <xdr:cNvPr id="608" name="テキスト ボックス 607"/>
        <xdr:cNvSpPr txBox="1"/>
      </xdr:nvSpPr>
      <xdr:spPr>
        <a:xfrm>
          <a:off x="12547111" y="914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99809</xdr:rowOff>
    </xdr:from>
    <xdr:to>
      <xdr:col>85</xdr:col>
      <xdr:colOff>126364</xdr:colOff>
      <xdr:row>79</xdr:row>
      <xdr:rowOff>44450</xdr:rowOff>
    </xdr:to>
    <xdr:cxnSp macro="">
      <xdr:nvCxnSpPr>
        <xdr:cNvPr id="632" name="直線コネクタ 631"/>
        <xdr:cNvCxnSpPr/>
      </xdr:nvCxnSpPr>
      <xdr:spPr>
        <a:xfrm flipV="1">
          <a:off x="16317595" y="12272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46486</xdr:rowOff>
    </xdr:from>
    <xdr:ext cx="534377" cy="259045"/>
    <xdr:sp macro="" textlink="">
      <xdr:nvSpPr>
        <xdr:cNvPr id="635" name="災害復旧費最大値テキスト"/>
        <xdr:cNvSpPr txBox="1"/>
      </xdr:nvSpPr>
      <xdr:spPr>
        <a:xfrm>
          <a:off x="16370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99809</xdr:rowOff>
    </xdr:from>
    <xdr:to>
      <xdr:col>86</xdr:col>
      <xdr:colOff>25400</xdr:colOff>
      <xdr:row>71</xdr:row>
      <xdr:rowOff>99809</xdr:rowOff>
    </xdr:to>
    <xdr:cxnSp macro="">
      <xdr:nvCxnSpPr>
        <xdr:cNvPr id="636" name="直線コネクタ 635"/>
        <xdr:cNvCxnSpPr/>
      </xdr:nvCxnSpPr>
      <xdr:spPr>
        <a:xfrm>
          <a:off x="16230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170218</xdr:rowOff>
    </xdr:from>
    <xdr:to>
      <xdr:col>85</xdr:col>
      <xdr:colOff>127000</xdr:colOff>
      <xdr:row>79</xdr:row>
      <xdr:rowOff>10655</xdr:rowOff>
    </xdr:to>
    <xdr:cxnSp macro="">
      <xdr:nvCxnSpPr>
        <xdr:cNvPr id="637" name="直線コネクタ 636"/>
        <xdr:cNvCxnSpPr/>
      </xdr:nvCxnSpPr>
      <xdr:spPr>
        <a:xfrm flipV="1">
          <a:off x="15481300" y="13543318"/>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106291</xdr:rowOff>
    </xdr:from>
    <xdr:ext cx="469744" cy="259045"/>
    <xdr:sp macro="" textlink="">
      <xdr:nvSpPr>
        <xdr:cNvPr id="638" name="災害復旧費平均値テキスト"/>
        <xdr:cNvSpPr txBox="1"/>
      </xdr:nvSpPr>
      <xdr:spPr>
        <a:xfrm>
          <a:off x="16370300" y="13307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83414</xdr:rowOff>
    </xdr:from>
    <xdr:to>
      <xdr:col>85</xdr:col>
      <xdr:colOff>177800</xdr:colOff>
      <xdr:row>79</xdr:row>
      <xdr:rowOff>13564</xdr:rowOff>
    </xdr:to>
    <xdr:sp macro="" textlink="">
      <xdr:nvSpPr>
        <xdr:cNvPr id="639" name="フローチャート: 判断 638"/>
        <xdr:cNvSpPr/>
      </xdr:nvSpPr>
      <xdr:spPr>
        <a:xfrm>
          <a:off x="16268700" y="1345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149758</xdr:rowOff>
    </xdr:from>
    <xdr:to>
      <xdr:col>81</xdr:col>
      <xdr:colOff>50800</xdr:colOff>
      <xdr:row>79</xdr:row>
      <xdr:rowOff>10655</xdr:rowOff>
    </xdr:to>
    <xdr:cxnSp macro="">
      <xdr:nvCxnSpPr>
        <xdr:cNvPr id="640" name="直線コネクタ 639"/>
        <xdr:cNvCxnSpPr/>
      </xdr:nvCxnSpPr>
      <xdr:spPr>
        <a:xfrm>
          <a:off x="14592300" y="13522858"/>
          <a:ext cx="889000" cy="3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112561</xdr:rowOff>
    </xdr:from>
    <xdr:to>
      <xdr:col>81</xdr:col>
      <xdr:colOff>101600</xdr:colOff>
      <xdr:row>79</xdr:row>
      <xdr:rowOff>42711</xdr:rowOff>
    </xdr:to>
    <xdr:sp macro="" textlink="">
      <xdr:nvSpPr>
        <xdr:cNvPr id="641" name="フローチャート: 判断 640"/>
        <xdr:cNvSpPr/>
      </xdr:nvSpPr>
      <xdr:spPr>
        <a:xfrm>
          <a:off x="15430500" y="1348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59238</xdr:rowOff>
    </xdr:from>
    <xdr:ext cx="469744" cy="259045"/>
    <xdr:sp macro="" textlink="">
      <xdr:nvSpPr>
        <xdr:cNvPr id="642" name="テキスト ボックス 641"/>
        <xdr:cNvSpPr txBox="1"/>
      </xdr:nvSpPr>
      <xdr:spPr>
        <a:xfrm>
          <a:off x="15246428" y="132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149758</xdr:rowOff>
    </xdr:from>
    <xdr:to>
      <xdr:col>76</xdr:col>
      <xdr:colOff>114300</xdr:colOff>
      <xdr:row>79</xdr:row>
      <xdr:rowOff>9170</xdr:rowOff>
    </xdr:to>
    <xdr:cxnSp macro="">
      <xdr:nvCxnSpPr>
        <xdr:cNvPr id="643" name="直線コネクタ 642"/>
        <xdr:cNvCxnSpPr/>
      </xdr:nvCxnSpPr>
      <xdr:spPr>
        <a:xfrm flipV="1">
          <a:off x="13703300" y="13522858"/>
          <a:ext cx="889000" cy="3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113018</xdr:rowOff>
    </xdr:from>
    <xdr:to>
      <xdr:col>76</xdr:col>
      <xdr:colOff>165100</xdr:colOff>
      <xdr:row>79</xdr:row>
      <xdr:rowOff>43168</xdr:rowOff>
    </xdr:to>
    <xdr:sp macro="" textlink="">
      <xdr:nvSpPr>
        <xdr:cNvPr id="644" name="フローチャート: 判断 643"/>
        <xdr:cNvSpPr/>
      </xdr:nvSpPr>
      <xdr:spPr>
        <a:xfrm>
          <a:off x="14541500" y="1348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34295</xdr:rowOff>
    </xdr:from>
    <xdr:ext cx="469744" cy="259045"/>
    <xdr:sp macro="" textlink="">
      <xdr:nvSpPr>
        <xdr:cNvPr id="645" name="テキスト ボックス 644"/>
        <xdr:cNvSpPr txBox="1"/>
      </xdr:nvSpPr>
      <xdr:spPr>
        <a:xfrm>
          <a:off x="14357428" y="1357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169494</xdr:rowOff>
    </xdr:from>
    <xdr:to>
      <xdr:col>71</xdr:col>
      <xdr:colOff>177800</xdr:colOff>
      <xdr:row>79</xdr:row>
      <xdr:rowOff>9170</xdr:rowOff>
    </xdr:to>
    <xdr:cxnSp macro="">
      <xdr:nvCxnSpPr>
        <xdr:cNvPr id="646" name="直線コネクタ 645"/>
        <xdr:cNvCxnSpPr/>
      </xdr:nvCxnSpPr>
      <xdr:spPr>
        <a:xfrm>
          <a:off x="12814300" y="13542594"/>
          <a:ext cx="889000" cy="1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153479</xdr:rowOff>
    </xdr:from>
    <xdr:to>
      <xdr:col>72</xdr:col>
      <xdr:colOff>38100</xdr:colOff>
      <xdr:row>79</xdr:row>
      <xdr:rowOff>83629</xdr:rowOff>
    </xdr:to>
    <xdr:sp macro="" textlink="">
      <xdr:nvSpPr>
        <xdr:cNvPr id="647" name="フローチャート: 判断 646"/>
        <xdr:cNvSpPr/>
      </xdr:nvSpPr>
      <xdr:spPr>
        <a:xfrm>
          <a:off x="13652500" y="1352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74756</xdr:rowOff>
    </xdr:from>
    <xdr:ext cx="378565" cy="259045"/>
    <xdr:sp macro="" textlink="">
      <xdr:nvSpPr>
        <xdr:cNvPr id="648" name="テキスト ボックス 647"/>
        <xdr:cNvSpPr txBox="1"/>
      </xdr:nvSpPr>
      <xdr:spPr>
        <a:xfrm>
          <a:off x="13514017" y="13619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152755</xdr:rowOff>
    </xdr:from>
    <xdr:to>
      <xdr:col>67</xdr:col>
      <xdr:colOff>101600</xdr:colOff>
      <xdr:row>79</xdr:row>
      <xdr:rowOff>82905</xdr:rowOff>
    </xdr:to>
    <xdr:sp macro="" textlink="">
      <xdr:nvSpPr>
        <xdr:cNvPr id="649" name="フローチャート: 判断 648"/>
        <xdr:cNvSpPr/>
      </xdr:nvSpPr>
      <xdr:spPr>
        <a:xfrm>
          <a:off x="12763500" y="1352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74032</xdr:rowOff>
    </xdr:from>
    <xdr:ext cx="378565" cy="259045"/>
    <xdr:sp macro="" textlink="">
      <xdr:nvSpPr>
        <xdr:cNvPr id="650" name="テキスト ボックス 649"/>
        <xdr:cNvSpPr txBox="1"/>
      </xdr:nvSpPr>
      <xdr:spPr>
        <a:xfrm>
          <a:off x="12625017" y="13618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119418</xdr:rowOff>
    </xdr:from>
    <xdr:to>
      <xdr:col>85</xdr:col>
      <xdr:colOff>177800</xdr:colOff>
      <xdr:row>79</xdr:row>
      <xdr:rowOff>49568</xdr:rowOff>
    </xdr:to>
    <xdr:sp macro="" textlink="">
      <xdr:nvSpPr>
        <xdr:cNvPr id="656" name="楕円 655"/>
        <xdr:cNvSpPr/>
      </xdr:nvSpPr>
      <xdr:spPr>
        <a:xfrm>
          <a:off x="16268700" y="1349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61841</xdr:rowOff>
    </xdr:from>
    <xdr:ext cx="469744" cy="259045"/>
    <xdr:sp macro="" textlink="">
      <xdr:nvSpPr>
        <xdr:cNvPr id="657" name="災害復旧費該当値テキスト"/>
        <xdr:cNvSpPr txBox="1"/>
      </xdr:nvSpPr>
      <xdr:spPr>
        <a:xfrm>
          <a:off x="16370300" y="1343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131305</xdr:rowOff>
    </xdr:from>
    <xdr:to>
      <xdr:col>81</xdr:col>
      <xdr:colOff>101600</xdr:colOff>
      <xdr:row>79</xdr:row>
      <xdr:rowOff>61455</xdr:rowOff>
    </xdr:to>
    <xdr:sp macro="" textlink="">
      <xdr:nvSpPr>
        <xdr:cNvPr id="658" name="楕円 657"/>
        <xdr:cNvSpPr/>
      </xdr:nvSpPr>
      <xdr:spPr>
        <a:xfrm>
          <a:off x="15430500" y="1350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52582</xdr:rowOff>
    </xdr:from>
    <xdr:ext cx="378565" cy="259045"/>
    <xdr:sp macro="" textlink="">
      <xdr:nvSpPr>
        <xdr:cNvPr id="659" name="テキスト ボックス 658"/>
        <xdr:cNvSpPr txBox="1"/>
      </xdr:nvSpPr>
      <xdr:spPr>
        <a:xfrm>
          <a:off x="15292017" y="13597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98958</xdr:rowOff>
    </xdr:from>
    <xdr:to>
      <xdr:col>76</xdr:col>
      <xdr:colOff>165100</xdr:colOff>
      <xdr:row>79</xdr:row>
      <xdr:rowOff>29108</xdr:rowOff>
    </xdr:to>
    <xdr:sp macro="" textlink="">
      <xdr:nvSpPr>
        <xdr:cNvPr id="660" name="楕円 659"/>
        <xdr:cNvSpPr/>
      </xdr:nvSpPr>
      <xdr:spPr>
        <a:xfrm>
          <a:off x="14541500" y="1347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45635</xdr:rowOff>
    </xdr:from>
    <xdr:ext cx="469744" cy="259045"/>
    <xdr:sp macro="" textlink="">
      <xdr:nvSpPr>
        <xdr:cNvPr id="661" name="テキスト ボックス 660"/>
        <xdr:cNvSpPr txBox="1"/>
      </xdr:nvSpPr>
      <xdr:spPr>
        <a:xfrm>
          <a:off x="14357428" y="1324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129820</xdr:rowOff>
    </xdr:from>
    <xdr:to>
      <xdr:col>72</xdr:col>
      <xdr:colOff>38100</xdr:colOff>
      <xdr:row>79</xdr:row>
      <xdr:rowOff>59970</xdr:rowOff>
    </xdr:to>
    <xdr:sp macro="" textlink="">
      <xdr:nvSpPr>
        <xdr:cNvPr id="662" name="楕円 661"/>
        <xdr:cNvSpPr/>
      </xdr:nvSpPr>
      <xdr:spPr>
        <a:xfrm>
          <a:off x="13652500" y="1350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76497</xdr:rowOff>
    </xdr:from>
    <xdr:ext cx="378565" cy="259045"/>
    <xdr:sp macro="" textlink="">
      <xdr:nvSpPr>
        <xdr:cNvPr id="663" name="テキスト ボックス 662"/>
        <xdr:cNvSpPr txBox="1"/>
      </xdr:nvSpPr>
      <xdr:spPr>
        <a:xfrm>
          <a:off x="13514017" y="13278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118694</xdr:rowOff>
    </xdr:from>
    <xdr:to>
      <xdr:col>67</xdr:col>
      <xdr:colOff>101600</xdr:colOff>
      <xdr:row>79</xdr:row>
      <xdr:rowOff>48844</xdr:rowOff>
    </xdr:to>
    <xdr:sp macro="" textlink="">
      <xdr:nvSpPr>
        <xdr:cNvPr id="664" name="楕円 663"/>
        <xdr:cNvSpPr/>
      </xdr:nvSpPr>
      <xdr:spPr>
        <a:xfrm>
          <a:off x="12763500" y="1349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65371</xdr:rowOff>
    </xdr:from>
    <xdr:ext cx="469744" cy="259045"/>
    <xdr:sp macro="" textlink="">
      <xdr:nvSpPr>
        <xdr:cNvPr id="665" name="テキスト ボックス 664"/>
        <xdr:cNvSpPr txBox="1"/>
      </xdr:nvSpPr>
      <xdr:spPr>
        <a:xfrm>
          <a:off x="12579428" y="1326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1" name="直線コネクタ 680"/>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2" name="テキスト ボックス 681"/>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82978</xdr:rowOff>
    </xdr:from>
    <xdr:to>
      <xdr:col>85</xdr:col>
      <xdr:colOff>126364</xdr:colOff>
      <xdr:row>98</xdr:row>
      <xdr:rowOff>143387</xdr:rowOff>
    </xdr:to>
    <xdr:cxnSp macro="">
      <xdr:nvCxnSpPr>
        <xdr:cNvPr id="686" name="直線コネクタ 685"/>
        <xdr:cNvCxnSpPr/>
      </xdr:nvCxnSpPr>
      <xdr:spPr>
        <a:xfrm flipV="1">
          <a:off x="16317595" y="15513478"/>
          <a:ext cx="1269" cy="1432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147214</xdr:rowOff>
    </xdr:from>
    <xdr:ext cx="534377" cy="259045"/>
    <xdr:sp macro="" textlink="">
      <xdr:nvSpPr>
        <xdr:cNvPr id="687" name="公債費最小値テキスト"/>
        <xdr:cNvSpPr txBox="1"/>
      </xdr:nvSpPr>
      <xdr:spPr>
        <a:xfrm>
          <a:off x="16370300" y="1694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143387</xdr:rowOff>
    </xdr:from>
    <xdr:to>
      <xdr:col>86</xdr:col>
      <xdr:colOff>25400</xdr:colOff>
      <xdr:row>98</xdr:row>
      <xdr:rowOff>143387</xdr:rowOff>
    </xdr:to>
    <xdr:cxnSp macro="">
      <xdr:nvCxnSpPr>
        <xdr:cNvPr id="688" name="直線コネクタ 687"/>
        <xdr:cNvCxnSpPr/>
      </xdr:nvCxnSpPr>
      <xdr:spPr>
        <a:xfrm>
          <a:off x="16230600" y="169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29655</xdr:rowOff>
    </xdr:from>
    <xdr:ext cx="534377" cy="259045"/>
    <xdr:sp macro="" textlink="">
      <xdr:nvSpPr>
        <xdr:cNvPr id="689" name="公債費最大値テキスト"/>
        <xdr:cNvSpPr txBox="1"/>
      </xdr:nvSpPr>
      <xdr:spPr>
        <a:xfrm>
          <a:off x="16370300" y="1528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82978</xdr:rowOff>
    </xdr:from>
    <xdr:to>
      <xdr:col>86</xdr:col>
      <xdr:colOff>25400</xdr:colOff>
      <xdr:row>90</xdr:row>
      <xdr:rowOff>82978</xdr:rowOff>
    </xdr:to>
    <xdr:cxnSp macro="">
      <xdr:nvCxnSpPr>
        <xdr:cNvPr id="690" name="直線コネクタ 689"/>
        <xdr:cNvCxnSpPr/>
      </xdr:nvCxnSpPr>
      <xdr:spPr>
        <a:xfrm>
          <a:off x="16230600" y="1551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153930</xdr:rowOff>
    </xdr:from>
    <xdr:to>
      <xdr:col>85</xdr:col>
      <xdr:colOff>127000</xdr:colOff>
      <xdr:row>94</xdr:row>
      <xdr:rowOff>11255</xdr:rowOff>
    </xdr:to>
    <xdr:cxnSp macro="">
      <xdr:nvCxnSpPr>
        <xdr:cNvPr id="691" name="直線コネクタ 690"/>
        <xdr:cNvCxnSpPr/>
      </xdr:nvCxnSpPr>
      <xdr:spPr>
        <a:xfrm>
          <a:off x="15481300" y="16098780"/>
          <a:ext cx="838200" cy="2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124220</xdr:rowOff>
    </xdr:from>
    <xdr:ext cx="534377" cy="259045"/>
    <xdr:sp macro="" textlink="">
      <xdr:nvSpPr>
        <xdr:cNvPr id="692" name="公債費平均値テキスト"/>
        <xdr:cNvSpPr txBox="1"/>
      </xdr:nvSpPr>
      <xdr:spPr>
        <a:xfrm>
          <a:off x="16370300" y="16240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145793</xdr:rowOff>
    </xdr:from>
    <xdr:to>
      <xdr:col>85</xdr:col>
      <xdr:colOff>177800</xdr:colOff>
      <xdr:row>95</xdr:row>
      <xdr:rowOff>75943</xdr:rowOff>
    </xdr:to>
    <xdr:sp macro="" textlink="">
      <xdr:nvSpPr>
        <xdr:cNvPr id="693" name="フローチャート: 判断 692"/>
        <xdr:cNvSpPr/>
      </xdr:nvSpPr>
      <xdr:spPr>
        <a:xfrm>
          <a:off x="162687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150530</xdr:rowOff>
    </xdr:from>
    <xdr:to>
      <xdr:col>81</xdr:col>
      <xdr:colOff>50800</xdr:colOff>
      <xdr:row>93</xdr:row>
      <xdr:rowOff>153930</xdr:rowOff>
    </xdr:to>
    <xdr:cxnSp macro="">
      <xdr:nvCxnSpPr>
        <xdr:cNvPr id="694" name="直線コネクタ 693"/>
        <xdr:cNvCxnSpPr/>
      </xdr:nvCxnSpPr>
      <xdr:spPr>
        <a:xfrm>
          <a:off x="14592300" y="15923930"/>
          <a:ext cx="889000" cy="17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144765</xdr:rowOff>
    </xdr:from>
    <xdr:to>
      <xdr:col>81</xdr:col>
      <xdr:colOff>101600</xdr:colOff>
      <xdr:row>95</xdr:row>
      <xdr:rowOff>74915</xdr:rowOff>
    </xdr:to>
    <xdr:sp macro="" textlink="">
      <xdr:nvSpPr>
        <xdr:cNvPr id="695" name="フローチャート: 判断 694"/>
        <xdr:cNvSpPr/>
      </xdr:nvSpPr>
      <xdr:spPr>
        <a:xfrm>
          <a:off x="15430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66042</xdr:rowOff>
    </xdr:from>
    <xdr:ext cx="534377" cy="259045"/>
    <xdr:sp macro="" textlink="">
      <xdr:nvSpPr>
        <xdr:cNvPr id="696" name="テキスト ボックス 695"/>
        <xdr:cNvSpPr txBox="1"/>
      </xdr:nvSpPr>
      <xdr:spPr>
        <a:xfrm>
          <a:off x="15214111" y="163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150530</xdr:rowOff>
    </xdr:from>
    <xdr:to>
      <xdr:col>76</xdr:col>
      <xdr:colOff>114300</xdr:colOff>
      <xdr:row>93</xdr:row>
      <xdr:rowOff>28029</xdr:rowOff>
    </xdr:to>
    <xdr:cxnSp macro="">
      <xdr:nvCxnSpPr>
        <xdr:cNvPr id="697" name="直線コネクタ 696"/>
        <xdr:cNvCxnSpPr/>
      </xdr:nvCxnSpPr>
      <xdr:spPr>
        <a:xfrm flipV="1">
          <a:off x="13703300" y="15923930"/>
          <a:ext cx="889000" cy="48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134020</xdr:rowOff>
    </xdr:from>
    <xdr:to>
      <xdr:col>76</xdr:col>
      <xdr:colOff>165100</xdr:colOff>
      <xdr:row>95</xdr:row>
      <xdr:rowOff>64170</xdr:rowOff>
    </xdr:to>
    <xdr:sp macro="" textlink="">
      <xdr:nvSpPr>
        <xdr:cNvPr id="698" name="フローチャート: 判断 697"/>
        <xdr:cNvSpPr/>
      </xdr:nvSpPr>
      <xdr:spPr>
        <a:xfrm>
          <a:off x="14541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55297</xdr:rowOff>
    </xdr:from>
    <xdr:ext cx="534377" cy="259045"/>
    <xdr:sp macro="" textlink="">
      <xdr:nvSpPr>
        <xdr:cNvPr id="699" name="テキスト ボックス 698"/>
        <xdr:cNvSpPr txBox="1"/>
      </xdr:nvSpPr>
      <xdr:spPr>
        <a:xfrm>
          <a:off x="14325111" y="1634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129556</xdr:rowOff>
    </xdr:from>
    <xdr:to>
      <xdr:col>71</xdr:col>
      <xdr:colOff>177800</xdr:colOff>
      <xdr:row>93</xdr:row>
      <xdr:rowOff>28029</xdr:rowOff>
    </xdr:to>
    <xdr:cxnSp macro="">
      <xdr:nvCxnSpPr>
        <xdr:cNvPr id="700" name="直線コネクタ 699"/>
        <xdr:cNvCxnSpPr/>
      </xdr:nvCxnSpPr>
      <xdr:spPr>
        <a:xfrm>
          <a:off x="12814300" y="15902956"/>
          <a:ext cx="889000" cy="6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102073</xdr:rowOff>
    </xdr:from>
    <xdr:to>
      <xdr:col>72</xdr:col>
      <xdr:colOff>38100</xdr:colOff>
      <xdr:row>96</xdr:row>
      <xdr:rowOff>32223</xdr:rowOff>
    </xdr:to>
    <xdr:sp macro="" textlink="">
      <xdr:nvSpPr>
        <xdr:cNvPr id="701" name="フローチャート: 判断 700"/>
        <xdr:cNvSpPr/>
      </xdr:nvSpPr>
      <xdr:spPr>
        <a:xfrm>
          <a:off x="13652500" y="1638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23350</xdr:rowOff>
    </xdr:from>
    <xdr:ext cx="534377" cy="259045"/>
    <xdr:sp macro="" textlink="">
      <xdr:nvSpPr>
        <xdr:cNvPr id="702" name="テキスト ボックス 701"/>
        <xdr:cNvSpPr txBox="1"/>
      </xdr:nvSpPr>
      <xdr:spPr>
        <a:xfrm>
          <a:off x="13436111" y="1648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49952</xdr:rowOff>
    </xdr:from>
    <xdr:to>
      <xdr:col>67</xdr:col>
      <xdr:colOff>101600</xdr:colOff>
      <xdr:row>95</xdr:row>
      <xdr:rowOff>151552</xdr:rowOff>
    </xdr:to>
    <xdr:sp macro="" textlink="">
      <xdr:nvSpPr>
        <xdr:cNvPr id="703" name="フローチャート: 判断 702"/>
        <xdr:cNvSpPr/>
      </xdr:nvSpPr>
      <xdr:spPr>
        <a:xfrm>
          <a:off x="12763500" y="1633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142679</xdr:rowOff>
    </xdr:from>
    <xdr:ext cx="534377" cy="259045"/>
    <xdr:sp macro="" textlink="">
      <xdr:nvSpPr>
        <xdr:cNvPr id="704" name="テキスト ボックス 703"/>
        <xdr:cNvSpPr txBox="1"/>
      </xdr:nvSpPr>
      <xdr:spPr>
        <a:xfrm>
          <a:off x="12547111" y="164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131905</xdr:rowOff>
    </xdr:from>
    <xdr:to>
      <xdr:col>85</xdr:col>
      <xdr:colOff>177800</xdr:colOff>
      <xdr:row>94</xdr:row>
      <xdr:rowOff>62055</xdr:rowOff>
    </xdr:to>
    <xdr:sp macro="" textlink="">
      <xdr:nvSpPr>
        <xdr:cNvPr id="710" name="楕円 709"/>
        <xdr:cNvSpPr/>
      </xdr:nvSpPr>
      <xdr:spPr>
        <a:xfrm>
          <a:off x="16268700" y="1607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154782</xdr:rowOff>
    </xdr:from>
    <xdr:ext cx="534377" cy="259045"/>
    <xdr:sp macro="" textlink="">
      <xdr:nvSpPr>
        <xdr:cNvPr id="711" name="公債費該当値テキスト"/>
        <xdr:cNvSpPr txBox="1"/>
      </xdr:nvSpPr>
      <xdr:spPr>
        <a:xfrm>
          <a:off x="16370300" y="1592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103130</xdr:rowOff>
    </xdr:from>
    <xdr:to>
      <xdr:col>81</xdr:col>
      <xdr:colOff>101600</xdr:colOff>
      <xdr:row>94</xdr:row>
      <xdr:rowOff>33280</xdr:rowOff>
    </xdr:to>
    <xdr:sp macro="" textlink="">
      <xdr:nvSpPr>
        <xdr:cNvPr id="712" name="楕円 711"/>
        <xdr:cNvSpPr/>
      </xdr:nvSpPr>
      <xdr:spPr>
        <a:xfrm>
          <a:off x="15430500" y="1604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49807</xdr:rowOff>
    </xdr:from>
    <xdr:ext cx="534377" cy="259045"/>
    <xdr:sp macro="" textlink="">
      <xdr:nvSpPr>
        <xdr:cNvPr id="713" name="テキスト ボックス 712"/>
        <xdr:cNvSpPr txBox="1"/>
      </xdr:nvSpPr>
      <xdr:spPr>
        <a:xfrm>
          <a:off x="15214111" y="1582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99730</xdr:rowOff>
    </xdr:from>
    <xdr:to>
      <xdr:col>76</xdr:col>
      <xdr:colOff>165100</xdr:colOff>
      <xdr:row>93</xdr:row>
      <xdr:rowOff>29880</xdr:rowOff>
    </xdr:to>
    <xdr:sp macro="" textlink="">
      <xdr:nvSpPr>
        <xdr:cNvPr id="714" name="楕円 713"/>
        <xdr:cNvSpPr/>
      </xdr:nvSpPr>
      <xdr:spPr>
        <a:xfrm>
          <a:off x="14541500" y="1587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46407</xdr:rowOff>
    </xdr:from>
    <xdr:ext cx="534377" cy="259045"/>
    <xdr:sp macro="" textlink="">
      <xdr:nvSpPr>
        <xdr:cNvPr id="715" name="テキスト ボックス 714"/>
        <xdr:cNvSpPr txBox="1"/>
      </xdr:nvSpPr>
      <xdr:spPr>
        <a:xfrm>
          <a:off x="14325111" y="1564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148679</xdr:rowOff>
    </xdr:from>
    <xdr:to>
      <xdr:col>72</xdr:col>
      <xdr:colOff>38100</xdr:colOff>
      <xdr:row>93</xdr:row>
      <xdr:rowOff>78829</xdr:rowOff>
    </xdr:to>
    <xdr:sp macro="" textlink="">
      <xdr:nvSpPr>
        <xdr:cNvPr id="716" name="楕円 715"/>
        <xdr:cNvSpPr/>
      </xdr:nvSpPr>
      <xdr:spPr>
        <a:xfrm>
          <a:off x="13652500" y="1592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95356</xdr:rowOff>
    </xdr:from>
    <xdr:ext cx="534377" cy="259045"/>
    <xdr:sp macro="" textlink="">
      <xdr:nvSpPr>
        <xdr:cNvPr id="717" name="テキスト ボックス 716"/>
        <xdr:cNvSpPr txBox="1"/>
      </xdr:nvSpPr>
      <xdr:spPr>
        <a:xfrm>
          <a:off x="13436111" y="1569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78756</xdr:rowOff>
    </xdr:from>
    <xdr:to>
      <xdr:col>67</xdr:col>
      <xdr:colOff>101600</xdr:colOff>
      <xdr:row>93</xdr:row>
      <xdr:rowOff>8906</xdr:rowOff>
    </xdr:to>
    <xdr:sp macro="" textlink="">
      <xdr:nvSpPr>
        <xdr:cNvPr id="718" name="楕円 717"/>
        <xdr:cNvSpPr/>
      </xdr:nvSpPr>
      <xdr:spPr>
        <a:xfrm>
          <a:off x="12763500" y="1585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25433</xdr:rowOff>
    </xdr:from>
    <xdr:ext cx="534377" cy="259045"/>
    <xdr:sp macro="" textlink="">
      <xdr:nvSpPr>
        <xdr:cNvPr id="719" name="テキスト ボックス 718"/>
        <xdr:cNvSpPr txBox="1"/>
      </xdr:nvSpPr>
      <xdr:spPr>
        <a:xfrm>
          <a:off x="12547111" y="1562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167894</xdr:rowOff>
    </xdr:from>
    <xdr:to>
      <xdr:col>116</xdr:col>
      <xdr:colOff>62864</xdr:colOff>
      <xdr:row>39</xdr:row>
      <xdr:rowOff>44450</xdr:rowOff>
    </xdr:to>
    <xdr:cxnSp macro="">
      <xdr:nvCxnSpPr>
        <xdr:cNvPr id="743" name="直線コネクタ 742"/>
        <xdr:cNvCxnSpPr/>
      </xdr:nvCxnSpPr>
      <xdr:spPr>
        <a:xfrm flipV="1">
          <a:off x="22159595" y="5139944"/>
          <a:ext cx="1269"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114571</xdr:rowOff>
    </xdr:from>
    <xdr:ext cx="469744" cy="259045"/>
    <xdr:sp macro="" textlink="">
      <xdr:nvSpPr>
        <xdr:cNvPr id="746" name="諸支出金最大値テキスト"/>
        <xdr:cNvSpPr txBox="1"/>
      </xdr:nvSpPr>
      <xdr:spPr>
        <a:xfrm>
          <a:off x="22212300" y="491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167894</xdr:rowOff>
    </xdr:from>
    <xdr:to>
      <xdr:col>116</xdr:col>
      <xdr:colOff>152400</xdr:colOff>
      <xdr:row>29</xdr:row>
      <xdr:rowOff>167894</xdr:rowOff>
    </xdr:to>
    <xdr:cxnSp macro="">
      <xdr:nvCxnSpPr>
        <xdr:cNvPr id="747" name="直線コネクタ 746"/>
        <xdr:cNvCxnSpPr/>
      </xdr:nvCxnSpPr>
      <xdr:spPr>
        <a:xfrm>
          <a:off x="22072600" y="513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35687</xdr:rowOff>
    </xdr:from>
    <xdr:to>
      <xdr:col>116</xdr:col>
      <xdr:colOff>63500</xdr:colOff>
      <xdr:row>39</xdr:row>
      <xdr:rowOff>36068</xdr:rowOff>
    </xdr:to>
    <xdr:cxnSp macro="">
      <xdr:nvCxnSpPr>
        <xdr:cNvPr id="748" name="直線コネクタ 747"/>
        <xdr:cNvCxnSpPr/>
      </xdr:nvCxnSpPr>
      <xdr:spPr>
        <a:xfrm flipV="1">
          <a:off x="21323300" y="6722237"/>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76725</xdr:rowOff>
    </xdr:from>
    <xdr:ext cx="378565" cy="259045"/>
    <xdr:sp macro="" textlink="">
      <xdr:nvSpPr>
        <xdr:cNvPr id="749" name="諸支出金平均値テキスト"/>
        <xdr:cNvSpPr txBox="1"/>
      </xdr:nvSpPr>
      <xdr:spPr>
        <a:xfrm>
          <a:off x="22212300" y="6420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53848</xdr:rowOff>
    </xdr:from>
    <xdr:to>
      <xdr:col>116</xdr:col>
      <xdr:colOff>114300</xdr:colOff>
      <xdr:row>38</xdr:row>
      <xdr:rowOff>155448</xdr:rowOff>
    </xdr:to>
    <xdr:sp macro="" textlink="">
      <xdr:nvSpPr>
        <xdr:cNvPr id="750" name="フローチャート: 判断 749"/>
        <xdr:cNvSpPr/>
      </xdr:nvSpPr>
      <xdr:spPr>
        <a:xfrm>
          <a:off x="221107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28829</xdr:rowOff>
    </xdr:from>
    <xdr:to>
      <xdr:col>111</xdr:col>
      <xdr:colOff>177800</xdr:colOff>
      <xdr:row>39</xdr:row>
      <xdr:rowOff>36068</xdr:rowOff>
    </xdr:to>
    <xdr:cxnSp macro="">
      <xdr:nvCxnSpPr>
        <xdr:cNvPr id="751" name="直線コネクタ 750"/>
        <xdr:cNvCxnSpPr/>
      </xdr:nvCxnSpPr>
      <xdr:spPr>
        <a:xfrm>
          <a:off x="20434300" y="6715379"/>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168910</xdr:rowOff>
    </xdr:from>
    <xdr:to>
      <xdr:col>112</xdr:col>
      <xdr:colOff>38100</xdr:colOff>
      <xdr:row>38</xdr:row>
      <xdr:rowOff>99060</xdr:rowOff>
    </xdr:to>
    <xdr:sp macro="" textlink="">
      <xdr:nvSpPr>
        <xdr:cNvPr id="752" name="フローチャート: 判断 751"/>
        <xdr:cNvSpPr/>
      </xdr:nvSpPr>
      <xdr:spPr>
        <a:xfrm>
          <a:off x="21272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115587</xdr:rowOff>
    </xdr:from>
    <xdr:ext cx="378565" cy="259045"/>
    <xdr:sp macro="" textlink="">
      <xdr:nvSpPr>
        <xdr:cNvPr id="753" name="テキスト ボックス 752"/>
        <xdr:cNvSpPr txBox="1"/>
      </xdr:nvSpPr>
      <xdr:spPr>
        <a:xfrm>
          <a:off x="21134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25400</xdr:rowOff>
    </xdr:from>
    <xdr:to>
      <xdr:col>107</xdr:col>
      <xdr:colOff>50800</xdr:colOff>
      <xdr:row>39</xdr:row>
      <xdr:rowOff>28829</xdr:rowOff>
    </xdr:to>
    <xdr:cxnSp macro="">
      <xdr:nvCxnSpPr>
        <xdr:cNvPr id="754" name="直線コネクタ 753"/>
        <xdr:cNvCxnSpPr/>
      </xdr:nvCxnSpPr>
      <xdr:spPr>
        <a:xfrm>
          <a:off x="19545300" y="6711950"/>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5" name="フローチャート: 判断 754"/>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12717</xdr:rowOff>
    </xdr:from>
    <xdr:ext cx="378565" cy="259045"/>
    <xdr:sp macro="" textlink="">
      <xdr:nvSpPr>
        <xdr:cNvPr id="756" name="テキスト ボックス 755"/>
        <xdr:cNvSpPr txBox="1"/>
      </xdr:nvSpPr>
      <xdr:spPr>
        <a:xfrm>
          <a:off x="20245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20447</xdr:rowOff>
    </xdr:from>
    <xdr:to>
      <xdr:col>102</xdr:col>
      <xdr:colOff>114300</xdr:colOff>
      <xdr:row>39</xdr:row>
      <xdr:rowOff>25400</xdr:rowOff>
    </xdr:to>
    <xdr:cxnSp macro="">
      <xdr:nvCxnSpPr>
        <xdr:cNvPr id="757" name="直線コネクタ 756"/>
        <xdr:cNvCxnSpPr/>
      </xdr:nvCxnSpPr>
      <xdr:spPr>
        <a:xfrm>
          <a:off x="18656300" y="6706997"/>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61087</xdr:rowOff>
    </xdr:from>
    <xdr:to>
      <xdr:col>102</xdr:col>
      <xdr:colOff>165100</xdr:colOff>
      <xdr:row>38</xdr:row>
      <xdr:rowOff>162687</xdr:rowOff>
    </xdr:to>
    <xdr:sp macro="" textlink="">
      <xdr:nvSpPr>
        <xdr:cNvPr id="758" name="フローチャート: 判断 757"/>
        <xdr:cNvSpPr/>
      </xdr:nvSpPr>
      <xdr:spPr>
        <a:xfrm>
          <a:off x="19494500" y="65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7764</xdr:rowOff>
    </xdr:from>
    <xdr:ext cx="378565" cy="259045"/>
    <xdr:sp macro="" textlink="">
      <xdr:nvSpPr>
        <xdr:cNvPr id="759" name="テキスト ボックス 758"/>
        <xdr:cNvSpPr txBox="1"/>
      </xdr:nvSpPr>
      <xdr:spPr>
        <a:xfrm>
          <a:off x="19356017" y="635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26797</xdr:rowOff>
    </xdr:from>
    <xdr:to>
      <xdr:col>98</xdr:col>
      <xdr:colOff>38100</xdr:colOff>
      <xdr:row>38</xdr:row>
      <xdr:rowOff>128397</xdr:rowOff>
    </xdr:to>
    <xdr:sp macro="" textlink="">
      <xdr:nvSpPr>
        <xdr:cNvPr id="760" name="フローチャート: 判断 759"/>
        <xdr:cNvSpPr/>
      </xdr:nvSpPr>
      <xdr:spPr>
        <a:xfrm>
          <a:off x="18605500" y="654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144924</xdr:rowOff>
    </xdr:from>
    <xdr:ext cx="378565" cy="259045"/>
    <xdr:sp macro="" textlink="">
      <xdr:nvSpPr>
        <xdr:cNvPr id="761" name="テキスト ボックス 760"/>
        <xdr:cNvSpPr txBox="1"/>
      </xdr:nvSpPr>
      <xdr:spPr>
        <a:xfrm>
          <a:off x="18467017" y="6317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156337</xdr:rowOff>
    </xdr:from>
    <xdr:to>
      <xdr:col>116</xdr:col>
      <xdr:colOff>114300</xdr:colOff>
      <xdr:row>39</xdr:row>
      <xdr:rowOff>86487</xdr:rowOff>
    </xdr:to>
    <xdr:sp macro="" textlink="">
      <xdr:nvSpPr>
        <xdr:cNvPr id="767" name="楕円 766"/>
        <xdr:cNvSpPr/>
      </xdr:nvSpPr>
      <xdr:spPr>
        <a:xfrm>
          <a:off x="22110700" y="667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71264</xdr:rowOff>
    </xdr:from>
    <xdr:ext cx="313932" cy="259045"/>
    <xdr:sp macro="" textlink="">
      <xdr:nvSpPr>
        <xdr:cNvPr id="768" name="諸支出金該当値テキスト"/>
        <xdr:cNvSpPr txBox="1"/>
      </xdr:nvSpPr>
      <xdr:spPr>
        <a:xfrm>
          <a:off x="22212300" y="65863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156718</xdr:rowOff>
    </xdr:from>
    <xdr:to>
      <xdr:col>112</xdr:col>
      <xdr:colOff>38100</xdr:colOff>
      <xdr:row>39</xdr:row>
      <xdr:rowOff>86868</xdr:rowOff>
    </xdr:to>
    <xdr:sp macro="" textlink="">
      <xdr:nvSpPr>
        <xdr:cNvPr id="769" name="楕円 768"/>
        <xdr:cNvSpPr/>
      </xdr:nvSpPr>
      <xdr:spPr>
        <a:xfrm>
          <a:off x="21272500" y="667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77995</xdr:rowOff>
    </xdr:from>
    <xdr:ext cx="313932" cy="259045"/>
    <xdr:sp macro="" textlink="">
      <xdr:nvSpPr>
        <xdr:cNvPr id="770" name="テキスト ボックス 769"/>
        <xdr:cNvSpPr txBox="1"/>
      </xdr:nvSpPr>
      <xdr:spPr>
        <a:xfrm>
          <a:off x="21166333" y="67645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149479</xdr:rowOff>
    </xdr:from>
    <xdr:to>
      <xdr:col>107</xdr:col>
      <xdr:colOff>101600</xdr:colOff>
      <xdr:row>39</xdr:row>
      <xdr:rowOff>79629</xdr:rowOff>
    </xdr:to>
    <xdr:sp macro="" textlink="">
      <xdr:nvSpPr>
        <xdr:cNvPr id="771" name="楕円 770"/>
        <xdr:cNvSpPr/>
      </xdr:nvSpPr>
      <xdr:spPr>
        <a:xfrm>
          <a:off x="20383500" y="666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70756</xdr:rowOff>
    </xdr:from>
    <xdr:ext cx="313932" cy="259045"/>
    <xdr:sp macro="" textlink="">
      <xdr:nvSpPr>
        <xdr:cNvPr id="772" name="テキスト ボックス 771"/>
        <xdr:cNvSpPr txBox="1"/>
      </xdr:nvSpPr>
      <xdr:spPr>
        <a:xfrm>
          <a:off x="20277333" y="67573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146050</xdr:rowOff>
    </xdr:from>
    <xdr:to>
      <xdr:col>102</xdr:col>
      <xdr:colOff>165100</xdr:colOff>
      <xdr:row>39</xdr:row>
      <xdr:rowOff>76200</xdr:rowOff>
    </xdr:to>
    <xdr:sp macro="" textlink="">
      <xdr:nvSpPr>
        <xdr:cNvPr id="773" name="楕円 772"/>
        <xdr:cNvSpPr/>
      </xdr:nvSpPr>
      <xdr:spPr>
        <a:xfrm>
          <a:off x="19494500" y="6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67327</xdr:rowOff>
    </xdr:from>
    <xdr:ext cx="313932" cy="259045"/>
    <xdr:sp macro="" textlink="">
      <xdr:nvSpPr>
        <xdr:cNvPr id="774" name="テキスト ボックス 773"/>
        <xdr:cNvSpPr txBox="1"/>
      </xdr:nvSpPr>
      <xdr:spPr>
        <a:xfrm>
          <a:off x="19388333" y="67538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75" name="楕円 774"/>
        <xdr:cNvSpPr/>
      </xdr:nvSpPr>
      <xdr:spPr>
        <a:xfrm>
          <a:off x="18605500" y="665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62374</xdr:rowOff>
    </xdr:from>
    <xdr:ext cx="313932" cy="259045"/>
    <xdr:sp macro="" textlink="">
      <xdr:nvSpPr>
        <xdr:cNvPr id="776" name="テキスト ボックス 775"/>
        <xdr:cNvSpPr txBox="1"/>
      </xdr:nvSpPr>
      <xdr:spPr>
        <a:xfrm>
          <a:off x="18499333" y="67489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総務費は、住民一人当たり</a:t>
          </a:r>
          <a:r>
            <a:rPr lang="en-US" altLang="ja-JP" sz="1100" b="0" i="0" baseline="0">
              <a:solidFill>
                <a:schemeClr val="dk1"/>
              </a:solidFill>
              <a:effectLst/>
              <a:latin typeface="+mn-lt"/>
              <a:ea typeface="+mn-ea"/>
              <a:cs typeface="+mn-cs"/>
            </a:rPr>
            <a:t>51,458</a:t>
          </a:r>
          <a:r>
            <a:rPr lang="ja-JP" altLang="ja-JP" sz="1100" b="0" i="0" baseline="0">
              <a:solidFill>
                <a:schemeClr val="dk1"/>
              </a:solidFill>
              <a:effectLst/>
              <a:latin typeface="+mn-lt"/>
              <a:ea typeface="+mn-ea"/>
              <a:cs typeface="+mn-cs"/>
            </a:rPr>
            <a:t>円となっている。</a:t>
          </a:r>
          <a:r>
            <a:rPr kumimoji="1" lang="ja-JP" altLang="ja-JP" sz="1100">
              <a:solidFill>
                <a:schemeClr val="dk1"/>
              </a:solidFill>
              <a:effectLst/>
              <a:latin typeface="+mn-lt"/>
              <a:ea typeface="+mn-ea"/>
              <a:cs typeface="+mn-cs"/>
            </a:rPr>
            <a:t>類似団体平均と比べて高い水準で推移しているのは、本庁舎を長期計画でリニューアルしていることと、合併により他団体と比較して支所が多いため、多額の運用経費を要している。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民生費は、住民一人当たり</a:t>
          </a:r>
          <a:r>
            <a:rPr lang="en-US" altLang="ja-JP" sz="1100" b="0" i="0" baseline="0">
              <a:solidFill>
                <a:schemeClr val="dk1"/>
              </a:solidFill>
              <a:effectLst/>
              <a:latin typeface="+mn-lt"/>
              <a:ea typeface="+mn-ea"/>
              <a:cs typeface="+mn-cs"/>
            </a:rPr>
            <a:t>180,352</a:t>
          </a:r>
          <a:r>
            <a:rPr lang="ja-JP" altLang="ja-JP" sz="1100" b="0" i="0" baseline="0">
              <a:solidFill>
                <a:schemeClr val="dk1"/>
              </a:solidFill>
              <a:effectLst/>
              <a:latin typeface="+mn-lt"/>
              <a:ea typeface="+mn-ea"/>
              <a:cs typeface="+mn-cs"/>
            </a:rPr>
            <a:t>円となっている。</a:t>
          </a:r>
          <a:r>
            <a:rPr lang="ja-JP" altLang="en-US" sz="1100" b="0" i="0" baseline="0">
              <a:solidFill>
                <a:schemeClr val="dk1"/>
              </a:solidFill>
              <a:effectLst/>
              <a:latin typeface="+mn-lt"/>
              <a:ea typeface="+mn-ea"/>
              <a:cs typeface="+mn-cs"/>
            </a:rPr>
            <a:t>全国平均、類似団体平均と比べて高い水準で推移しているのは、社会福祉費のうちの障がい者介護給付事業費や、老人福祉費のうちの後期高齢者医療推進事業費、児童福祉費のうちの保育所施設整備事業費が増加していること等によるものである。</a:t>
          </a:r>
          <a:r>
            <a:rPr lang="en-US" altLang="ja-JP" sz="1100" b="0" i="0" baseline="0">
              <a:solidFill>
                <a:schemeClr val="dk1"/>
              </a:solidFill>
              <a:effectLst/>
              <a:latin typeface="+mn-lt"/>
              <a:ea typeface="+mn-ea"/>
              <a:cs typeface="+mn-cs"/>
            </a:rPr>
            <a:t>15</a:t>
          </a:r>
          <a:r>
            <a:rPr lang="ja-JP" altLang="en-US" sz="1100" b="0" i="0" baseline="0">
              <a:solidFill>
                <a:schemeClr val="dk1"/>
              </a:solidFill>
              <a:effectLst/>
              <a:latin typeface="+mn-lt"/>
              <a:ea typeface="+mn-ea"/>
              <a:cs typeface="+mn-cs"/>
            </a:rPr>
            <a:t>万</a:t>
          </a:r>
          <a:r>
            <a:rPr kumimoji="1" lang="ja-JP" altLang="ja-JP" sz="1100">
              <a:solidFill>
                <a:schemeClr val="dk1"/>
              </a:solidFill>
              <a:effectLst/>
              <a:latin typeface="+mn-lt"/>
              <a:ea typeface="+mn-ea"/>
              <a:cs typeface="+mn-cs"/>
            </a:rPr>
            <a:t>円超で推移してきており、全国平均、類似団体平均と比べて高い水準にある。 </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衛生費は、住民一人当たり</a:t>
          </a:r>
          <a:r>
            <a:rPr kumimoji="1" lang="en-US" altLang="ja-JP" sz="1100">
              <a:solidFill>
                <a:schemeClr val="dk1"/>
              </a:solidFill>
              <a:effectLst/>
              <a:latin typeface="+mn-lt"/>
              <a:ea typeface="+mn-ea"/>
              <a:cs typeface="+mn-cs"/>
            </a:rPr>
            <a:t>50,427</a:t>
          </a:r>
          <a:r>
            <a:rPr kumimoji="1" lang="ja-JP" altLang="en-US" sz="1100">
              <a:solidFill>
                <a:schemeClr val="dk1"/>
              </a:solidFill>
              <a:effectLst/>
              <a:latin typeface="+mn-lt"/>
              <a:ea typeface="+mn-ea"/>
              <a:cs typeface="+mn-cs"/>
            </a:rPr>
            <a:t>円となっている。全国平均、類似団体平均と比べて高い水準で推移しているのは、ごみ処理施設の建て替えに伴い、事業費が増加していることによるものである。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商工費は、住民一人当たり</a:t>
          </a:r>
          <a:r>
            <a:rPr lang="en-US" altLang="ja-JP" sz="1100" b="0" i="0" baseline="0">
              <a:solidFill>
                <a:schemeClr val="dk1"/>
              </a:solidFill>
              <a:effectLst/>
              <a:latin typeface="+mn-lt"/>
              <a:ea typeface="+mn-ea"/>
              <a:cs typeface="+mn-cs"/>
            </a:rPr>
            <a:t>29,028</a:t>
          </a:r>
          <a:r>
            <a:rPr lang="ja-JP" altLang="ja-JP" sz="1100" b="0" i="0" baseline="0">
              <a:solidFill>
                <a:schemeClr val="dk1"/>
              </a:solidFill>
              <a:effectLst/>
              <a:latin typeface="+mn-lt"/>
              <a:ea typeface="+mn-ea"/>
              <a:cs typeface="+mn-cs"/>
            </a:rPr>
            <a:t>円となっている。</a:t>
          </a:r>
          <a:r>
            <a:rPr kumimoji="1" lang="ja-JP" altLang="ja-JP" sz="1100">
              <a:solidFill>
                <a:schemeClr val="dk1"/>
              </a:solidFill>
              <a:effectLst/>
              <a:latin typeface="+mn-lt"/>
              <a:ea typeface="+mn-ea"/>
              <a:cs typeface="+mn-cs"/>
            </a:rPr>
            <a:t>全国平均、県平均及び類似団体平均と比べて高い水準で推移しているのは、</a:t>
          </a:r>
          <a:r>
            <a:rPr kumimoji="1" lang="ja-JP" altLang="en-US" sz="1100">
              <a:solidFill>
                <a:schemeClr val="dk1"/>
              </a:solidFill>
              <a:effectLst/>
              <a:latin typeface="+mn-lt"/>
              <a:ea typeface="+mn-ea"/>
              <a:cs typeface="+mn-cs"/>
            </a:rPr>
            <a:t>工業団地整備事業特別会計繰出金や統合型リゾート誘致推進事業などによる事業費の増加</a:t>
          </a:r>
          <a:r>
            <a:rPr kumimoji="1" lang="ja-JP" altLang="ja-JP" sz="1100">
              <a:solidFill>
                <a:schemeClr val="dk1"/>
              </a:solidFill>
              <a:effectLst/>
              <a:latin typeface="+mn-lt"/>
              <a:ea typeface="+mn-ea"/>
              <a:cs typeface="+mn-cs"/>
            </a:rPr>
            <a:t>が一因である。 </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消防費は、</a:t>
          </a:r>
          <a:r>
            <a:rPr lang="ja-JP" altLang="ja-JP" sz="1100" b="0" i="0" baseline="0">
              <a:solidFill>
                <a:schemeClr val="dk1"/>
              </a:solidFill>
              <a:effectLst/>
              <a:latin typeface="+mn-lt"/>
              <a:ea typeface="+mn-ea"/>
              <a:cs typeface="+mn-cs"/>
            </a:rPr>
            <a:t>住民一人当たり</a:t>
          </a:r>
          <a:r>
            <a:rPr lang="en-US" altLang="ja-JP" sz="1100" b="0" i="0" baseline="0">
              <a:solidFill>
                <a:schemeClr val="dk1"/>
              </a:solidFill>
              <a:effectLst/>
              <a:latin typeface="+mn-lt"/>
              <a:ea typeface="+mn-ea"/>
              <a:cs typeface="+mn-cs"/>
            </a:rPr>
            <a:t>14,128</a:t>
          </a:r>
          <a:r>
            <a:rPr lang="ja-JP" altLang="ja-JP" sz="1100" b="0" i="0" baseline="0">
              <a:solidFill>
                <a:schemeClr val="dk1"/>
              </a:solidFill>
              <a:effectLst/>
              <a:latin typeface="+mn-lt"/>
              <a:ea typeface="+mn-ea"/>
              <a:cs typeface="+mn-cs"/>
            </a:rPr>
            <a:t>円となっている。</a:t>
          </a:r>
          <a:r>
            <a:rPr kumimoji="1" lang="ja-JP" altLang="ja-JP" sz="1100">
              <a:solidFill>
                <a:schemeClr val="dk1"/>
              </a:solidFill>
              <a:effectLst/>
              <a:latin typeface="+mn-lt"/>
              <a:ea typeface="+mn-ea"/>
              <a:cs typeface="+mn-cs"/>
            </a:rPr>
            <a:t>類似団体平均と比べて高い水準であるが、</a:t>
          </a:r>
          <a:r>
            <a:rPr lang="ja-JP" altLang="ja-JP" sz="1100" b="0" i="0" baseline="0">
              <a:solidFill>
                <a:schemeClr val="dk1"/>
              </a:solidFill>
              <a:effectLst/>
              <a:latin typeface="+mn-lt"/>
              <a:ea typeface="+mn-ea"/>
              <a:cs typeface="+mn-cs"/>
            </a:rPr>
            <a:t>近隣市町から消防事務を受託しているためであり、委託事務を除くと</a:t>
          </a:r>
          <a:r>
            <a:rPr lang="en-US" altLang="ja-JP" sz="1100" b="0" i="0" baseline="0">
              <a:solidFill>
                <a:schemeClr val="dk1"/>
              </a:solidFill>
              <a:effectLst/>
              <a:latin typeface="+mn-lt"/>
              <a:ea typeface="+mn-ea"/>
              <a:cs typeface="+mn-cs"/>
            </a:rPr>
            <a:t>10,509</a:t>
          </a:r>
          <a:r>
            <a:rPr lang="ja-JP" altLang="ja-JP" sz="1100" b="0" i="0" baseline="0">
              <a:solidFill>
                <a:schemeClr val="dk1"/>
              </a:solidFill>
              <a:effectLst/>
              <a:latin typeface="+mn-lt"/>
              <a:ea typeface="+mn-ea"/>
              <a:cs typeface="+mn-cs"/>
            </a:rPr>
            <a:t>円となり、全国平均や県平均より低く類似団体と同等である。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長崎県佐世保市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財政調整基金残高</a:t>
          </a:r>
          <a:r>
            <a:rPr kumimoji="1" lang="en-US"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前年度決算に伴う積立を行ったものの、総合病院の地方独立行政法人化に伴う退職負担金を一時的に立て替えた</a:t>
          </a:r>
          <a:r>
            <a:rPr kumimoji="1" lang="ja-JP" altLang="en-US" sz="1100">
              <a:solidFill>
                <a:schemeClr val="dk1"/>
              </a:solidFill>
              <a:effectLst/>
              <a:latin typeface="+mn-lt"/>
              <a:ea typeface="+mn-ea"/>
              <a:cs typeface="+mn-cs"/>
            </a:rPr>
            <a:t>ことや、港湾事業特別会計における土地購入費を立替たことなどにより、</a:t>
          </a:r>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0.94</a:t>
          </a:r>
          <a:r>
            <a:rPr kumimoji="1" lang="ja-JP" altLang="ja-JP"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7.62</a:t>
          </a:r>
          <a:r>
            <a:rPr kumimoji="1" lang="ja-JP" altLang="ja-JP" sz="1100">
              <a:solidFill>
                <a:schemeClr val="dk1"/>
              </a:solidFill>
              <a:effectLst/>
              <a:latin typeface="+mn-lt"/>
              <a:ea typeface="+mn-ea"/>
              <a:cs typeface="+mn-cs"/>
            </a:rPr>
            <a:t>％となった。今後普通交付税が段階的に縮減され、経常一般財源が失われることを想定し、持続可能な行財政運営を行うために計画的に積立を行う。</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実質収支額の推移</a:t>
          </a:r>
          <a:r>
            <a:rPr kumimoji="1" lang="en-US"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H26:2,852</a:t>
          </a:r>
          <a:r>
            <a:rPr kumimoji="1" lang="ja-JP" altLang="ja-JP" sz="1100">
              <a:solidFill>
                <a:schemeClr val="dk1"/>
              </a:solidFill>
              <a:effectLst/>
              <a:latin typeface="+mn-lt"/>
              <a:ea typeface="+mn-ea"/>
              <a:cs typeface="+mn-cs"/>
            </a:rPr>
            <a:t>百万　</a:t>
          </a:r>
          <a:r>
            <a:rPr kumimoji="1" lang="en-US" altLang="ja-JP" sz="1100">
              <a:solidFill>
                <a:schemeClr val="dk1"/>
              </a:solidFill>
              <a:effectLst/>
              <a:latin typeface="+mn-lt"/>
              <a:ea typeface="+mn-ea"/>
              <a:cs typeface="+mn-cs"/>
            </a:rPr>
            <a:t>H27:4,283</a:t>
          </a:r>
          <a:r>
            <a:rPr kumimoji="1" lang="ja-JP" altLang="ja-JP" sz="1100">
              <a:solidFill>
                <a:schemeClr val="dk1"/>
              </a:solidFill>
              <a:effectLst/>
              <a:latin typeface="+mn-lt"/>
              <a:ea typeface="+mn-ea"/>
              <a:cs typeface="+mn-cs"/>
            </a:rPr>
            <a:t>百万　</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3,224</a:t>
          </a:r>
          <a:r>
            <a:rPr kumimoji="1" lang="ja-JP" altLang="ja-JP" sz="1100">
              <a:solidFill>
                <a:schemeClr val="dk1"/>
              </a:solidFill>
              <a:effectLst/>
              <a:latin typeface="+mn-lt"/>
              <a:ea typeface="+mn-ea"/>
              <a:cs typeface="+mn-cs"/>
            </a:rPr>
            <a:t>百万　</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3,581</a:t>
          </a:r>
          <a:r>
            <a:rPr kumimoji="1" lang="ja-JP" altLang="ja-JP" sz="1100">
              <a:solidFill>
                <a:schemeClr val="dk1"/>
              </a:solidFill>
              <a:effectLst/>
              <a:latin typeface="+mn-lt"/>
              <a:ea typeface="+mn-ea"/>
              <a:cs typeface="+mn-cs"/>
            </a:rPr>
            <a:t>百万</a:t>
          </a:r>
          <a:r>
            <a:rPr kumimoji="1" lang="ja-JP" altLang="en-US" sz="1100">
              <a:solidFill>
                <a:schemeClr val="dk1"/>
              </a:solidFill>
              <a:effectLst/>
              <a:latin typeface="+mn-lt"/>
              <a:ea typeface="+mn-ea"/>
              <a:cs typeface="+mn-cs"/>
            </a:rPr>
            <a:t>　Ｈ</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3,573</a:t>
          </a:r>
          <a:r>
            <a:rPr kumimoji="1" lang="ja-JP" altLang="en-US" sz="1100">
              <a:solidFill>
                <a:schemeClr val="dk1"/>
              </a:solidFill>
              <a:effectLst/>
              <a:latin typeface="+mn-lt"/>
              <a:ea typeface="+mn-ea"/>
              <a:cs typeface="+mn-cs"/>
            </a:rPr>
            <a:t>百万円</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長崎県佐世保市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実質収支額が標準財政規模に占める割合を表わす比率で、各会計は黒字の状況である。</a:t>
          </a:r>
          <a:endParaRPr lang="ja-JP" altLang="ja-JP" sz="1400">
            <a:effectLst/>
          </a:endParaRPr>
        </a:p>
        <a:p>
          <a:r>
            <a:rPr kumimoji="1" lang="ja-JP" altLang="ja-JP" sz="1100">
              <a:solidFill>
                <a:schemeClr val="dk1"/>
              </a:solidFill>
              <a:effectLst/>
              <a:latin typeface="+mn-lt"/>
              <a:ea typeface="+mn-ea"/>
              <a:cs typeface="+mn-cs"/>
            </a:rPr>
            <a:t>　一般会計においては、平成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年度において、ふるさと納税制度による寄附金の大幅な増などで</a:t>
          </a:r>
          <a:r>
            <a:rPr kumimoji="1" lang="en-US" altLang="ja-JP" sz="1100">
              <a:solidFill>
                <a:schemeClr val="dk1"/>
              </a:solidFill>
              <a:effectLst/>
              <a:latin typeface="+mn-lt"/>
              <a:ea typeface="+mn-ea"/>
              <a:cs typeface="+mn-cs"/>
            </a:rPr>
            <a:t>6.77</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年度の、その他会計の減は前年度まで公営企業として運営していた総合病院（平成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8.73</a:t>
          </a:r>
          <a:r>
            <a:rPr kumimoji="1" lang="ja-JP" altLang="ja-JP" sz="1100">
              <a:solidFill>
                <a:schemeClr val="dk1"/>
              </a:solidFill>
              <a:effectLst/>
              <a:latin typeface="+mn-lt"/>
              <a:ea typeface="+mn-ea"/>
              <a:cs typeface="+mn-cs"/>
            </a:rPr>
            <a:t>％の黒字）が地方独立行政法人となり、連結対象から除外したためである。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年度の、国民健康保険事業特別会計においては、国民健康保険の都道府県単位化に伴い、歳入が減少したことなどに伴い</a:t>
          </a:r>
          <a:r>
            <a:rPr kumimoji="1" lang="en-US" altLang="ja-JP" sz="1100">
              <a:solidFill>
                <a:schemeClr val="dk1"/>
              </a:solidFill>
              <a:effectLst/>
              <a:latin typeface="+mn-lt"/>
              <a:ea typeface="+mn-ea"/>
              <a:cs typeface="+mn-cs"/>
            </a:rPr>
            <a:t>0.68</a:t>
          </a:r>
          <a:r>
            <a:rPr kumimoji="1" lang="ja-JP" altLang="en-US"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各会計とも黒字で推移しているが、景気は回復基調にあるとされているものの、少子高齢化の進行による市税収入の減少や、社会保障関連経費の増大が懸念されるなど、地方財政を取り巻く環境は、依然として楽観を許さない状況が続いている。</a:t>
          </a:r>
          <a:endParaRPr lang="ja-JP" altLang="ja-JP" sz="1400">
            <a:effectLst/>
          </a:endParaRPr>
        </a:p>
        <a:p>
          <a:r>
            <a:rPr kumimoji="1" lang="ja-JP" altLang="ja-JP" sz="1100">
              <a:solidFill>
                <a:schemeClr val="dk1"/>
              </a:solidFill>
              <a:effectLst/>
              <a:latin typeface="+mn-lt"/>
              <a:ea typeface="+mn-ea"/>
              <a:cs typeface="+mn-cs"/>
            </a:rPr>
            <a:t>　今後も連結実質赤字比率の推移を注視しながら、中長期的な展望を踏まえた健全な財政運営に努める必要がある。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election activeCell="E36" sqref="E36:S36"/>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79</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81</v>
      </c>
      <c r="C3" s="608"/>
      <c r="D3" s="608"/>
      <c r="E3" s="609"/>
      <c r="F3" s="609"/>
      <c r="G3" s="609"/>
      <c r="H3" s="609"/>
      <c r="I3" s="609"/>
      <c r="J3" s="609"/>
      <c r="K3" s="609"/>
      <c r="L3" s="609" t="s">
        <v>82</v>
      </c>
      <c r="M3" s="609"/>
      <c r="N3" s="609"/>
      <c r="O3" s="609"/>
      <c r="P3" s="609"/>
      <c r="Q3" s="609"/>
      <c r="R3" s="612"/>
      <c r="S3" s="612"/>
      <c r="T3" s="612"/>
      <c r="U3" s="612"/>
      <c r="V3" s="613"/>
      <c r="W3" s="506" t="s">
        <v>83</v>
      </c>
      <c r="X3" s="507"/>
      <c r="Y3" s="507"/>
      <c r="Z3" s="507"/>
      <c r="AA3" s="507"/>
      <c r="AB3" s="608"/>
      <c r="AC3" s="612" t="s">
        <v>84</v>
      </c>
      <c r="AD3" s="507"/>
      <c r="AE3" s="507"/>
      <c r="AF3" s="507"/>
      <c r="AG3" s="507"/>
      <c r="AH3" s="507"/>
      <c r="AI3" s="507"/>
      <c r="AJ3" s="507"/>
      <c r="AK3" s="507"/>
      <c r="AL3" s="574"/>
      <c r="AM3" s="506" t="s">
        <v>85</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86</v>
      </c>
      <c r="BO3" s="507"/>
      <c r="BP3" s="507"/>
      <c r="BQ3" s="507"/>
      <c r="BR3" s="507"/>
      <c r="BS3" s="507"/>
      <c r="BT3" s="507"/>
      <c r="BU3" s="574"/>
      <c r="BV3" s="506" t="s">
        <v>87</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88</v>
      </c>
      <c r="CU3" s="507"/>
      <c r="CV3" s="507"/>
      <c r="CW3" s="507"/>
      <c r="CX3" s="507"/>
      <c r="CY3" s="507"/>
      <c r="CZ3" s="507"/>
      <c r="DA3" s="574"/>
      <c r="DB3" s="506" t="s">
        <v>89</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90</v>
      </c>
      <c r="AZ4" s="420"/>
      <c r="BA4" s="420"/>
      <c r="BB4" s="420"/>
      <c r="BC4" s="420"/>
      <c r="BD4" s="420"/>
      <c r="BE4" s="420"/>
      <c r="BF4" s="420"/>
      <c r="BG4" s="420"/>
      <c r="BH4" s="420"/>
      <c r="BI4" s="420"/>
      <c r="BJ4" s="420"/>
      <c r="BK4" s="420"/>
      <c r="BL4" s="420"/>
      <c r="BM4" s="421"/>
      <c r="BN4" s="422">
        <v>123389520</v>
      </c>
      <c r="BO4" s="423"/>
      <c r="BP4" s="423"/>
      <c r="BQ4" s="423"/>
      <c r="BR4" s="423"/>
      <c r="BS4" s="423"/>
      <c r="BT4" s="423"/>
      <c r="BU4" s="424"/>
      <c r="BV4" s="422">
        <v>124024694</v>
      </c>
      <c r="BW4" s="423"/>
      <c r="BX4" s="423"/>
      <c r="BY4" s="423"/>
      <c r="BZ4" s="423"/>
      <c r="CA4" s="423"/>
      <c r="CB4" s="423"/>
      <c r="CC4" s="424"/>
      <c r="CD4" s="600" t="s">
        <v>91</v>
      </c>
      <c r="CE4" s="601"/>
      <c r="CF4" s="601"/>
      <c r="CG4" s="601"/>
      <c r="CH4" s="601"/>
      <c r="CI4" s="601"/>
      <c r="CJ4" s="601"/>
      <c r="CK4" s="601"/>
      <c r="CL4" s="601"/>
      <c r="CM4" s="601"/>
      <c r="CN4" s="601"/>
      <c r="CO4" s="601"/>
      <c r="CP4" s="601"/>
      <c r="CQ4" s="601"/>
      <c r="CR4" s="601"/>
      <c r="CS4" s="602"/>
      <c r="CT4" s="603">
        <v>6</v>
      </c>
      <c r="CU4" s="604"/>
      <c r="CV4" s="604"/>
      <c r="CW4" s="604"/>
      <c r="CX4" s="604"/>
      <c r="CY4" s="604"/>
      <c r="CZ4" s="604"/>
      <c r="DA4" s="605"/>
      <c r="DB4" s="603">
        <v>5.9</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92</v>
      </c>
      <c r="AN5" s="401"/>
      <c r="AO5" s="401"/>
      <c r="AP5" s="401"/>
      <c r="AQ5" s="401"/>
      <c r="AR5" s="401"/>
      <c r="AS5" s="401"/>
      <c r="AT5" s="402"/>
      <c r="AU5" s="484" t="s">
        <v>93</v>
      </c>
      <c r="AV5" s="485"/>
      <c r="AW5" s="485"/>
      <c r="AX5" s="485"/>
      <c r="AY5" s="407" t="s">
        <v>94</v>
      </c>
      <c r="AZ5" s="408"/>
      <c r="BA5" s="408"/>
      <c r="BB5" s="408"/>
      <c r="BC5" s="408"/>
      <c r="BD5" s="408"/>
      <c r="BE5" s="408"/>
      <c r="BF5" s="408"/>
      <c r="BG5" s="408"/>
      <c r="BH5" s="408"/>
      <c r="BI5" s="408"/>
      <c r="BJ5" s="408"/>
      <c r="BK5" s="408"/>
      <c r="BL5" s="408"/>
      <c r="BM5" s="409"/>
      <c r="BN5" s="427">
        <v>118935923</v>
      </c>
      <c r="BO5" s="428"/>
      <c r="BP5" s="428"/>
      <c r="BQ5" s="428"/>
      <c r="BR5" s="428"/>
      <c r="BS5" s="428"/>
      <c r="BT5" s="428"/>
      <c r="BU5" s="429"/>
      <c r="BV5" s="427">
        <v>119955318</v>
      </c>
      <c r="BW5" s="428"/>
      <c r="BX5" s="428"/>
      <c r="BY5" s="428"/>
      <c r="BZ5" s="428"/>
      <c r="CA5" s="428"/>
      <c r="CB5" s="428"/>
      <c r="CC5" s="429"/>
      <c r="CD5" s="436" t="s">
        <v>95</v>
      </c>
      <c r="CE5" s="437"/>
      <c r="CF5" s="437"/>
      <c r="CG5" s="437"/>
      <c r="CH5" s="437"/>
      <c r="CI5" s="437"/>
      <c r="CJ5" s="437"/>
      <c r="CK5" s="437"/>
      <c r="CL5" s="437"/>
      <c r="CM5" s="437"/>
      <c r="CN5" s="437"/>
      <c r="CO5" s="437"/>
      <c r="CP5" s="437"/>
      <c r="CQ5" s="437"/>
      <c r="CR5" s="437"/>
      <c r="CS5" s="438"/>
      <c r="CT5" s="397">
        <v>92.5</v>
      </c>
      <c r="CU5" s="398"/>
      <c r="CV5" s="398"/>
      <c r="CW5" s="398"/>
      <c r="CX5" s="398"/>
      <c r="CY5" s="398"/>
      <c r="CZ5" s="398"/>
      <c r="DA5" s="399"/>
      <c r="DB5" s="397">
        <v>91.5</v>
      </c>
      <c r="DC5" s="398"/>
      <c r="DD5" s="398"/>
      <c r="DE5" s="398"/>
      <c r="DF5" s="398"/>
      <c r="DG5" s="398"/>
      <c r="DH5" s="398"/>
      <c r="DI5" s="399"/>
      <c r="DJ5" s="185"/>
      <c r="DK5" s="185"/>
      <c r="DL5" s="185"/>
      <c r="DM5" s="185"/>
      <c r="DN5" s="185"/>
      <c r="DO5" s="185"/>
    </row>
    <row r="6" spans="1:119" ht="18.75" customHeight="1" x14ac:dyDescent="0.15">
      <c r="A6" s="186"/>
      <c r="B6" s="580" t="s">
        <v>96</v>
      </c>
      <c r="C6" s="441"/>
      <c r="D6" s="441"/>
      <c r="E6" s="581"/>
      <c r="F6" s="581"/>
      <c r="G6" s="581"/>
      <c r="H6" s="581"/>
      <c r="I6" s="581"/>
      <c r="J6" s="581"/>
      <c r="K6" s="581"/>
      <c r="L6" s="581" t="s">
        <v>97</v>
      </c>
      <c r="M6" s="581"/>
      <c r="N6" s="581"/>
      <c r="O6" s="581"/>
      <c r="P6" s="581"/>
      <c r="Q6" s="581"/>
      <c r="R6" s="465"/>
      <c r="S6" s="465"/>
      <c r="T6" s="465"/>
      <c r="U6" s="465"/>
      <c r="V6" s="587"/>
      <c r="W6" s="518" t="s">
        <v>98</v>
      </c>
      <c r="X6" s="440"/>
      <c r="Y6" s="440"/>
      <c r="Z6" s="440"/>
      <c r="AA6" s="440"/>
      <c r="AB6" s="441"/>
      <c r="AC6" s="592" t="s">
        <v>99</v>
      </c>
      <c r="AD6" s="593"/>
      <c r="AE6" s="593"/>
      <c r="AF6" s="593"/>
      <c r="AG6" s="593"/>
      <c r="AH6" s="593"/>
      <c r="AI6" s="593"/>
      <c r="AJ6" s="593"/>
      <c r="AK6" s="593"/>
      <c r="AL6" s="594"/>
      <c r="AM6" s="496" t="s">
        <v>100</v>
      </c>
      <c r="AN6" s="401"/>
      <c r="AO6" s="401"/>
      <c r="AP6" s="401"/>
      <c r="AQ6" s="401"/>
      <c r="AR6" s="401"/>
      <c r="AS6" s="401"/>
      <c r="AT6" s="402"/>
      <c r="AU6" s="484" t="s">
        <v>93</v>
      </c>
      <c r="AV6" s="485"/>
      <c r="AW6" s="485"/>
      <c r="AX6" s="485"/>
      <c r="AY6" s="407" t="s">
        <v>101</v>
      </c>
      <c r="AZ6" s="408"/>
      <c r="BA6" s="408"/>
      <c r="BB6" s="408"/>
      <c r="BC6" s="408"/>
      <c r="BD6" s="408"/>
      <c r="BE6" s="408"/>
      <c r="BF6" s="408"/>
      <c r="BG6" s="408"/>
      <c r="BH6" s="408"/>
      <c r="BI6" s="408"/>
      <c r="BJ6" s="408"/>
      <c r="BK6" s="408"/>
      <c r="BL6" s="408"/>
      <c r="BM6" s="409"/>
      <c r="BN6" s="427">
        <v>4453597</v>
      </c>
      <c r="BO6" s="428"/>
      <c r="BP6" s="428"/>
      <c r="BQ6" s="428"/>
      <c r="BR6" s="428"/>
      <c r="BS6" s="428"/>
      <c r="BT6" s="428"/>
      <c r="BU6" s="429"/>
      <c r="BV6" s="427">
        <v>4069376</v>
      </c>
      <c r="BW6" s="428"/>
      <c r="BX6" s="428"/>
      <c r="BY6" s="428"/>
      <c r="BZ6" s="428"/>
      <c r="CA6" s="428"/>
      <c r="CB6" s="428"/>
      <c r="CC6" s="429"/>
      <c r="CD6" s="436" t="s">
        <v>102</v>
      </c>
      <c r="CE6" s="437"/>
      <c r="CF6" s="437"/>
      <c r="CG6" s="437"/>
      <c r="CH6" s="437"/>
      <c r="CI6" s="437"/>
      <c r="CJ6" s="437"/>
      <c r="CK6" s="437"/>
      <c r="CL6" s="437"/>
      <c r="CM6" s="437"/>
      <c r="CN6" s="437"/>
      <c r="CO6" s="437"/>
      <c r="CP6" s="437"/>
      <c r="CQ6" s="437"/>
      <c r="CR6" s="437"/>
      <c r="CS6" s="438"/>
      <c r="CT6" s="577">
        <v>98.4</v>
      </c>
      <c r="CU6" s="578"/>
      <c r="CV6" s="578"/>
      <c r="CW6" s="578"/>
      <c r="CX6" s="578"/>
      <c r="CY6" s="578"/>
      <c r="CZ6" s="578"/>
      <c r="DA6" s="579"/>
      <c r="DB6" s="577">
        <v>97.5</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103</v>
      </c>
      <c r="AN7" s="401"/>
      <c r="AO7" s="401"/>
      <c r="AP7" s="401"/>
      <c r="AQ7" s="401"/>
      <c r="AR7" s="401"/>
      <c r="AS7" s="401"/>
      <c r="AT7" s="402"/>
      <c r="AU7" s="484" t="s">
        <v>93</v>
      </c>
      <c r="AV7" s="485"/>
      <c r="AW7" s="485"/>
      <c r="AX7" s="485"/>
      <c r="AY7" s="407" t="s">
        <v>104</v>
      </c>
      <c r="AZ7" s="408"/>
      <c r="BA7" s="408"/>
      <c r="BB7" s="408"/>
      <c r="BC7" s="408"/>
      <c r="BD7" s="408"/>
      <c r="BE7" s="408"/>
      <c r="BF7" s="408"/>
      <c r="BG7" s="408"/>
      <c r="BH7" s="408"/>
      <c r="BI7" s="408"/>
      <c r="BJ7" s="408"/>
      <c r="BK7" s="408"/>
      <c r="BL7" s="408"/>
      <c r="BM7" s="409"/>
      <c r="BN7" s="427">
        <v>880474</v>
      </c>
      <c r="BO7" s="428"/>
      <c r="BP7" s="428"/>
      <c r="BQ7" s="428"/>
      <c r="BR7" s="428"/>
      <c r="BS7" s="428"/>
      <c r="BT7" s="428"/>
      <c r="BU7" s="429"/>
      <c r="BV7" s="427">
        <v>488446</v>
      </c>
      <c r="BW7" s="428"/>
      <c r="BX7" s="428"/>
      <c r="BY7" s="428"/>
      <c r="BZ7" s="428"/>
      <c r="CA7" s="428"/>
      <c r="CB7" s="428"/>
      <c r="CC7" s="429"/>
      <c r="CD7" s="436" t="s">
        <v>105</v>
      </c>
      <c r="CE7" s="437"/>
      <c r="CF7" s="437"/>
      <c r="CG7" s="437"/>
      <c r="CH7" s="437"/>
      <c r="CI7" s="437"/>
      <c r="CJ7" s="437"/>
      <c r="CK7" s="437"/>
      <c r="CL7" s="437"/>
      <c r="CM7" s="437"/>
      <c r="CN7" s="437"/>
      <c r="CO7" s="437"/>
      <c r="CP7" s="437"/>
      <c r="CQ7" s="437"/>
      <c r="CR7" s="437"/>
      <c r="CS7" s="438"/>
      <c r="CT7" s="427">
        <v>60044931</v>
      </c>
      <c r="CU7" s="428"/>
      <c r="CV7" s="428"/>
      <c r="CW7" s="428"/>
      <c r="CX7" s="428"/>
      <c r="CY7" s="428"/>
      <c r="CZ7" s="428"/>
      <c r="DA7" s="429"/>
      <c r="DB7" s="427">
        <v>61021437</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106</v>
      </c>
      <c r="AN8" s="401"/>
      <c r="AO8" s="401"/>
      <c r="AP8" s="401"/>
      <c r="AQ8" s="401"/>
      <c r="AR8" s="401"/>
      <c r="AS8" s="401"/>
      <c r="AT8" s="402"/>
      <c r="AU8" s="484" t="s">
        <v>107</v>
      </c>
      <c r="AV8" s="485"/>
      <c r="AW8" s="485"/>
      <c r="AX8" s="485"/>
      <c r="AY8" s="407" t="s">
        <v>108</v>
      </c>
      <c r="AZ8" s="408"/>
      <c r="BA8" s="408"/>
      <c r="BB8" s="408"/>
      <c r="BC8" s="408"/>
      <c r="BD8" s="408"/>
      <c r="BE8" s="408"/>
      <c r="BF8" s="408"/>
      <c r="BG8" s="408"/>
      <c r="BH8" s="408"/>
      <c r="BI8" s="408"/>
      <c r="BJ8" s="408"/>
      <c r="BK8" s="408"/>
      <c r="BL8" s="408"/>
      <c r="BM8" s="409"/>
      <c r="BN8" s="427">
        <v>3573123</v>
      </c>
      <c r="BO8" s="428"/>
      <c r="BP8" s="428"/>
      <c r="BQ8" s="428"/>
      <c r="BR8" s="428"/>
      <c r="BS8" s="428"/>
      <c r="BT8" s="428"/>
      <c r="BU8" s="429"/>
      <c r="BV8" s="427">
        <v>3580930</v>
      </c>
      <c r="BW8" s="428"/>
      <c r="BX8" s="428"/>
      <c r="BY8" s="428"/>
      <c r="BZ8" s="428"/>
      <c r="CA8" s="428"/>
      <c r="CB8" s="428"/>
      <c r="CC8" s="429"/>
      <c r="CD8" s="436" t="s">
        <v>109</v>
      </c>
      <c r="CE8" s="437"/>
      <c r="CF8" s="437"/>
      <c r="CG8" s="437"/>
      <c r="CH8" s="437"/>
      <c r="CI8" s="437"/>
      <c r="CJ8" s="437"/>
      <c r="CK8" s="437"/>
      <c r="CL8" s="437"/>
      <c r="CM8" s="437"/>
      <c r="CN8" s="437"/>
      <c r="CO8" s="437"/>
      <c r="CP8" s="437"/>
      <c r="CQ8" s="437"/>
      <c r="CR8" s="437"/>
      <c r="CS8" s="438"/>
      <c r="CT8" s="540">
        <v>0.52</v>
      </c>
      <c r="CU8" s="541"/>
      <c r="CV8" s="541"/>
      <c r="CW8" s="541"/>
      <c r="CX8" s="541"/>
      <c r="CY8" s="541"/>
      <c r="CZ8" s="541"/>
      <c r="DA8" s="542"/>
      <c r="DB8" s="540">
        <v>0.52</v>
      </c>
      <c r="DC8" s="541"/>
      <c r="DD8" s="541"/>
      <c r="DE8" s="541"/>
      <c r="DF8" s="541"/>
      <c r="DG8" s="541"/>
      <c r="DH8" s="541"/>
      <c r="DI8" s="542"/>
      <c r="DJ8" s="185"/>
      <c r="DK8" s="185"/>
      <c r="DL8" s="185"/>
      <c r="DM8" s="185"/>
      <c r="DN8" s="185"/>
      <c r="DO8" s="185"/>
    </row>
    <row r="9" spans="1:119" ht="18.75" customHeight="1" thickBot="1" x14ac:dyDescent="0.2">
      <c r="A9" s="186"/>
      <c r="B9" s="566" t="s">
        <v>110</v>
      </c>
      <c r="C9" s="567"/>
      <c r="D9" s="567"/>
      <c r="E9" s="567"/>
      <c r="F9" s="567"/>
      <c r="G9" s="567"/>
      <c r="H9" s="567"/>
      <c r="I9" s="567"/>
      <c r="J9" s="567"/>
      <c r="K9" s="490"/>
      <c r="L9" s="568" t="s">
        <v>111</v>
      </c>
      <c r="M9" s="569"/>
      <c r="N9" s="569"/>
      <c r="O9" s="569"/>
      <c r="P9" s="569"/>
      <c r="Q9" s="570"/>
      <c r="R9" s="571">
        <v>255439</v>
      </c>
      <c r="S9" s="572"/>
      <c r="T9" s="572"/>
      <c r="U9" s="572"/>
      <c r="V9" s="573"/>
      <c r="W9" s="506" t="s">
        <v>112</v>
      </c>
      <c r="X9" s="507"/>
      <c r="Y9" s="507"/>
      <c r="Z9" s="507"/>
      <c r="AA9" s="507"/>
      <c r="AB9" s="507"/>
      <c r="AC9" s="507"/>
      <c r="AD9" s="507"/>
      <c r="AE9" s="507"/>
      <c r="AF9" s="507"/>
      <c r="AG9" s="507"/>
      <c r="AH9" s="507"/>
      <c r="AI9" s="507"/>
      <c r="AJ9" s="507"/>
      <c r="AK9" s="507"/>
      <c r="AL9" s="574"/>
      <c r="AM9" s="496" t="s">
        <v>113</v>
      </c>
      <c r="AN9" s="401"/>
      <c r="AO9" s="401"/>
      <c r="AP9" s="401"/>
      <c r="AQ9" s="401"/>
      <c r="AR9" s="401"/>
      <c r="AS9" s="401"/>
      <c r="AT9" s="402"/>
      <c r="AU9" s="484" t="s">
        <v>93</v>
      </c>
      <c r="AV9" s="485"/>
      <c r="AW9" s="485"/>
      <c r="AX9" s="485"/>
      <c r="AY9" s="407" t="s">
        <v>114</v>
      </c>
      <c r="AZ9" s="408"/>
      <c r="BA9" s="408"/>
      <c r="BB9" s="408"/>
      <c r="BC9" s="408"/>
      <c r="BD9" s="408"/>
      <c r="BE9" s="408"/>
      <c r="BF9" s="408"/>
      <c r="BG9" s="408"/>
      <c r="BH9" s="408"/>
      <c r="BI9" s="408"/>
      <c r="BJ9" s="408"/>
      <c r="BK9" s="408"/>
      <c r="BL9" s="408"/>
      <c r="BM9" s="409"/>
      <c r="BN9" s="427">
        <v>-7807</v>
      </c>
      <c r="BO9" s="428"/>
      <c r="BP9" s="428"/>
      <c r="BQ9" s="428"/>
      <c r="BR9" s="428"/>
      <c r="BS9" s="428"/>
      <c r="BT9" s="428"/>
      <c r="BU9" s="429"/>
      <c r="BV9" s="427">
        <v>356675</v>
      </c>
      <c r="BW9" s="428"/>
      <c r="BX9" s="428"/>
      <c r="BY9" s="428"/>
      <c r="BZ9" s="428"/>
      <c r="CA9" s="428"/>
      <c r="CB9" s="428"/>
      <c r="CC9" s="429"/>
      <c r="CD9" s="436" t="s">
        <v>115</v>
      </c>
      <c r="CE9" s="437"/>
      <c r="CF9" s="437"/>
      <c r="CG9" s="437"/>
      <c r="CH9" s="437"/>
      <c r="CI9" s="437"/>
      <c r="CJ9" s="437"/>
      <c r="CK9" s="437"/>
      <c r="CL9" s="437"/>
      <c r="CM9" s="437"/>
      <c r="CN9" s="437"/>
      <c r="CO9" s="437"/>
      <c r="CP9" s="437"/>
      <c r="CQ9" s="437"/>
      <c r="CR9" s="437"/>
      <c r="CS9" s="438"/>
      <c r="CT9" s="397">
        <v>13.7</v>
      </c>
      <c r="CU9" s="398"/>
      <c r="CV9" s="398"/>
      <c r="CW9" s="398"/>
      <c r="CX9" s="398"/>
      <c r="CY9" s="398"/>
      <c r="CZ9" s="398"/>
      <c r="DA9" s="399"/>
      <c r="DB9" s="397">
        <v>14.4</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116</v>
      </c>
      <c r="M10" s="401"/>
      <c r="N10" s="401"/>
      <c r="O10" s="401"/>
      <c r="P10" s="401"/>
      <c r="Q10" s="402"/>
      <c r="R10" s="403">
        <v>261101</v>
      </c>
      <c r="S10" s="404"/>
      <c r="T10" s="404"/>
      <c r="U10" s="404"/>
      <c r="V10" s="406"/>
      <c r="W10" s="575"/>
      <c r="X10" s="389"/>
      <c r="Y10" s="389"/>
      <c r="Z10" s="389"/>
      <c r="AA10" s="389"/>
      <c r="AB10" s="389"/>
      <c r="AC10" s="389"/>
      <c r="AD10" s="389"/>
      <c r="AE10" s="389"/>
      <c r="AF10" s="389"/>
      <c r="AG10" s="389"/>
      <c r="AH10" s="389"/>
      <c r="AI10" s="389"/>
      <c r="AJ10" s="389"/>
      <c r="AK10" s="389"/>
      <c r="AL10" s="576"/>
      <c r="AM10" s="496" t="s">
        <v>117</v>
      </c>
      <c r="AN10" s="401"/>
      <c r="AO10" s="401"/>
      <c r="AP10" s="401"/>
      <c r="AQ10" s="401"/>
      <c r="AR10" s="401"/>
      <c r="AS10" s="401"/>
      <c r="AT10" s="402"/>
      <c r="AU10" s="484" t="s">
        <v>118</v>
      </c>
      <c r="AV10" s="485"/>
      <c r="AW10" s="485"/>
      <c r="AX10" s="485"/>
      <c r="AY10" s="407" t="s">
        <v>119</v>
      </c>
      <c r="AZ10" s="408"/>
      <c r="BA10" s="408"/>
      <c r="BB10" s="408"/>
      <c r="BC10" s="408"/>
      <c r="BD10" s="408"/>
      <c r="BE10" s="408"/>
      <c r="BF10" s="408"/>
      <c r="BG10" s="408"/>
      <c r="BH10" s="408"/>
      <c r="BI10" s="408"/>
      <c r="BJ10" s="408"/>
      <c r="BK10" s="408"/>
      <c r="BL10" s="408"/>
      <c r="BM10" s="409"/>
      <c r="BN10" s="427">
        <v>1015325</v>
      </c>
      <c r="BO10" s="428"/>
      <c r="BP10" s="428"/>
      <c r="BQ10" s="428"/>
      <c r="BR10" s="428"/>
      <c r="BS10" s="428"/>
      <c r="BT10" s="428"/>
      <c r="BU10" s="429"/>
      <c r="BV10" s="427">
        <v>1144502</v>
      </c>
      <c r="BW10" s="428"/>
      <c r="BX10" s="428"/>
      <c r="BY10" s="428"/>
      <c r="BZ10" s="428"/>
      <c r="CA10" s="428"/>
      <c r="CB10" s="428"/>
      <c r="CC10" s="429"/>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121</v>
      </c>
      <c r="M11" s="474"/>
      <c r="N11" s="474"/>
      <c r="O11" s="474"/>
      <c r="P11" s="474"/>
      <c r="Q11" s="475"/>
      <c r="R11" s="563" t="s">
        <v>122</v>
      </c>
      <c r="S11" s="564"/>
      <c r="T11" s="564"/>
      <c r="U11" s="564"/>
      <c r="V11" s="565"/>
      <c r="W11" s="575"/>
      <c r="X11" s="389"/>
      <c r="Y11" s="389"/>
      <c r="Z11" s="389"/>
      <c r="AA11" s="389"/>
      <c r="AB11" s="389"/>
      <c r="AC11" s="389"/>
      <c r="AD11" s="389"/>
      <c r="AE11" s="389"/>
      <c r="AF11" s="389"/>
      <c r="AG11" s="389"/>
      <c r="AH11" s="389"/>
      <c r="AI11" s="389"/>
      <c r="AJ11" s="389"/>
      <c r="AK11" s="389"/>
      <c r="AL11" s="576"/>
      <c r="AM11" s="496" t="s">
        <v>123</v>
      </c>
      <c r="AN11" s="401"/>
      <c r="AO11" s="401"/>
      <c r="AP11" s="401"/>
      <c r="AQ11" s="401"/>
      <c r="AR11" s="401"/>
      <c r="AS11" s="401"/>
      <c r="AT11" s="402"/>
      <c r="AU11" s="484" t="s">
        <v>124</v>
      </c>
      <c r="AV11" s="485"/>
      <c r="AW11" s="485"/>
      <c r="AX11" s="485"/>
      <c r="AY11" s="407" t="s">
        <v>125</v>
      </c>
      <c r="AZ11" s="408"/>
      <c r="BA11" s="408"/>
      <c r="BB11" s="408"/>
      <c r="BC11" s="408"/>
      <c r="BD11" s="408"/>
      <c r="BE11" s="408"/>
      <c r="BF11" s="408"/>
      <c r="BG11" s="408"/>
      <c r="BH11" s="408"/>
      <c r="BI11" s="408"/>
      <c r="BJ11" s="408"/>
      <c r="BK11" s="408"/>
      <c r="BL11" s="408"/>
      <c r="BM11" s="409"/>
      <c r="BN11" s="427">
        <v>97643</v>
      </c>
      <c r="BO11" s="428"/>
      <c r="BP11" s="428"/>
      <c r="BQ11" s="428"/>
      <c r="BR11" s="428"/>
      <c r="BS11" s="428"/>
      <c r="BT11" s="428"/>
      <c r="BU11" s="429"/>
      <c r="BV11" s="427">
        <v>62333</v>
      </c>
      <c r="BW11" s="428"/>
      <c r="BX11" s="428"/>
      <c r="BY11" s="428"/>
      <c r="BZ11" s="428"/>
      <c r="CA11" s="428"/>
      <c r="CB11" s="428"/>
      <c r="CC11" s="429"/>
      <c r="CD11" s="436" t="s">
        <v>126</v>
      </c>
      <c r="CE11" s="437"/>
      <c r="CF11" s="437"/>
      <c r="CG11" s="437"/>
      <c r="CH11" s="437"/>
      <c r="CI11" s="437"/>
      <c r="CJ11" s="437"/>
      <c r="CK11" s="437"/>
      <c r="CL11" s="437"/>
      <c r="CM11" s="437"/>
      <c r="CN11" s="437"/>
      <c r="CO11" s="437"/>
      <c r="CP11" s="437"/>
      <c r="CQ11" s="437"/>
      <c r="CR11" s="437"/>
      <c r="CS11" s="438"/>
      <c r="CT11" s="540" t="s">
        <v>127</v>
      </c>
      <c r="CU11" s="541"/>
      <c r="CV11" s="541"/>
      <c r="CW11" s="541"/>
      <c r="CX11" s="541"/>
      <c r="CY11" s="541"/>
      <c r="CZ11" s="541"/>
      <c r="DA11" s="542"/>
      <c r="DB11" s="540" t="s">
        <v>128</v>
      </c>
      <c r="DC11" s="541"/>
      <c r="DD11" s="541"/>
      <c r="DE11" s="541"/>
      <c r="DF11" s="541"/>
      <c r="DG11" s="541"/>
      <c r="DH11" s="541"/>
      <c r="DI11" s="542"/>
      <c r="DJ11" s="185"/>
      <c r="DK11" s="185"/>
      <c r="DL11" s="185"/>
      <c r="DM11" s="185"/>
      <c r="DN11" s="185"/>
      <c r="DO11" s="185"/>
    </row>
    <row r="12" spans="1:119" ht="18.75" customHeight="1" x14ac:dyDescent="0.15">
      <c r="A12" s="186"/>
      <c r="B12" s="543" t="s">
        <v>129</v>
      </c>
      <c r="C12" s="544"/>
      <c r="D12" s="544"/>
      <c r="E12" s="544"/>
      <c r="F12" s="544"/>
      <c r="G12" s="544"/>
      <c r="H12" s="544"/>
      <c r="I12" s="544"/>
      <c r="J12" s="544"/>
      <c r="K12" s="545"/>
      <c r="L12" s="552" t="s">
        <v>130</v>
      </c>
      <c r="M12" s="553"/>
      <c r="N12" s="553"/>
      <c r="O12" s="553"/>
      <c r="P12" s="553"/>
      <c r="Q12" s="554"/>
      <c r="R12" s="555">
        <v>252370</v>
      </c>
      <c r="S12" s="556"/>
      <c r="T12" s="556"/>
      <c r="U12" s="556"/>
      <c r="V12" s="557"/>
      <c r="W12" s="558" t="s">
        <v>1</v>
      </c>
      <c r="X12" s="485"/>
      <c r="Y12" s="485"/>
      <c r="Z12" s="485"/>
      <c r="AA12" s="485"/>
      <c r="AB12" s="559"/>
      <c r="AC12" s="484" t="s">
        <v>131</v>
      </c>
      <c r="AD12" s="485"/>
      <c r="AE12" s="485"/>
      <c r="AF12" s="485"/>
      <c r="AG12" s="559"/>
      <c r="AH12" s="484" t="s">
        <v>132</v>
      </c>
      <c r="AI12" s="485"/>
      <c r="AJ12" s="485"/>
      <c r="AK12" s="485"/>
      <c r="AL12" s="560"/>
      <c r="AM12" s="496" t="s">
        <v>133</v>
      </c>
      <c r="AN12" s="401"/>
      <c r="AO12" s="401"/>
      <c r="AP12" s="401"/>
      <c r="AQ12" s="401"/>
      <c r="AR12" s="401"/>
      <c r="AS12" s="401"/>
      <c r="AT12" s="402"/>
      <c r="AU12" s="484" t="s">
        <v>134</v>
      </c>
      <c r="AV12" s="485"/>
      <c r="AW12" s="485"/>
      <c r="AX12" s="485"/>
      <c r="AY12" s="407" t="s">
        <v>135</v>
      </c>
      <c r="AZ12" s="408"/>
      <c r="BA12" s="408"/>
      <c r="BB12" s="408"/>
      <c r="BC12" s="408"/>
      <c r="BD12" s="408"/>
      <c r="BE12" s="408"/>
      <c r="BF12" s="408"/>
      <c r="BG12" s="408"/>
      <c r="BH12" s="408"/>
      <c r="BI12" s="408"/>
      <c r="BJ12" s="408"/>
      <c r="BK12" s="408"/>
      <c r="BL12" s="408"/>
      <c r="BM12" s="409"/>
      <c r="BN12" s="427">
        <v>1662166</v>
      </c>
      <c r="BO12" s="428"/>
      <c r="BP12" s="428"/>
      <c r="BQ12" s="428"/>
      <c r="BR12" s="428"/>
      <c r="BS12" s="428"/>
      <c r="BT12" s="428"/>
      <c r="BU12" s="429"/>
      <c r="BV12" s="427">
        <v>1311604</v>
      </c>
      <c r="BW12" s="428"/>
      <c r="BX12" s="428"/>
      <c r="BY12" s="428"/>
      <c r="BZ12" s="428"/>
      <c r="CA12" s="428"/>
      <c r="CB12" s="428"/>
      <c r="CC12" s="429"/>
      <c r="CD12" s="436" t="s">
        <v>136</v>
      </c>
      <c r="CE12" s="437"/>
      <c r="CF12" s="437"/>
      <c r="CG12" s="437"/>
      <c r="CH12" s="437"/>
      <c r="CI12" s="437"/>
      <c r="CJ12" s="437"/>
      <c r="CK12" s="437"/>
      <c r="CL12" s="437"/>
      <c r="CM12" s="437"/>
      <c r="CN12" s="437"/>
      <c r="CO12" s="437"/>
      <c r="CP12" s="437"/>
      <c r="CQ12" s="437"/>
      <c r="CR12" s="437"/>
      <c r="CS12" s="438"/>
      <c r="CT12" s="540" t="s">
        <v>137</v>
      </c>
      <c r="CU12" s="541"/>
      <c r="CV12" s="541"/>
      <c r="CW12" s="541"/>
      <c r="CX12" s="541"/>
      <c r="CY12" s="541"/>
      <c r="CZ12" s="541"/>
      <c r="DA12" s="542"/>
      <c r="DB12" s="540" t="s">
        <v>137</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138</v>
      </c>
      <c r="N13" s="528"/>
      <c r="O13" s="528"/>
      <c r="P13" s="528"/>
      <c r="Q13" s="529"/>
      <c r="R13" s="530">
        <v>250477</v>
      </c>
      <c r="S13" s="531"/>
      <c r="T13" s="531"/>
      <c r="U13" s="531"/>
      <c r="V13" s="532"/>
      <c r="W13" s="518" t="s">
        <v>139</v>
      </c>
      <c r="X13" s="440"/>
      <c r="Y13" s="440"/>
      <c r="Z13" s="440"/>
      <c r="AA13" s="440"/>
      <c r="AB13" s="441"/>
      <c r="AC13" s="403">
        <v>4828</v>
      </c>
      <c r="AD13" s="404"/>
      <c r="AE13" s="404"/>
      <c r="AF13" s="404"/>
      <c r="AG13" s="405"/>
      <c r="AH13" s="403">
        <v>5180</v>
      </c>
      <c r="AI13" s="404"/>
      <c r="AJ13" s="404"/>
      <c r="AK13" s="404"/>
      <c r="AL13" s="406"/>
      <c r="AM13" s="496" t="s">
        <v>140</v>
      </c>
      <c r="AN13" s="401"/>
      <c r="AO13" s="401"/>
      <c r="AP13" s="401"/>
      <c r="AQ13" s="401"/>
      <c r="AR13" s="401"/>
      <c r="AS13" s="401"/>
      <c r="AT13" s="402"/>
      <c r="AU13" s="484" t="s">
        <v>141</v>
      </c>
      <c r="AV13" s="485"/>
      <c r="AW13" s="485"/>
      <c r="AX13" s="485"/>
      <c r="AY13" s="407" t="s">
        <v>142</v>
      </c>
      <c r="AZ13" s="408"/>
      <c r="BA13" s="408"/>
      <c r="BB13" s="408"/>
      <c r="BC13" s="408"/>
      <c r="BD13" s="408"/>
      <c r="BE13" s="408"/>
      <c r="BF13" s="408"/>
      <c r="BG13" s="408"/>
      <c r="BH13" s="408"/>
      <c r="BI13" s="408"/>
      <c r="BJ13" s="408"/>
      <c r="BK13" s="408"/>
      <c r="BL13" s="408"/>
      <c r="BM13" s="409"/>
      <c r="BN13" s="427">
        <v>-557005</v>
      </c>
      <c r="BO13" s="428"/>
      <c r="BP13" s="428"/>
      <c r="BQ13" s="428"/>
      <c r="BR13" s="428"/>
      <c r="BS13" s="428"/>
      <c r="BT13" s="428"/>
      <c r="BU13" s="429"/>
      <c r="BV13" s="427">
        <v>251906</v>
      </c>
      <c r="BW13" s="428"/>
      <c r="BX13" s="428"/>
      <c r="BY13" s="428"/>
      <c r="BZ13" s="428"/>
      <c r="CA13" s="428"/>
      <c r="CB13" s="428"/>
      <c r="CC13" s="429"/>
      <c r="CD13" s="436" t="s">
        <v>143</v>
      </c>
      <c r="CE13" s="437"/>
      <c r="CF13" s="437"/>
      <c r="CG13" s="437"/>
      <c r="CH13" s="437"/>
      <c r="CI13" s="437"/>
      <c r="CJ13" s="437"/>
      <c r="CK13" s="437"/>
      <c r="CL13" s="437"/>
      <c r="CM13" s="437"/>
      <c r="CN13" s="437"/>
      <c r="CO13" s="437"/>
      <c r="CP13" s="437"/>
      <c r="CQ13" s="437"/>
      <c r="CR13" s="437"/>
      <c r="CS13" s="438"/>
      <c r="CT13" s="397">
        <v>4.5999999999999996</v>
      </c>
      <c r="CU13" s="398"/>
      <c r="CV13" s="398"/>
      <c r="CW13" s="398"/>
      <c r="CX13" s="398"/>
      <c r="CY13" s="398"/>
      <c r="CZ13" s="398"/>
      <c r="DA13" s="399"/>
      <c r="DB13" s="397">
        <v>5.2</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144</v>
      </c>
      <c r="M14" s="561"/>
      <c r="N14" s="561"/>
      <c r="O14" s="561"/>
      <c r="P14" s="561"/>
      <c r="Q14" s="562"/>
      <c r="R14" s="530">
        <v>254386</v>
      </c>
      <c r="S14" s="531"/>
      <c r="T14" s="531"/>
      <c r="U14" s="531"/>
      <c r="V14" s="532"/>
      <c r="W14" s="533"/>
      <c r="X14" s="443"/>
      <c r="Y14" s="443"/>
      <c r="Z14" s="443"/>
      <c r="AA14" s="443"/>
      <c r="AB14" s="444"/>
      <c r="AC14" s="523">
        <v>4.3</v>
      </c>
      <c r="AD14" s="524"/>
      <c r="AE14" s="524"/>
      <c r="AF14" s="524"/>
      <c r="AG14" s="525"/>
      <c r="AH14" s="523">
        <v>4.5</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145</v>
      </c>
      <c r="CE14" s="434"/>
      <c r="CF14" s="434"/>
      <c r="CG14" s="434"/>
      <c r="CH14" s="434"/>
      <c r="CI14" s="434"/>
      <c r="CJ14" s="434"/>
      <c r="CK14" s="434"/>
      <c r="CL14" s="434"/>
      <c r="CM14" s="434"/>
      <c r="CN14" s="434"/>
      <c r="CO14" s="434"/>
      <c r="CP14" s="434"/>
      <c r="CQ14" s="434"/>
      <c r="CR14" s="434"/>
      <c r="CS14" s="435"/>
      <c r="CT14" s="534" t="s">
        <v>137</v>
      </c>
      <c r="CU14" s="535"/>
      <c r="CV14" s="535"/>
      <c r="CW14" s="535"/>
      <c r="CX14" s="535"/>
      <c r="CY14" s="535"/>
      <c r="CZ14" s="535"/>
      <c r="DA14" s="536"/>
      <c r="DB14" s="534" t="s">
        <v>128</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146</v>
      </c>
      <c r="N15" s="528"/>
      <c r="O15" s="528"/>
      <c r="P15" s="528"/>
      <c r="Q15" s="529"/>
      <c r="R15" s="530">
        <v>252617</v>
      </c>
      <c r="S15" s="531"/>
      <c r="T15" s="531"/>
      <c r="U15" s="531"/>
      <c r="V15" s="532"/>
      <c r="W15" s="518" t="s">
        <v>147</v>
      </c>
      <c r="X15" s="440"/>
      <c r="Y15" s="440"/>
      <c r="Z15" s="440"/>
      <c r="AA15" s="440"/>
      <c r="AB15" s="441"/>
      <c r="AC15" s="403">
        <v>21498</v>
      </c>
      <c r="AD15" s="404"/>
      <c r="AE15" s="404"/>
      <c r="AF15" s="404"/>
      <c r="AG15" s="405"/>
      <c r="AH15" s="403">
        <v>22374</v>
      </c>
      <c r="AI15" s="404"/>
      <c r="AJ15" s="404"/>
      <c r="AK15" s="404"/>
      <c r="AL15" s="406"/>
      <c r="AM15" s="496"/>
      <c r="AN15" s="401"/>
      <c r="AO15" s="401"/>
      <c r="AP15" s="401"/>
      <c r="AQ15" s="401"/>
      <c r="AR15" s="401"/>
      <c r="AS15" s="401"/>
      <c r="AT15" s="402"/>
      <c r="AU15" s="484"/>
      <c r="AV15" s="485"/>
      <c r="AW15" s="485"/>
      <c r="AX15" s="485"/>
      <c r="AY15" s="419" t="s">
        <v>148</v>
      </c>
      <c r="AZ15" s="420"/>
      <c r="BA15" s="420"/>
      <c r="BB15" s="420"/>
      <c r="BC15" s="420"/>
      <c r="BD15" s="420"/>
      <c r="BE15" s="420"/>
      <c r="BF15" s="420"/>
      <c r="BG15" s="420"/>
      <c r="BH15" s="420"/>
      <c r="BI15" s="420"/>
      <c r="BJ15" s="420"/>
      <c r="BK15" s="420"/>
      <c r="BL15" s="420"/>
      <c r="BM15" s="421"/>
      <c r="BN15" s="422">
        <v>25990582</v>
      </c>
      <c r="BO15" s="423"/>
      <c r="BP15" s="423"/>
      <c r="BQ15" s="423"/>
      <c r="BR15" s="423"/>
      <c r="BS15" s="423"/>
      <c r="BT15" s="423"/>
      <c r="BU15" s="424"/>
      <c r="BV15" s="422">
        <v>25620685</v>
      </c>
      <c r="BW15" s="423"/>
      <c r="BX15" s="423"/>
      <c r="BY15" s="423"/>
      <c r="BZ15" s="423"/>
      <c r="CA15" s="423"/>
      <c r="CB15" s="423"/>
      <c r="CC15" s="424"/>
      <c r="CD15" s="537" t="s">
        <v>149</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150</v>
      </c>
      <c r="M16" s="521"/>
      <c r="N16" s="521"/>
      <c r="O16" s="521"/>
      <c r="P16" s="521"/>
      <c r="Q16" s="522"/>
      <c r="R16" s="515" t="s">
        <v>151</v>
      </c>
      <c r="S16" s="516"/>
      <c r="T16" s="516"/>
      <c r="U16" s="516"/>
      <c r="V16" s="517"/>
      <c r="W16" s="533"/>
      <c r="X16" s="443"/>
      <c r="Y16" s="443"/>
      <c r="Z16" s="443"/>
      <c r="AA16" s="443"/>
      <c r="AB16" s="444"/>
      <c r="AC16" s="523">
        <v>19</v>
      </c>
      <c r="AD16" s="524"/>
      <c r="AE16" s="524"/>
      <c r="AF16" s="524"/>
      <c r="AG16" s="525"/>
      <c r="AH16" s="523">
        <v>19.600000000000001</v>
      </c>
      <c r="AI16" s="524"/>
      <c r="AJ16" s="524"/>
      <c r="AK16" s="524"/>
      <c r="AL16" s="526"/>
      <c r="AM16" s="496"/>
      <c r="AN16" s="401"/>
      <c r="AO16" s="401"/>
      <c r="AP16" s="401"/>
      <c r="AQ16" s="401"/>
      <c r="AR16" s="401"/>
      <c r="AS16" s="401"/>
      <c r="AT16" s="402"/>
      <c r="AU16" s="484"/>
      <c r="AV16" s="485"/>
      <c r="AW16" s="485"/>
      <c r="AX16" s="485"/>
      <c r="AY16" s="407" t="s">
        <v>152</v>
      </c>
      <c r="AZ16" s="408"/>
      <c r="BA16" s="408"/>
      <c r="BB16" s="408"/>
      <c r="BC16" s="408"/>
      <c r="BD16" s="408"/>
      <c r="BE16" s="408"/>
      <c r="BF16" s="408"/>
      <c r="BG16" s="408"/>
      <c r="BH16" s="408"/>
      <c r="BI16" s="408"/>
      <c r="BJ16" s="408"/>
      <c r="BK16" s="408"/>
      <c r="BL16" s="408"/>
      <c r="BM16" s="409"/>
      <c r="BN16" s="427">
        <v>48203706</v>
      </c>
      <c r="BO16" s="428"/>
      <c r="BP16" s="428"/>
      <c r="BQ16" s="428"/>
      <c r="BR16" s="428"/>
      <c r="BS16" s="428"/>
      <c r="BT16" s="428"/>
      <c r="BU16" s="429"/>
      <c r="BV16" s="427">
        <v>48916151</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153</v>
      </c>
      <c r="N17" s="513"/>
      <c r="O17" s="513"/>
      <c r="P17" s="513"/>
      <c r="Q17" s="514"/>
      <c r="R17" s="515" t="s">
        <v>154</v>
      </c>
      <c r="S17" s="516"/>
      <c r="T17" s="516"/>
      <c r="U17" s="516"/>
      <c r="V17" s="517"/>
      <c r="W17" s="518" t="s">
        <v>155</v>
      </c>
      <c r="X17" s="440"/>
      <c r="Y17" s="440"/>
      <c r="Z17" s="440"/>
      <c r="AA17" s="440"/>
      <c r="AB17" s="441"/>
      <c r="AC17" s="403">
        <v>86854</v>
      </c>
      <c r="AD17" s="404"/>
      <c r="AE17" s="404"/>
      <c r="AF17" s="404"/>
      <c r="AG17" s="405"/>
      <c r="AH17" s="403">
        <v>86683</v>
      </c>
      <c r="AI17" s="404"/>
      <c r="AJ17" s="404"/>
      <c r="AK17" s="404"/>
      <c r="AL17" s="406"/>
      <c r="AM17" s="496"/>
      <c r="AN17" s="401"/>
      <c r="AO17" s="401"/>
      <c r="AP17" s="401"/>
      <c r="AQ17" s="401"/>
      <c r="AR17" s="401"/>
      <c r="AS17" s="401"/>
      <c r="AT17" s="402"/>
      <c r="AU17" s="484"/>
      <c r="AV17" s="485"/>
      <c r="AW17" s="485"/>
      <c r="AX17" s="485"/>
      <c r="AY17" s="407" t="s">
        <v>156</v>
      </c>
      <c r="AZ17" s="408"/>
      <c r="BA17" s="408"/>
      <c r="BB17" s="408"/>
      <c r="BC17" s="408"/>
      <c r="BD17" s="408"/>
      <c r="BE17" s="408"/>
      <c r="BF17" s="408"/>
      <c r="BG17" s="408"/>
      <c r="BH17" s="408"/>
      <c r="BI17" s="408"/>
      <c r="BJ17" s="408"/>
      <c r="BK17" s="408"/>
      <c r="BL17" s="408"/>
      <c r="BM17" s="409"/>
      <c r="BN17" s="427">
        <v>33090829</v>
      </c>
      <c r="BO17" s="428"/>
      <c r="BP17" s="428"/>
      <c r="BQ17" s="428"/>
      <c r="BR17" s="428"/>
      <c r="BS17" s="428"/>
      <c r="BT17" s="428"/>
      <c r="BU17" s="429"/>
      <c r="BV17" s="427">
        <v>32635299</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157</v>
      </c>
      <c r="C18" s="490"/>
      <c r="D18" s="490"/>
      <c r="E18" s="491"/>
      <c r="F18" s="491"/>
      <c r="G18" s="491"/>
      <c r="H18" s="491"/>
      <c r="I18" s="491"/>
      <c r="J18" s="491"/>
      <c r="K18" s="491"/>
      <c r="L18" s="492">
        <v>426.06</v>
      </c>
      <c r="M18" s="492"/>
      <c r="N18" s="492"/>
      <c r="O18" s="492"/>
      <c r="P18" s="492"/>
      <c r="Q18" s="492"/>
      <c r="R18" s="493"/>
      <c r="S18" s="493"/>
      <c r="T18" s="493"/>
      <c r="U18" s="493"/>
      <c r="V18" s="494"/>
      <c r="W18" s="508"/>
      <c r="X18" s="509"/>
      <c r="Y18" s="509"/>
      <c r="Z18" s="509"/>
      <c r="AA18" s="509"/>
      <c r="AB18" s="519"/>
      <c r="AC18" s="391">
        <v>76.7</v>
      </c>
      <c r="AD18" s="392"/>
      <c r="AE18" s="392"/>
      <c r="AF18" s="392"/>
      <c r="AG18" s="495"/>
      <c r="AH18" s="391">
        <v>75.900000000000006</v>
      </c>
      <c r="AI18" s="392"/>
      <c r="AJ18" s="392"/>
      <c r="AK18" s="392"/>
      <c r="AL18" s="393"/>
      <c r="AM18" s="496"/>
      <c r="AN18" s="401"/>
      <c r="AO18" s="401"/>
      <c r="AP18" s="401"/>
      <c r="AQ18" s="401"/>
      <c r="AR18" s="401"/>
      <c r="AS18" s="401"/>
      <c r="AT18" s="402"/>
      <c r="AU18" s="484"/>
      <c r="AV18" s="485"/>
      <c r="AW18" s="485"/>
      <c r="AX18" s="485"/>
      <c r="AY18" s="407" t="s">
        <v>158</v>
      </c>
      <c r="AZ18" s="408"/>
      <c r="BA18" s="408"/>
      <c r="BB18" s="408"/>
      <c r="BC18" s="408"/>
      <c r="BD18" s="408"/>
      <c r="BE18" s="408"/>
      <c r="BF18" s="408"/>
      <c r="BG18" s="408"/>
      <c r="BH18" s="408"/>
      <c r="BI18" s="408"/>
      <c r="BJ18" s="408"/>
      <c r="BK18" s="408"/>
      <c r="BL18" s="408"/>
      <c r="BM18" s="409"/>
      <c r="BN18" s="427">
        <v>57813999</v>
      </c>
      <c r="BO18" s="428"/>
      <c r="BP18" s="428"/>
      <c r="BQ18" s="428"/>
      <c r="BR18" s="428"/>
      <c r="BS18" s="428"/>
      <c r="BT18" s="428"/>
      <c r="BU18" s="429"/>
      <c r="BV18" s="427">
        <v>57535143</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159</v>
      </c>
      <c r="C19" s="490"/>
      <c r="D19" s="490"/>
      <c r="E19" s="491"/>
      <c r="F19" s="491"/>
      <c r="G19" s="491"/>
      <c r="H19" s="491"/>
      <c r="I19" s="491"/>
      <c r="J19" s="491"/>
      <c r="K19" s="491"/>
      <c r="L19" s="497">
        <v>600</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160</v>
      </c>
      <c r="AZ19" s="408"/>
      <c r="BA19" s="408"/>
      <c r="BB19" s="408"/>
      <c r="BC19" s="408"/>
      <c r="BD19" s="408"/>
      <c r="BE19" s="408"/>
      <c r="BF19" s="408"/>
      <c r="BG19" s="408"/>
      <c r="BH19" s="408"/>
      <c r="BI19" s="408"/>
      <c r="BJ19" s="408"/>
      <c r="BK19" s="408"/>
      <c r="BL19" s="408"/>
      <c r="BM19" s="409"/>
      <c r="BN19" s="427">
        <v>75667228</v>
      </c>
      <c r="BO19" s="428"/>
      <c r="BP19" s="428"/>
      <c r="BQ19" s="428"/>
      <c r="BR19" s="428"/>
      <c r="BS19" s="428"/>
      <c r="BT19" s="428"/>
      <c r="BU19" s="429"/>
      <c r="BV19" s="427">
        <v>74829318</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161</v>
      </c>
      <c r="C20" s="490"/>
      <c r="D20" s="490"/>
      <c r="E20" s="491"/>
      <c r="F20" s="491"/>
      <c r="G20" s="491"/>
      <c r="H20" s="491"/>
      <c r="I20" s="491"/>
      <c r="J20" s="491"/>
      <c r="K20" s="491"/>
      <c r="L20" s="497">
        <v>105011</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162</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163</v>
      </c>
      <c r="C22" s="457"/>
      <c r="D22" s="458"/>
      <c r="E22" s="465" t="s">
        <v>1</v>
      </c>
      <c r="F22" s="440"/>
      <c r="G22" s="440"/>
      <c r="H22" s="440"/>
      <c r="I22" s="440"/>
      <c r="J22" s="440"/>
      <c r="K22" s="441"/>
      <c r="L22" s="465" t="s">
        <v>164</v>
      </c>
      <c r="M22" s="440"/>
      <c r="N22" s="440"/>
      <c r="O22" s="440"/>
      <c r="P22" s="441"/>
      <c r="Q22" s="450" t="s">
        <v>165</v>
      </c>
      <c r="R22" s="451"/>
      <c r="S22" s="451"/>
      <c r="T22" s="451"/>
      <c r="U22" s="451"/>
      <c r="V22" s="466"/>
      <c r="W22" s="468" t="s">
        <v>166</v>
      </c>
      <c r="X22" s="457"/>
      <c r="Y22" s="458"/>
      <c r="Z22" s="465" t="s">
        <v>1</v>
      </c>
      <c r="AA22" s="440"/>
      <c r="AB22" s="440"/>
      <c r="AC22" s="440"/>
      <c r="AD22" s="440"/>
      <c r="AE22" s="440"/>
      <c r="AF22" s="440"/>
      <c r="AG22" s="441"/>
      <c r="AH22" s="439" t="s">
        <v>167</v>
      </c>
      <c r="AI22" s="440"/>
      <c r="AJ22" s="440"/>
      <c r="AK22" s="440"/>
      <c r="AL22" s="441"/>
      <c r="AM22" s="439" t="s">
        <v>168</v>
      </c>
      <c r="AN22" s="445"/>
      <c r="AO22" s="445"/>
      <c r="AP22" s="445"/>
      <c r="AQ22" s="445"/>
      <c r="AR22" s="446"/>
      <c r="AS22" s="450" t="s">
        <v>165</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169</v>
      </c>
      <c r="AZ23" s="420"/>
      <c r="BA23" s="420"/>
      <c r="BB23" s="420"/>
      <c r="BC23" s="420"/>
      <c r="BD23" s="420"/>
      <c r="BE23" s="420"/>
      <c r="BF23" s="420"/>
      <c r="BG23" s="420"/>
      <c r="BH23" s="420"/>
      <c r="BI23" s="420"/>
      <c r="BJ23" s="420"/>
      <c r="BK23" s="420"/>
      <c r="BL23" s="420"/>
      <c r="BM23" s="421"/>
      <c r="BN23" s="427">
        <v>103602286</v>
      </c>
      <c r="BO23" s="428"/>
      <c r="BP23" s="428"/>
      <c r="BQ23" s="428"/>
      <c r="BR23" s="428"/>
      <c r="BS23" s="428"/>
      <c r="BT23" s="428"/>
      <c r="BU23" s="429"/>
      <c r="BV23" s="427">
        <v>104146213</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170</v>
      </c>
      <c r="F24" s="401"/>
      <c r="G24" s="401"/>
      <c r="H24" s="401"/>
      <c r="I24" s="401"/>
      <c r="J24" s="401"/>
      <c r="K24" s="402"/>
      <c r="L24" s="403">
        <v>1</v>
      </c>
      <c r="M24" s="404"/>
      <c r="N24" s="404"/>
      <c r="O24" s="404"/>
      <c r="P24" s="405"/>
      <c r="Q24" s="403">
        <v>10580</v>
      </c>
      <c r="R24" s="404"/>
      <c r="S24" s="404"/>
      <c r="T24" s="404"/>
      <c r="U24" s="404"/>
      <c r="V24" s="405"/>
      <c r="W24" s="469"/>
      <c r="X24" s="460"/>
      <c r="Y24" s="461"/>
      <c r="Z24" s="400" t="s">
        <v>171</v>
      </c>
      <c r="AA24" s="401"/>
      <c r="AB24" s="401"/>
      <c r="AC24" s="401"/>
      <c r="AD24" s="401"/>
      <c r="AE24" s="401"/>
      <c r="AF24" s="401"/>
      <c r="AG24" s="402"/>
      <c r="AH24" s="403">
        <v>2046</v>
      </c>
      <c r="AI24" s="404"/>
      <c r="AJ24" s="404"/>
      <c r="AK24" s="404"/>
      <c r="AL24" s="405"/>
      <c r="AM24" s="403">
        <v>6453084</v>
      </c>
      <c r="AN24" s="404"/>
      <c r="AO24" s="404"/>
      <c r="AP24" s="404"/>
      <c r="AQ24" s="404"/>
      <c r="AR24" s="405"/>
      <c r="AS24" s="403">
        <v>3154</v>
      </c>
      <c r="AT24" s="404"/>
      <c r="AU24" s="404"/>
      <c r="AV24" s="404"/>
      <c r="AW24" s="404"/>
      <c r="AX24" s="406"/>
      <c r="AY24" s="394" t="s">
        <v>172</v>
      </c>
      <c r="AZ24" s="395"/>
      <c r="BA24" s="395"/>
      <c r="BB24" s="395"/>
      <c r="BC24" s="395"/>
      <c r="BD24" s="395"/>
      <c r="BE24" s="395"/>
      <c r="BF24" s="395"/>
      <c r="BG24" s="395"/>
      <c r="BH24" s="395"/>
      <c r="BI24" s="395"/>
      <c r="BJ24" s="395"/>
      <c r="BK24" s="395"/>
      <c r="BL24" s="395"/>
      <c r="BM24" s="396"/>
      <c r="BN24" s="427">
        <v>81357218</v>
      </c>
      <c r="BO24" s="428"/>
      <c r="BP24" s="428"/>
      <c r="BQ24" s="428"/>
      <c r="BR24" s="428"/>
      <c r="BS24" s="428"/>
      <c r="BT24" s="428"/>
      <c r="BU24" s="429"/>
      <c r="BV24" s="427">
        <v>82011221</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173</v>
      </c>
      <c r="F25" s="401"/>
      <c r="G25" s="401"/>
      <c r="H25" s="401"/>
      <c r="I25" s="401"/>
      <c r="J25" s="401"/>
      <c r="K25" s="402"/>
      <c r="L25" s="403">
        <v>2</v>
      </c>
      <c r="M25" s="404"/>
      <c r="N25" s="404"/>
      <c r="O25" s="404"/>
      <c r="P25" s="405"/>
      <c r="Q25" s="403">
        <v>8730</v>
      </c>
      <c r="R25" s="404"/>
      <c r="S25" s="404"/>
      <c r="T25" s="404"/>
      <c r="U25" s="404"/>
      <c r="V25" s="405"/>
      <c r="W25" s="469"/>
      <c r="X25" s="460"/>
      <c r="Y25" s="461"/>
      <c r="Z25" s="400" t="s">
        <v>174</v>
      </c>
      <c r="AA25" s="401"/>
      <c r="AB25" s="401"/>
      <c r="AC25" s="401"/>
      <c r="AD25" s="401"/>
      <c r="AE25" s="401"/>
      <c r="AF25" s="401"/>
      <c r="AG25" s="402"/>
      <c r="AH25" s="403">
        <v>374</v>
      </c>
      <c r="AI25" s="404"/>
      <c r="AJ25" s="404"/>
      <c r="AK25" s="404"/>
      <c r="AL25" s="405"/>
      <c r="AM25" s="403">
        <v>1045330</v>
      </c>
      <c r="AN25" s="404"/>
      <c r="AO25" s="404"/>
      <c r="AP25" s="404"/>
      <c r="AQ25" s="404"/>
      <c r="AR25" s="405"/>
      <c r="AS25" s="403">
        <v>2795</v>
      </c>
      <c r="AT25" s="404"/>
      <c r="AU25" s="404"/>
      <c r="AV25" s="404"/>
      <c r="AW25" s="404"/>
      <c r="AX25" s="406"/>
      <c r="AY25" s="419" t="s">
        <v>175</v>
      </c>
      <c r="AZ25" s="420"/>
      <c r="BA25" s="420"/>
      <c r="BB25" s="420"/>
      <c r="BC25" s="420"/>
      <c r="BD25" s="420"/>
      <c r="BE25" s="420"/>
      <c r="BF25" s="420"/>
      <c r="BG25" s="420"/>
      <c r="BH25" s="420"/>
      <c r="BI25" s="420"/>
      <c r="BJ25" s="420"/>
      <c r="BK25" s="420"/>
      <c r="BL25" s="420"/>
      <c r="BM25" s="421"/>
      <c r="BN25" s="422">
        <v>22766736</v>
      </c>
      <c r="BO25" s="423"/>
      <c r="BP25" s="423"/>
      <c r="BQ25" s="423"/>
      <c r="BR25" s="423"/>
      <c r="BS25" s="423"/>
      <c r="BT25" s="423"/>
      <c r="BU25" s="424"/>
      <c r="BV25" s="422">
        <v>25005653</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176</v>
      </c>
      <c r="F26" s="401"/>
      <c r="G26" s="401"/>
      <c r="H26" s="401"/>
      <c r="I26" s="401"/>
      <c r="J26" s="401"/>
      <c r="K26" s="402"/>
      <c r="L26" s="403">
        <v>1</v>
      </c>
      <c r="M26" s="404"/>
      <c r="N26" s="404"/>
      <c r="O26" s="404"/>
      <c r="P26" s="405"/>
      <c r="Q26" s="403">
        <v>7210</v>
      </c>
      <c r="R26" s="404"/>
      <c r="S26" s="404"/>
      <c r="T26" s="404"/>
      <c r="U26" s="404"/>
      <c r="V26" s="405"/>
      <c r="W26" s="469"/>
      <c r="X26" s="460"/>
      <c r="Y26" s="461"/>
      <c r="Z26" s="400" t="s">
        <v>177</v>
      </c>
      <c r="AA26" s="482"/>
      <c r="AB26" s="482"/>
      <c r="AC26" s="482"/>
      <c r="AD26" s="482"/>
      <c r="AE26" s="482"/>
      <c r="AF26" s="482"/>
      <c r="AG26" s="483"/>
      <c r="AH26" s="403">
        <v>231</v>
      </c>
      <c r="AI26" s="404"/>
      <c r="AJ26" s="404"/>
      <c r="AK26" s="404"/>
      <c r="AL26" s="405"/>
      <c r="AM26" s="403">
        <v>783321</v>
      </c>
      <c r="AN26" s="404"/>
      <c r="AO26" s="404"/>
      <c r="AP26" s="404"/>
      <c r="AQ26" s="404"/>
      <c r="AR26" s="405"/>
      <c r="AS26" s="403">
        <v>3391</v>
      </c>
      <c r="AT26" s="404"/>
      <c r="AU26" s="404"/>
      <c r="AV26" s="404"/>
      <c r="AW26" s="404"/>
      <c r="AX26" s="406"/>
      <c r="AY26" s="436" t="s">
        <v>178</v>
      </c>
      <c r="AZ26" s="437"/>
      <c r="BA26" s="437"/>
      <c r="BB26" s="437"/>
      <c r="BC26" s="437"/>
      <c r="BD26" s="437"/>
      <c r="BE26" s="437"/>
      <c r="BF26" s="437"/>
      <c r="BG26" s="437"/>
      <c r="BH26" s="437"/>
      <c r="BI26" s="437"/>
      <c r="BJ26" s="437"/>
      <c r="BK26" s="437"/>
      <c r="BL26" s="437"/>
      <c r="BM26" s="438"/>
      <c r="BN26" s="427">
        <v>10000</v>
      </c>
      <c r="BO26" s="428"/>
      <c r="BP26" s="428"/>
      <c r="BQ26" s="428"/>
      <c r="BR26" s="428"/>
      <c r="BS26" s="428"/>
      <c r="BT26" s="428"/>
      <c r="BU26" s="429"/>
      <c r="BV26" s="427">
        <v>10000</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179</v>
      </c>
      <c r="F27" s="401"/>
      <c r="G27" s="401"/>
      <c r="H27" s="401"/>
      <c r="I27" s="401"/>
      <c r="J27" s="401"/>
      <c r="K27" s="402"/>
      <c r="L27" s="403">
        <v>1</v>
      </c>
      <c r="M27" s="404"/>
      <c r="N27" s="404"/>
      <c r="O27" s="404"/>
      <c r="P27" s="405"/>
      <c r="Q27" s="403">
        <v>6620</v>
      </c>
      <c r="R27" s="404"/>
      <c r="S27" s="404"/>
      <c r="T27" s="404"/>
      <c r="U27" s="404"/>
      <c r="V27" s="405"/>
      <c r="W27" s="469"/>
      <c r="X27" s="460"/>
      <c r="Y27" s="461"/>
      <c r="Z27" s="400" t="s">
        <v>180</v>
      </c>
      <c r="AA27" s="401"/>
      <c r="AB27" s="401"/>
      <c r="AC27" s="401"/>
      <c r="AD27" s="401"/>
      <c r="AE27" s="401"/>
      <c r="AF27" s="401"/>
      <c r="AG27" s="402"/>
      <c r="AH27" s="403">
        <v>53</v>
      </c>
      <c r="AI27" s="404"/>
      <c r="AJ27" s="404"/>
      <c r="AK27" s="404"/>
      <c r="AL27" s="405"/>
      <c r="AM27" s="403">
        <v>200279</v>
      </c>
      <c r="AN27" s="404"/>
      <c r="AO27" s="404"/>
      <c r="AP27" s="404"/>
      <c r="AQ27" s="404"/>
      <c r="AR27" s="405"/>
      <c r="AS27" s="403">
        <v>3779</v>
      </c>
      <c r="AT27" s="404"/>
      <c r="AU27" s="404"/>
      <c r="AV27" s="404"/>
      <c r="AW27" s="404"/>
      <c r="AX27" s="406"/>
      <c r="AY27" s="433" t="s">
        <v>181</v>
      </c>
      <c r="AZ27" s="434"/>
      <c r="BA27" s="434"/>
      <c r="BB27" s="434"/>
      <c r="BC27" s="434"/>
      <c r="BD27" s="434"/>
      <c r="BE27" s="434"/>
      <c r="BF27" s="434"/>
      <c r="BG27" s="434"/>
      <c r="BH27" s="434"/>
      <c r="BI27" s="434"/>
      <c r="BJ27" s="434"/>
      <c r="BK27" s="434"/>
      <c r="BL27" s="434"/>
      <c r="BM27" s="435"/>
      <c r="BN27" s="430">
        <v>1382472</v>
      </c>
      <c r="BO27" s="431"/>
      <c r="BP27" s="431"/>
      <c r="BQ27" s="431"/>
      <c r="BR27" s="431"/>
      <c r="BS27" s="431"/>
      <c r="BT27" s="431"/>
      <c r="BU27" s="432"/>
      <c r="BV27" s="430">
        <v>1381327</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182</v>
      </c>
      <c r="F28" s="401"/>
      <c r="G28" s="401"/>
      <c r="H28" s="401"/>
      <c r="I28" s="401"/>
      <c r="J28" s="401"/>
      <c r="K28" s="402"/>
      <c r="L28" s="403">
        <v>1</v>
      </c>
      <c r="M28" s="404"/>
      <c r="N28" s="404"/>
      <c r="O28" s="404"/>
      <c r="P28" s="405"/>
      <c r="Q28" s="403">
        <v>6020</v>
      </c>
      <c r="R28" s="404"/>
      <c r="S28" s="404"/>
      <c r="T28" s="404"/>
      <c r="U28" s="404"/>
      <c r="V28" s="405"/>
      <c r="W28" s="469"/>
      <c r="X28" s="460"/>
      <c r="Y28" s="461"/>
      <c r="Z28" s="400" t="s">
        <v>183</v>
      </c>
      <c r="AA28" s="401"/>
      <c r="AB28" s="401"/>
      <c r="AC28" s="401"/>
      <c r="AD28" s="401"/>
      <c r="AE28" s="401"/>
      <c r="AF28" s="401"/>
      <c r="AG28" s="402"/>
      <c r="AH28" s="403" t="s">
        <v>184</v>
      </c>
      <c r="AI28" s="404"/>
      <c r="AJ28" s="404"/>
      <c r="AK28" s="404"/>
      <c r="AL28" s="405"/>
      <c r="AM28" s="403" t="s">
        <v>185</v>
      </c>
      <c r="AN28" s="404"/>
      <c r="AO28" s="404"/>
      <c r="AP28" s="404"/>
      <c r="AQ28" s="404"/>
      <c r="AR28" s="405"/>
      <c r="AS28" s="403" t="s">
        <v>185</v>
      </c>
      <c r="AT28" s="404"/>
      <c r="AU28" s="404"/>
      <c r="AV28" s="404"/>
      <c r="AW28" s="404"/>
      <c r="AX28" s="406"/>
      <c r="AY28" s="410" t="s">
        <v>186</v>
      </c>
      <c r="AZ28" s="411"/>
      <c r="BA28" s="411"/>
      <c r="BB28" s="412"/>
      <c r="BC28" s="419" t="s">
        <v>48</v>
      </c>
      <c r="BD28" s="420"/>
      <c r="BE28" s="420"/>
      <c r="BF28" s="420"/>
      <c r="BG28" s="420"/>
      <c r="BH28" s="420"/>
      <c r="BI28" s="420"/>
      <c r="BJ28" s="420"/>
      <c r="BK28" s="420"/>
      <c r="BL28" s="420"/>
      <c r="BM28" s="421"/>
      <c r="BN28" s="422">
        <v>4577121</v>
      </c>
      <c r="BO28" s="423"/>
      <c r="BP28" s="423"/>
      <c r="BQ28" s="423"/>
      <c r="BR28" s="423"/>
      <c r="BS28" s="423"/>
      <c r="BT28" s="423"/>
      <c r="BU28" s="424"/>
      <c r="BV28" s="422">
        <v>5223962</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187</v>
      </c>
      <c r="F29" s="401"/>
      <c r="G29" s="401"/>
      <c r="H29" s="401"/>
      <c r="I29" s="401"/>
      <c r="J29" s="401"/>
      <c r="K29" s="402"/>
      <c r="L29" s="403">
        <v>32</v>
      </c>
      <c r="M29" s="404"/>
      <c r="N29" s="404"/>
      <c r="O29" s="404"/>
      <c r="P29" s="405"/>
      <c r="Q29" s="403">
        <v>5630</v>
      </c>
      <c r="R29" s="404"/>
      <c r="S29" s="404"/>
      <c r="T29" s="404"/>
      <c r="U29" s="404"/>
      <c r="V29" s="405"/>
      <c r="W29" s="470"/>
      <c r="X29" s="471"/>
      <c r="Y29" s="472"/>
      <c r="Z29" s="400" t="s">
        <v>188</v>
      </c>
      <c r="AA29" s="401"/>
      <c r="AB29" s="401"/>
      <c r="AC29" s="401"/>
      <c r="AD29" s="401"/>
      <c r="AE29" s="401"/>
      <c r="AF29" s="401"/>
      <c r="AG29" s="402"/>
      <c r="AH29" s="403">
        <v>2099</v>
      </c>
      <c r="AI29" s="404"/>
      <c r="AJ29" s="404"/>
      <c r="AK29" s="404"/>
      <c r="AL29" s="405"/>
      <c r="AM29" s="403">
        <v>6653363</v>
      </c>
      <c r="AN29" s="404"/>
      <c r="AO29" s="404"/>
      <c r="AP29" s="404"/>
      <c r="AQ29" s="404"/>
      <c r="AR29" s="405"/>
      <c r="AS29" s="403">
        <v>3170</v>
      </c>
      <c r="AT29" s="404"/>
      <c r="AU29" s="404"/>
      <c r="AV29" s="404"/>
      <c r="AW29" s="404"/>
      <c r="AX29" s="406"/>
      <c r="AY29" s="413"/>
      <c r="AZ29" s="414"/>
      <c r="BA29" s="414"/>
      <c r="BB29" s="415"/>
      <c r="BC29" s="407" t="s">
        <v>189</v>
      </c>
      <c r="BD29" s="408"/>
      <c r="BE29" s="408"/>
      <c r="BF29" s="408"/>
      <c r="BG29" s="408"/>
      <c r="BH29" s="408"/>
      <c r="BI29" s="408"/>
      <c r="BJ29" s="408"/>
      <c r="BK29" s="408"/>
      <c r="BL29" s="408"/>
      <c r="BM29" s="409"/>
      <c r="BN29" s="427">
        <v>3508384</v>
      </c>
      <c r="BO29" s="428"/>
      <c r="BP29" s="428"/>
      <c r="BQ29" s="428"/>
      <c r="BR29" s="428"/>
      <c r="BS29" s="428"/>
      <c r="BT29" s="428"/>
      <c r="BU29" s="429"/>
      <c r="BV29" s="427">
        <v>4096183</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190</v>
      </c>
      <c r="X30" s="480"/>
      <c r="Y30" s="480"/>
      <c r="Z30" s="480"/>
      <c r="AA30" s="480"/>
      <c r="AB30" s="480"/>
      <c r="AC30" s="480"/>
      <c r="AD30" s="480"/>
      <c r="AE30" s="480"/>
      <c r="AF30" s="480"/>
      <c r="AG30" s="481"/>
      <c r="AH30" s="391">
        <v>99.4</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14347190</v>
      </c>
      <c r="BO30" s="431"/>
      <c r="BP30" s="431"/>
      <c r="BQ30" s="431"/>
      <c r="BR30" s="431"/>
      <c r="BS30" s="431"/>
      <c r="BT30" s="431"/>
      <c r="BU30" s="432"/>
      <c r="BV30" s="430">
        <v>14512467</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197</v>
      </c>
      <c r="D33" s="390"/>
      <c r="E33" s="389" t="s">
        <v>198</v>
      </c>
      <c r="F33" s="389"/>
      <c r="G33" s="389"/>
      <c r="H33" s="389"/>
      <c r="I33" s="389"/>
      <c r="J33" s="389"/>
      <c r="K33" s="389"/>
      <c r="L33" s="389"/>
      <c r="M33" s="389"/>
      <c r="N33" s="389"/>
      <c r="O33" s="389"/>
      <c r="P33" s="389"/>
      <c r="Q33" s="389"/>
      <c r="R33" s="389"/>
      <c r="S33" s="389"/>
      <c r="T33" s="215"/>
      <c r="U33" s="390" t="s">
        <v>199</v>
      </c>
      <c r="V33" s="390"/>
      <c r="W33" s="389" t="s">
        <v>198</v>
      </c>
      <c r="X33" s="389"/>
      <c r="Y33" s="389"/>
      <c r="Z33" s="389"/>
      <c r="AA33" s="389"/>
      <c r="AB33" s="389"/>
      <c r="AC33" s="389"/>
      <c r="AD33" s="389"/>
      <c r="AE33" s="389"/>
      <c r="AF33" s="389"/>
      <c r="AG33" s="389"/>
      <c r="AH33" s="389"/>
      <c r="AI33" s="389"/>
      <c r="AJ33" s="389"/>
      <c r="AK33" s="389"/>
      <c r="AL33" s="215"/>
      <c r="AM33" s="390" t="s">
        <v>197</v>
      </c>
      <c r="AN33" s="390"/>
      <c r="AO33" s="389" t="s">
        <v>198</v>
      </c>
      <c r="AP33" s="389"/>
      <c r="AQ33" s="389"/>
      <c r="AR33" s="389"/>
      <c r="AS33" s="389"/>
      <c r="AT33" s="389"/>
      <c r="AU33" s="389"/>
      <c r="AV33" s="389"/>
      <c r="AW33" s="389"/>
      <c r="AX33" s="389"/>
      <c r="AY33" s="389"/>
      <c r="AZ33" s="389"/>
      <c r="BA33" s="389"/>
      <c r="BB33" s="389"/>
      <c r="BC33" s="389"/>
      <c r="BD33" s="216"/>
      <c r="BE33" s="389" t="s">
        <v>200</v>
      </c>
      <c r="BF33" s="389"/>
      <c r="BG33" s="389" t="s">
        <v>201</v>
      </c>
      <c r="BH33" s="389"/>
      <c r="BI33" s="389"/>
      <c r="BJ33" s="389"/>
      <c r="BK33" s="389"/>
      <c r="BL33" s="389"/>
      <c r="BM33" s="389"/>
      <c r="BN33" s="389"/>
      <c r="BO33" s="389"/>
      <c r="BP33" s="389"/>
      <c r="BQ33" s="389"/>
      <c r="BR33" s="389"/>
      <c r="BS33" s="389"/>
      <c r="BT33" s="389"/>
      <c r="BU33" s="389"/>
      <c r="BV33" s="216"/>
      <c r="BW33" s="390" t="s">
        <v>200</v>
      </c>
      <c r="BX33" s="390"/>
      <c r="BY33" s="389" t="s">
        <v>202</v>
      </c>
      <c r="BZ33" s="389"/>
      <c r="CA33" s="389"/>
      <c r="CB33" s="389"/>
      <c r="CC33" s="389"/>
      <c r="CD33" s="389"/>
      <c r="CE33" s="389"/>
      <c r="CF33" s="389"/>
      <c r="CG33" s="389"/>
      <c r="CH33" s="389"/>
      <c r="CI33" s="389"/>
      <c r="CJ33" s="389"/>
      <c r="CK33" s="389"/>
      <c r="CL33" s="389"/>
      <c r="CM33" s="389"/>
      <c r="CN33" s="215"/>
      <c r="CO33" s="390" t="s">
        <v>197</v>
      </c>
      <c r="CP33" s="390"/>
      <c r="CQ33" s="389" t="s">
        <v>203</v>
      </c>
      <c r="CR33" s="389"/>
      <c r="CS33" s="389"/>
      <c r="CT33" s="389"/>
      <c r="CU33" s="389"/>
      <c r="CV33" s="389"/>
      <c r="CW33" s="389"/>
      <c r="CX33" s="389"/>
      <c r="CY33" s="389"/>
      <c r="CZ33" s="389"/>
      <c r="DA33" s="389"/>
      <c r="DB33" s="389"/>
      <c r="DC33" s="389"/>
      <c r="DD33" s="389"/>
      <c r="DE33" s="389"/>
      <c r="DF33" s="215"/>
      <c r="DG33" s="388" t="s">
        <v>204</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7</v>
      </c>
      <c r="V34" s="386"/>
      <c r="W34" s="385" t="str">
        <f>IF('各会計、関係団体の財政状況及び健全化判断比率'!B28="","",'各会計、関係団体の財政状況及び健全化判断比率'!B28)</f>
        <v>国民健康保険事業特別会計</v>
      </c>
      <c r="X34" s="385"/>
      <c r="Y34" s="385"/>
      <c r="Z34" s="385"/>
      <c r="AA34" s="385"/>
      <c r="AB34" s="385"/>
      <c r="AC34" s="385"/>
      <c r="AD34" s="385"/>
      <c r="AE34" s="385"/>
      <c r="AF34" s="385"/>
      <c r="AG34" s="385"/>
      <c r="AH34" s="385"/>
      <c r="AI34" s="385"/>
      <c r="AJ34" s="385"/>
      <c r="AK34" s="385"/>
      <c r="AL34" s="213"/>
      <c r="AM34" s="386">
        <f>IF(AO34="","",MAX(C34:D43,U34:V43)+1)</f>
        <v>11</v>
      </c>
      <c r="AN34" s="386"/>
      <c r="AO34" s="385" t="str">
        <f>IF('各会計、関係団体の財政状況及び健全化判断比率'!B32="","",'各会計、関係団体の財政状況及び健全化判断比率'!B32)</f>
        <v>水道事業会計</v>
      </c>
      <c r="AP34" s="385"/>
      <c r="AQ34" s="385"/>
      <c r="AR34" s="385"/>
      <c r="AS34" s="385"/>
      <c r="AT34" s="385"/>
      <c r="AU34" s="385"/>
      <c r="AV34" s="385"/>
      <c r="AW34" s="385"/>
      <c r="AX34" s="385"/>
      <c r="AY34" s="385"/>
      <c r="AZ34" s="385"/>
      <c r="BA34" s="385"/>
      <c r="BB34" s="385"/>
      <c r="BC34" s="385"/>
      <c r="BD34" s="213"/>
      <c r="BE34" s="386">
        <f>IF(BG34="","",MAX(C34:D43,U34:V43,AM34:AN43)+1)</f>
        <v>14</v>
      </c>
      <c r="BF34" s="386"/>
      <c r="BG34" s="385" t="str">
        <f>IF('各会計、関係団体の財政状況及び健全化判断比率'!B35="","",'各会計、関係団体の財政状況及び健全化判断比率'!B35)</f>
        <v>集落排水事業特別会計</v>
      </c>
      <c r="BH34" s="385"/>
      <c r="BI34" s="385"/>
      <c r="BJ34" s="385"/>
      <c r="BK34" s="385"/>
      <c r="BL34" s="385"/>
      <c r="BM34" s="385"/>
      <c r="BN34" s="385"/>
      <c r="BO34" s="385"/>
      <c r="BP34" s="385"/>
      <c r="BQ34" s="385"/>
      <c r="BR34" s="385"/>
      <c r="BS34" s="385"/>
      <c r="BT34" s="385"/>
      <c r="BU34" s="385"/>
      <c r="BV34" s="213"/>
      <c r="BW34" s="386">
        <f>IF(BY34="","",MAX(C34:D43,U34:V43,AM34:AN43,BE34:BF43)+1)</f>
        <v>20</v>
      </c>
      <c r="BX34" s="386"/>
      <c r="BY34" s="385" t="str">
        <f>IF('各会計、関係団体の財政状況及び健全化判断比率'!B68="","",'各会計、関係団体の財政状況及び健全化判断比率'!B68)</f>
        <v>長崎県後期高齢者医療広域連合（普通会計）</v>
      </c>
      <c r="BZ34" s="385"/>
      <c r="CA34" s="385"/>
      <c r="CB34" s="385"/>
      <c r="CC34" s="385"/>
      <c r="CD34" s="385"/>
      <c r="CE34" s="385"/>
      <c r="CF34" s="385"/>
      <c r="CG34" s="385"/>
      <c r="CH34" s="385"/>
      <c r="CI34" s="385"/>
      <c r="CJ34" s="385"/>
      <c r="CK34" s="385"/>
      <c r="CL34" s="385"/>
      <c r="CM34" s="385"/>
      <c r="CN34" s="213"/>
      <c r="CO34" s="386">
        <f>IF(CQ34="","",MAX(C34:D43,U34:V43,AM34:AN43,BE34:BF43,BW34:BX43)+1)</f>
        <v>28</v>
      </c>
      <c r="CP34" s="386"/>
      <c r="CQ34" s="385" t="str">
        <f>IF('各会計、関係団体の財政状況及び健全化判断比率'!BS7="","",'各会計、関係団体の財政状況及び健全化判断比率'!BS7)</f>
        <v>公益社団法人佐世保地域文化事業財団</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f>IF(E35="","",C34+1)</f>
        <v>2</v>
      </c>
      <c r="D35" s="386"/>
      <c r="E35" s="385" t="str">
        <f>IF('各会計、関係団体の財政状況及び健全化判断比率'!B8="","",'各会計、関係団体の財政状況及び健全化判断比率'!B8)</f>
        <v>住宅事業特別会計</v>
      </c>
      <c r="F35" s="385"/>
      <c r="G35" s="385"/>
      <c r="H35" s="385"/>
      <c r="I35" s="385"/>
      <c r="J35" s="385"/>
      <c r="K35" s="385"/>
      <c r="L35" s="385"/>
      <c r="M35" s="385"/>
      <c r="N35" s="385"/>
      <c r="O35" s="385"/>
      <c r="P35" s="385"/>
      <c r="Q35" s="385"/>
      <c r="R35" s="385"/>
      <c r="S35" s="385"/>
      <c r="T35" s="213"/>
      <c r="U35" s="386">
        <f>IF(W35="","",U34+1)</f>
        <v>8</v>
      </c>
      <c r="V35" s="386"/>
      <c r="W35" s="385" t="str">
        <f>IF('各会計、関係団体の財政状況及び健全化判断比率'!B29="","",'各会計、関係団体の財政状況及び健全化判断比率'!B29)</f>
        <v>介護保険事業特別会計</v>
      </c>
      <c r="X35" s="385"/>
      <c r="Y35" s="385"/>
      <c r="Z35" s="385"/>
      <c r="AA35" s="385"/>
      <c r="AB35" s="385"/>
      <c r="AC35" s="385"/>
      <c r="AD35" s="385"/>
      <c r="AE35" s="385"/>
      <c r="AF35" s="385"/>
      <c r="AG35" s="385"/>
      <c r="AH35" s="385"/>
      <c r="AI35" s="385"/>
      <c r="AJ35" s="385"/>
      <c r="AK35" s="385"/>
      <c r="AL35" s="213"/>
      <c r="AM35" s="386">
        <f t="shared" ref="AM35:AM43" si="0">IF(AO35="","",AM34+1)</f>
        <v>12</v>
      </c>
      <c r="AN35" s="386"/>
      <c r="AO35" s="385" t="str">
        <f>IF('各会計、関係団体の財政状況及び健全化判断比率'!B33="","",'各会計、関係団体の財政状況及び健全化判断比率'!B33)</f>
        <v>下水道事業会計</v>
      </c>
      <c r="AP35" s="385"/>
      <c r="AQ35" s="385"/>
      <c r="AR35" s="385"/>
      <c r="AS35" s="385"/>
      <c r="AT35" s="385"/>
      <c r="AU35" s="385"/>
      <c r="AV35" s="385"/>
      <c r="AW35" s="385"/>
      <c r="AX35" s="385"/>
      <c r="AY35" s="385"/>
      <c r="AZ35" s="385"/>
      <c r="BA35" s="385"/>
      <c r="BB35" s="385"/>
      <c r="BC35" s="385"/>
      <c r="BD35" s="213"/>
      <c r="BE35" s="386">
        <f t="shared" ref="BE35:BE43" si="1">IF(BG35="","",BE34+1)</f>
        <v>15</v>
      </c>
      <c r="BF35" s="386"/>
      <c r="BG35" s="385" t="str">
        <f>IF('各会計、関係団体の財政状況及び健全化判断比率'!B36="","",'各会計、関係団体の財政状況及び健全化判断比率'!B36)</f>
        <v>交通船事業特別会計</v>
      </c>
      <c r="BH35" s="385"/>
      <c r="BI35" s="385"/>
      <c r="BJ35" s="385"/>
      <c r="BK35" s="385"/>
      <c r="BL35" s="385"/>
      <c r="BM35" s="385"/>
      <c r="BN35" s="385"/>
      <c r="BO35" s="385"/>
      <c r="BP35" s="385"/>
      <c r="BQ35" s="385"/>
      <c r="BR35" s="385"/>
      <c r="BS35" s="385"/>
      <c r="BT35" s="385"/>
      <c r="BU35" s="385"/>
      <c r="BV35" s="213"/>
      <c r="BW35" s="386">
        <f t="shared" ref="BW35:BW43" si="2">IF(BY35="","",BW34+1)</f>
        <v>21</v>
      </c>
      <c r="BX35" s="386"/>
      <c r="BY35" s="385" t="str">
        <f>IF('各会計、関係団体の財政状況及び健全化判断比率'!B69="","",'各会計、関係団体の財政状況及び健全化判断比率'!B69)</f>
        <v>長崎県後期高齢者医療広域連合（事業会計）</v>
      </c>
      <c r="BZ35" s="385"/>
      <c r="CA35" s="385"/>
      <c r="CB35" s="385"/>
      <c r="CC35" s="385"/>
      <c r="CD35" s="385"/>
      <c r="CE35" s="385"/>
      <c r="CF35" s="385"/>
      <c r="CG35" s="385"/>
      <c r="CH35" s="385"/>
      <c r="CI35" s="385"/>
      <c r="CJ35" s="385"/>
      <c r="CK35" s="385"/>
      <c r="CL35" s="385"/>
      <c r="CM35" s="385"/>
      <c r="CN35" s="213"/>
      <c r="CO35" s="386">
        <f t="shared" ref="CO35:CO43" si="3">IF(CQ35="","",CO34+1)</f>
        <v>29</v>
      </c>
      <c r="CP35" s="386"/>
      <c r="CQ35" s="385" t="str">
        <f>IF('各会計、関係団体の財政状況及び健全化判断比率'!BS8="","",'各会計、関係団体の財政状況及び健全化判断比率'!BS8)</f>
        <v>財団法人佐世保市中小企業勤労者福祉サービスセンター</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f>IF(E36="","",C35+1)</f>
        <v>3</v>
      </c>
      <c r="D36" s="386"/>
      <c r="E36" s="385" t="str">
        <f>IF('各会計、関係団体の財政状況及び健全化判断比率'!B9="","",'各会計、関係団体の財政状況及び健全化判断比率'!B9)</f>
        <v>佐世保市等地域交通体系整備事業特別会計</v>
      </c>
      <c r="F36" s="385"/>
      <c r="G36" s="385"/>
      <c r="H36" s="385"/>
      <c r="I36" s="385"/>
      <c r="J36" s="385"/>
      <c r="K36" s="385"/>
      <c r="L36" s="385"/>
      <c r="M36" s="385"/>
      <c r="N36" s="385"/>
      <c r="O36" s="385"/>
      <c r="P36" s="385"/>
      <c r="Q36" s="385"/>
      <c r="R36" s="385"/>
      <c r="S36" s="385"/>
      <c r="T36" s="213"/>
      <c r="U36" s="386">
        <f t="shared" ref="U36:U43" si="4">IF(W36="","",U35+1)</f>
        <v>9</v>
      </c>
      <c r="V36" s="386"/>
      <c r="W36" s="385" t="str">
        <f>IF('各会計、関係団体の財政状況及び健全化判断比率'!B30="","",'各会計、関係団体の財政状況及び健全化判断比率'!B30)</f>
        <v>後期高齢者医療事業特別会計</v>
      </c>
      <c r="X36" s="385"/>
      <c r="Y36" s="385"/>
      <c r="Z36" s="385"/>
      <c r="AA36" s="385"/>
      <c r="AB36" s="385"/>
      <c r="AC36" s="385"/>
      <c r="AD36" s="385"/>
      <c r="AE36" s="385"/>
      <c r="AF36" s="385"/>
      <c r="AG36" s="385"/>
      <c r="AH36" s="385"/>
      <c r="AI36" s="385"/>
      <c r="AJ36" s="385"/>
      <c r="AK36" s="385"/>
      <c r="AL36" s="213"/>
      <c r="AM36" s="386">
        <f t="shared" si="0"/>
        <v>13</v>
      </c>
      <c r="AN36" s="386"/>
      <c r="AO36" s="385" t="str">
        <f>IF('各会計、関係団体の財政状況及び健全化判断比率'!B34="","",'各会計、関係団体の財政状況及び健全化判断比率'!B34)</f>
        <v>交通事業会計</v>
      </c>
      <c r="AP36" s="385"/>
      <c r="AQ36" s="385"/>
      <c r="AR36" s="385"/>
      <c r="AS36" s="385"/>
      <c r="AT36" s="385"/>
      <c r="AU36" s="385"/>
      <c r="AV36" s="385"/>
      <c r="AW36" s="385"/>
      <c r="AX36" s="385"/>
      <c r="AY36" s="385"/>
      <c r="AZ36" s="385"/>
      <c r="BA36" s="385"/>
      <c r="BB36" s="385"/>
      <c r="BC36" s="385"/>
      <c r="BD36" s="213"/>
      <c r="BE36" s="386">
        <f t="shared" si="1"/>
        <v>16</v>
      </c>
      <c r="BF36" s="386"/>
      <c r="BG36" s="385" t="str">
        <f>IF('各会計、関係団体の財政状況及び健全化判断比率'!B37="","",'各会計、関係団体の財政状況及び健全化判断比率'!B37)</f>
        <v>工業団地整備事業特別会計</v>
      </c>
      <c r="BH36" s="385"/>
      <c r="BI36" s="385"/>
      <c r="BJ36" s="385"/>
      <c r="BK36" s="385"/>
      <c r="BL36" s="385"/>
      <c r="BM36" s="385"/>
      <c r="BN36" s="385"/>
      <c r="BO36" s="385"/>
      <c r="BP36" s="385"/>
      <c r="BQ36" s="385"/>
      <c r="BR36" s="385"/>
      <c r="BS36" s="385"/>
      <c r="BT36" s="385"/>
      <c r="BU36" s="385"/>
      <c r="BV36" s="213"/>
      <c r="BW36" s="386">
        <f t="shared" si="2"/>
        <v>22</v>
      </c>
      <c r="BX36" s="386"/>
      <c r="BY36" s="385" t="str">
        <f>IF('各会計、関係団体の財政状況及び健全化判断比率'!B70="","",'各会計、関係団体の財政状況及び健全化判断比率'!B70)</f>
        <v>長崎県市町村総合事務組合（一般会計）</v>
      </c>
      <c r="BZ36" s="385"/>
      <c r="CA36" s="385"/>
      <c r="CB36" s="385"/>
      <c r="CC36" s="385"/>
      <c r="CD36" s="385"/>
      <c r="CE36" s="385"/>
      <c r="CF36" s="385"/>
      <c r="CG36" s="385"/>
      <c r="CH36" s="385"/>
      <c r="CI36" s="385"/>
      <c r="CJ36" s="385"/>
      <c r="CK36" s="385"/>
      <c r="CL36" s="385"/>
      <c r="CM36" s="385"/>
      <c r="CN36" s="213"/>
      <c r="CO36" s="386">
        <f t="shared" si="3"/>
        <v>30</v>
      </c>
      <c r="CP36" s="386"/>
      <c r="CQ36" s="385" t="str">
        <f>IF('各会計、関係団体の財政状況及び健全化判断比率'!BS9="","",'各会計、関係団体の財政状況及び健全化判断比率'!BS9)</f>
        <v>財団法人佐世保観光コンベンション協会</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f>IF(E37="","",C36+1)</f>
        <v>4</v>
      </c>
      <c r="D37" s="386"/>
      <c r="E37" s="385" t="str">
        <f>IF('各会計、関係団体の財政状況及び健全化判断比率'!B10="","",'各会計、関係団体の財政状況及び健全化判断比率'!B10)</f>
        <v>土地取得事業特別会計</v>
      </c>
      <c r="F37" s="385"/>
      <c r="G37" s="385"/>
      <c r="H37" s="385"/>
      <c r="I37" s="385"/>
      <c r="J37" s="385"/>
      <c r="K37" s="385"/>
      <c r="L37" s="385"/>
      <c r="M37" s="385"/>
      <c r="N37" s="385"/>
      <c r="O37" s="385"/>
      <c r="P37" s="385"/>
      <c r="Q37" s="385"/>
      <c r="R37" s="385"/>
      <c r="S37" s="385"/>
      <c r="T37" s="213"/>
      <c r="U37" s="386">
        <f t="shared" si="4"/>
        <v>10</v>
      </c>
      <c r="V37" s="386"/>
      <c r="W37" s="385" t="str">
        <f>IF('各会計、関係団体の財政状況及び健全化判断比率'!B31="","",'各会計、関係団体の財政状況及び健全化判断比率'!B31)</f>
        <v>競輪事業特別会計</v>
      </c>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f t="shared" si="1"/>
        <v>17</v>
      </c>
      <c r="BF37" s="386"/>
      <c r="BG37" s="385" t="str">
        <f>IF('各会計、関係団体の財政状況及び健全化判断比率'!B38="","",'各会計、関係団体の財政状況及び健全化判断比率'!B38)</f>
        <v>港湾整備事業特別会計</v>
      </c>
      <c r="BH37" s="385"/>
      <c r="BI37" s="385"/>
      <c r="BJ37" s="385"/>
      <c r="BK37" s="385"/>
      <c r="BL37" s="385"/>
      <c r="BM37" s="385"/>
      <c r="BN37" s="385"/>
      <c r="BO37" s="385"/>
      <c r="BP37" s="385"/>
      <c r="BQ37" s="385"/>
      <c r="BR37" s="385"/>
      <c r="BS37" s="385"/>
      <c r="BT37" s="385"/>
      <c r="BU37" s="385"/>
      <c r="BV37" s="213"/>
      <c r="BW37" s="386">
        <f t="shared" si="2"/>
        <v>23</v>
      </c>
      <c r="BX37" s="386"/>
      <c r="BY37" s="385" t="str">
        <f>IF('各会計、関係団体の財政状況及び健全化判断比率'!B71="","",'各会計、関係団体の財政状況及び健全化判断比率'!B71)</f>
        <v>長崎県市町村総合事務組合（市町村会館管理事業特別会計）</v>
      </c>
      <c r="BZ37" s="385"/>
      <c r="CA37" s="385"/>
      <c r="CB37" s="385"/>
      <c r="CC37" s="385"/>
      <c r="CD37" s="385"/>
      <c r="CE37" s="385"/>
      <c r="CF37" s="385"/>
      <c r="CG37" s="385"/>
      <c r="CH37" s="385"/>
      <c r="CI37" s="385"/>
      <c r="CJ37" s="385"/>
      <c r="CK37" s="385"/>
      <c r="CL37" s="385"/>
      <c r="CM37" s="385"/>
      <c r="CN37" s="213"/>
      <c r="CO37" s="386">
        <f t="shared" si="3"/>
        <v>31</v>
      </c>
      <c r="CP37" s="386"/>
      <c r="CQ37" s="385" t="str">
        <f>IF('各会計、関係団体の財政状況及び健全化判断比率'!BS10="","",'各会計、関係団体の財政状況及び健全化判断比率'!BS10)</f>
        <v>させぼパール・シー株式会社</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f t="shared" ref="C38:C43" si="5">IF(E38="","",C37+1)</f>
        <v>5</v>
      </c>
      <c r="D38" s="386"/>
      <c r="E38" s="385" t="str">
        <f>IF('各会計、関係団体の財政状況及び健全化判断比率'!B11="","",'各会計、関係団体の財政状況及び健全化判断比率'!B11)</f>
        <v>母子父子寡婦福祉資金貸付事業特別会計</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f t="shared" si="1"/>
        <v>18</v>
      </c>
      <c r="BF38" s="386"/>
      <c r="BG38" s="385" t="str">
        <f>IF('各会計、関係団体の財政状況及び健全化判断比率'!B39="","",'各会計、関係団体の財政状況及び健全化判断比率'!B39)</f>
        <v>卸売市場事業特別会計</v>
      </c>
      <c r="BH38" s="385"/>
      <c r="BI38" s="385"/>
      <c r="BJ38" s="385"/>
      <c r="BK38" s="385"/>
      <c r="BL38" s="385"/>
      <c r="BM38" s="385"/>
      <c r="BN38" s="385"/>
      <c r="BO38" s="385"/>
      <c r="BP38" s="385"/>
      <c r="BQ38" s="385"/>
      <c r="BR38" s="385"/>
      <c r="BS38" s="385"/>
      <c r="BT38" s="385"/>
      <c r="BU38" s="385"/>
      <c r="BV38" s="213"/>
      <c r="BW38" s="386">
        <f t="shared" si="2"/>
        <v>24</v>
      </c>
      <c r="BX38" s="386"/>
      <c r="BY38" s="385" t="str">
        <f>IF('各会計、関係団体の財政状況及び健全化判断比率'!B72="","",'各会計、関係団体の財政状況及び健全化判断比率'!B72)</f>
        <v>長崎県市町村総合事務組合（市町村会館馬町別館管理事業特別会計）</v>
      </c>
      <c r="BZ38" s="385"/>
      <c r="CA38" s="385"/>
      <c r="CB38" s="385"/>
      <c r="CC38" s="385"/>
      <c r="CD38" s="385"/>
      <c r="CE38" s="385"/>
      <c r="CF38" s="385"/>
      <c r="CG38" s="385"/>
      <c r="CH38" s="385"/>
      <c r="CI38" s="385"/>
      <c r="CJ38" s="385"/>
      <c r="CK38" s="385"/>
      <c r="CL38" s="385"/>
      <c r="CM38" s="385"/>
      <c r="CN38" s="213"/>
      <c r="CO38" s="386">
        <f t="shared" si="3"/>
        <v>32</v>
      </c>
      <c r="CP38" s="386"/>
      <c r="CQ38" s="385" t="str">
        <f>IF('各会計、関係団体の財政状況及び健全化判断比率'!BS11="","",'各会計、関係団体の財政状況及び健全化判断比率'!BS11)</f>
        <v>公益財団法人佐世保市体育協会</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f t="shared" si="5"/>
        <v>6</v>
      </c>
      <c r="D39" s="386"/>
      <c r="E39" s="385" t="str">
        <f>IF('各会計、関係団体の財政状況及び健全化判断比率'!B12="","",'各会計、関係団体の財政状況及び健全化判断比率'!B12)</f>
        <v>病院資金貸付事業特別会計</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f t="shared" si="1"/>
        <v>19</v>
      </c>
      <c r="BF39" s="386"/>
      <c r="BG39" s="385" t="str">
        <f>IF('各会計、関係団体の財政状況及び健全化判断比率'!B40="","",'各会計、関係団体の財政状況及び健全化判断比率'!B40)</f>
        <v>臨海土地造成事業特別会計</v>
      </c>
      <c r="BH39" s="385"/>
      <c r="BI39" s="385"/>
      <c r="BJ39" s="385"/>
      <c r="BK39" s="385"/>
      <c r="BL39" s="385"/>
      <c r="BM39" s="385"/>
      <c r="BN39" s="385"/>
      <c r="BO39" s="385"/>
      <c r="BP39" s="385"/>
      <c r="BQ39" s="385"/>
      <c r="BR39" s="385"/>
      <c r="BS39" s="385"/>
      <c r="BT39" s="385"/>
      <c r="BU39" s="385"/>
      <c r="BV39" s="213"/>
      <c r="BW39" s="386">
        <f t="shared" si="2"/>
        <v>25</v>
      </c>
      <c r="BX39" s="386"/>
      <c r="BY39" s="385" t="str">
        <f>IF('各会計、関係団体の財政状況及び健全化判断比率'!B73="","",'各会計、関係団体の財政状況及び健全化判断比率'!B73)</f>
        <v>長崎県市町村総合事務組合（公平委員会特別会計）</v>
      </c>
      <c r="BZ39" s="385"/>
      <c r="CA39" s="385"/>
      <c r="CB39" s="385"/>
      <c r="CC39" s="385"/>
      <c r="CD39" s="385"/>
      <c r="CE39" s="385"/>
      <c r="CF39" s="385"/>
      <c r="CG39" s="385"/>
      <c r="CH39" s="385"/>
      <c r="CI39" s="385"/>
      <c r="CJ39" s="385"/>
      <c r="CK39" s="385"/>
      <c r="CL39" s="385"/>
      <c r="CM39" s="385"/>
      <c r="CN39" s="213"/>
      <c r="CO39" s="386">
        <f t="shared" si="3"/>
        <v>33</v>
      </c>
      <c r="CP39" s="386"/>
      <c r="CQ39" s="385" t="str">
        <f>IF('各会計、関係団体の財政状況及び健全化判断比率'!BS12="","",'各会計、関係団体の財政状況及び健全化判断比率'!BS12)</f>
        <v>世知原温泉株式会社</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26</v>
      </c>
      <c r="BX40" s="386"/>
      <c r="BY40" s="385" t="str">
        <f>IF('各会計、関係団体の財政状況及び健全化判断比率'!B74="","",'各会計、関係団体の財政状況及び健全化判断比率'!B74)</f>
        <v>長崎県市町村総合事務組合（行政不服審査会事業特別会計）</v>
      </c>
      <c r="BZ40" s="385"/>
      <c r="CA40" s="385"/>
      <c r="CB40" s="385"/>
      <c r="CC40" s="385"/>
      <c r="CD40" s="385"/>
      <c r="CE40" s="385"/>
      <c r="CF40" s="385"/>
      <c r="CG40" s="385"/>
      <c r="CH40" s="385"/>
      <c r="CI40" s="385"/>
      <c r="CJ40" s="385"/>
      <c r="CK40" s="385"/>
      <c r="CL40" s="385"/>
      <c r="CM40" s="385"/>
      <c r="CN40" s="213"/>
      <c r="CO40" s="386">
        <f t="shared" si="3"/>
        <v>34</v>
      </c>
      <c r="CP40" s="386"/>
      <c r="CQ40" s="385" t="str">
        <f>IF('各会計、関係団体の財政状況及び健全化判断比率'!BS13="","",'各会計、関係団体の財政状況及び健全化判断比率'!BS13)</f>
        <v>宇久観光バス株式会社</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27</v>
      </c>
      <c r="BX41" s="386"/>
      <c r="BY41" s="385" t="str">
        <f>IF('各会計、関係団体の財政状況及び健全化判断比率'!B75="","",'各会計、関係団体の財政状況及び健全化判断比率'!B75)</f>
        <v>長崎県市町村総合事務組合（交通災害共済事業特別会計）</v>
      </c>
      <c r="BZ41" s="385"/>
      <c r="CA41" s="385"/>
      <c r="CB41" s="385"/>
      <c r="CC41" s="385"/>
      <c r="CD41" s="385"/>
      <c r="CE41" s="385"/>
      <c r="CF41" s="385"/>
      <c r="CG41" s="385"/>
      <c r="CH41" s="385"/>
      <c r="CI41" s="385"/>
      <c r="CJ41" s="385"/>
      <c r="CK41" s="385"/>
      <c r="CL41" s="385"/>
      <c r="CM41" s="385"/>
      <c r="CN41" s="213"/>
      <c r="CO41" s="386">
        <f t="shared" si="3"/>
        <v>35</v>
      </c>
      <c r="CP41" s="386"/>
      <c r="CQ41" s="385" t="str">
        <f>IF('各会計、関係団体の財政状況及び健全化判断比率'!BS14="","",'各会計、関係団体の財政状況及び健全化判断比率'!BS14)</f>
        <v>させぼバス株式会社</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f t="shared" si="3"/>
        <v>36</v>
      </c>
      <c r="CP42" s="386"/>
      <c r="CQ42" s="385" t="str">
        <f>IF('各会計、関係団体の財政状況及び健全化判断比率'!BS15="","",'各会計、関係団体の財政状況及び健全化判断比率'!BS15)</f>
        <v>地方独立行政法人　北松中央病院</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f t="shared" si="3"/>
        <v>37</v>
      </c>
      <c r="CP43" s="386"/>
      <c r="CQ43" s="385" t="str">
        <f>IF('各会計、関係団体の財政状況及び健全化判断比率'!BS16="","",'各会計、関係団体の財政状況及び健全化判断比率'!BS16)</f>
        <v>財団法人佐世保市学校給食会</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NxjfzNrHtoiilpZqR3uilMGK2e8/fjq+ZHFP5g1XqSDE2EccgWBJnafxsCwdSuQuNN1JpTBHI8s0sG6spQJUZw==" saltValue="30eZrl7nuzuNE88ZSm3CC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BC29" sqref="BC29:BM29"/>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05" t="s">
        <v>564</v>
      </c>
      <c r="D34" s="1205"/>
      <c r="E34" s="1206"/>
      <c r="F34" s="32">
        <v>8.0500000000000007</v>
      </c>
      <c r="G34" s="33">
        <v>7.46</v>
      </c>
      <c r="H34" s="33">
        <v>7.05</v>
      </c>
      <c r="I34" s="33">
        <v>6.88</v>
      </c>
      <c r="J34" s="34">
        <v>6.89</v>
      </c>
      <c r="K34" s="22"/>
      <c r="L34" s="22"/>
      <c r="M34" s="22"/>
      <c r="N34" s="22"/>
      <c r="O34" s="22"/>
      <c r="P34" s="22"/>
    </row>
    <row r="35" spans="1:16" ht="39" customHeight="1" x14ac:dyDescent="0.15">
      <c r="A35" s="22"/>
      <c r="B35" s="35"/>
      <c r="C35" s="1199" t="s">
        <v>565</v>
      </c>
      <c r="D35" s="1200"/>
      <c r="E35" s="1201"/>
      <c r="F35" s="36">
        <v>4.47</v>
      </c>
      <c r="G35" s="37">
        <v>6.77</v>
      </c>
      <c r="H35" s="37">
        <v>4.8899999999999997</v>
      </c>
      <c r="I35" s="37">
        <v>5.37</v>
      </c>
      <c r="J35" s="38">
        <v>5.42</v>
      </c>
      <c r="K35" s="22"/>
      <c r="L35" s="22"/>
      <c r="M35" s="22"/>
      <c r="N35" s="22"/>
      <c r="O35" s="22"/>
      <c r="P35" s="22"/>
    </row>
    <row r="36" spans="1:16" ht="39" customHeight="1" x14ac:dyDescent="0.15">
      <c r="A36" s="22"/>
      <c r="B36" s="35"/>
      <c r="C36" s="1199" t="s">
        <v>566</v>
      </c>
      <c r="D36" s="1200"/>
      <c r="E36" s="1201"/>
      <c r="F36" s="36">
        <v>4.96</v>
      </c>
      <c r="G36" s="37">
        <v>4.96</v>
      </c>
      <c r="H36" s="37">
        <v>4.75</v>
      </c>
      <c r="I36" s="37">
        <v>4.62</v>
      </c>
      <c r="J36" s="38">
        <v>4.66</v>
      </c>
      <c r="K36" s="22"/>
      <c r="L36" s="22"/>
      <c r="M36" s="22"/>
      <c r="N36" s="22"/>
      <c r="O36" s="22"/>
      <c r="P36" s="22"/>
    </row>
    <row r="37" spans="1:16" ht="39" customHeight="1" x14ac:dyDescent="0.15">
      <c r="A37" s="22"/>
      <c r="B37" s="35"/>
      <c r="C37" s="1199" t="s">
        <v>567</v>
      </c>
      <c r="D37" s="1200"/>
      <c r="E37" s="1201"/>
      <c r="F37" s="36">
        <v>0.99</v>
      </c>
      <c r="G37" s="37">
        <v>1.52</v>
      </c>
      <c r="H37" s="37">
        <v>1.59</v>
      </c>
      <c r="I37" s="37">
        <v>1.5</v>
      </c>
      <c r="J37" s="38">
        <v>1.73</v>
      </c>
      <c r="K37" s="22"/>
      <c r="L37" s="22"/>
      <c r="M37" s="22"/>
      <c r="N37" s="22"/>
      <c r="O37" s="22"/>
      <c r="P37" s="22"/>
    </row>
    <row r="38" spans="1:16" ht="39" customHeight="1" x14ac:dyDescent="0.15">
      <c r="A38" s="22"/>
      <c r="B38" s="35"/>
      <c r="C38" s="1199" t="s">
        <v>568</v>
      </c>
      <c r="D38" s="1200"/>
      <c r="E38" s="1201"/>
      <c r="F38" s="36">
        <v>0.76</v>
      </c>
      <c r="G38" s="37">
        <v>0.75</v>
      </c>
      <c r="H38" s="37">
        <v>0.74</v>
      </c>
      <c r="I38" s="37">
        <v>0.76</v>
      </c>
      <c r="J38" s="38">
        <v>0.77</v>
      </c>
      <c r="K38" s="22"/>
      <c r="L38" s="22"/>
      <c r="M38" s="22"/>
      <c r="N38" s="22"/>
      <c r="O38" s="22"/>
      <c r="P38" s="22"/>
    </row>
    <row r="39" spans="1:16" ht="39" customHeight="1" x14ac:dyDescent="0.15">
      <c r="A39" s="22"/>
      <c r="B39" s="35"/>
      <c r="C39" s="1199" t="s">
        <v>569</v>
      </c>
      <c r="D39" s="1200"/>
      <c r="E39" s="1201"/>
      <c r="F39" s="36">
        <v>0.04</v>
      </c>
      <c r="G39" s="37">
        <v>0.48</v>
      </c>
      <c r="H39" s="37">
        <v>1.93</v>
      </c>
      <c r="I39" s="37">
        <v>2.46</v>
      </c>
      <c r="J39" s="38">
        <v>0.68</v>
      </c>
      <c r="K39" s="22"/>
      <c r="L39" s="22"/>
      <c r="M39" s="22"/>
      <c r="N39" s="22"/>
      <c r="O39" s="22"/>
      <c r="P39" s="22"/>
    </row>
    <row r="40" spans="1:16" ht="39" customHeight="1" x14ac:dyDescent="0.15">
      <c r="A40" s="22"/>
      <c r="B40" s="35"/>
      <c r="C40" s="1199" t="s">
        <v>570</v>
      </c>
      <c r="D40" s="1200"/>
      <c r="E40" s="1201"/>
      <c r="F40" s="36">
        <v>0.24</v>
      </c>
      <c r="G40" s="37">
        <v>0.34</v>
      </c>
      <c r="H40" s="37">
        <v>0.41</v>
      </c>
      <c r="I40" s="37">
        <v>0.48</v>
      </c>
      <c r="J40" s="38">
        <v>0.56999999999999995</v>
      </c>
      <c r="K40" s="22"/>
      <c r="L40" s="22"/>
      <c r="M40" s="22"/>
      <c r="N40" s="22"/>
      <c r="O40" s="22"/>
      <c r="P40" s="22"/>
    </row>
    <row r="41" spans="1:16" ht="39" customHeight="1" x14ac:dyDescent="0.15">
      <c r="A41" s="22"/>
      <c r="B41" s="35"/>
      <c r="C41" s="1199" t="s">
        <v>571</v>
      </c>
      <c r="D41" s="1200"/>
      <c r="E41" s="1201"/>
      <c r="F41" s="36">
        <v>0.19</v>
      </c>
      <c r="G41" s="37">
        <v>0.15</v>
      </c>
      <c r="H41" s="37">
        <v>0.25</v>
      </c>
      <c r="I41" s="37">
        <v>0.48</v>
      </c>
      <c r="J41" s="38">
        <v>0.49</v>
      </c>
      <c r="K41" s="22"/>
      <c r="L41" s="22"/>
      <c r="M41" s="22"/>
      <c r="N41" s="22"/>
      <c r="O41" s="22"/>
      <c r="P41" s="22"/>
    </row>
    <row r="42" spans="1:16" ht="39" customHeight="1" x14ac:dyDescent="0.15">
      <c r="A42" s="22"/>
      <c r="B42" s="39"/>
      <c r="C42" s="1199" t="s">
        <v>572</v>
      </c>
      <c r="D42" s="1200"/>
      <c r="E42" s="1201"/>
      <c r="F42" s="36" t="s">
        <v>515</v>
      </c>
      <c r="G42" s="37" t="s">
        <v>515</v>
      </c>
      <c r="H42" s="37" t="s">
        <v>515</v>
      </c>
      <c r="I42" s="37" t="s">
        <v>515</v>
      </c>
      <c r="J42" s="38" t="s">
        <v>515</v>
      </c>
      <c r="K42" s="22"/>
      <c r="L42" s="22"/>
      <c r="M42" s="22"/>
      <c r="N42" s="22"/>
      <c r="O42" s="22"/>
      <c r="P42" s="22"/>
    </row>
    <row r="43" spans="1:16" ht="39" customHeight="1" thickBot="1" x14ac:dyDescent="0.2">
      <c r="A43" s="22"/>
      <c r="B43" s="40"/>
      <c r="C43" s="1202" t="s">
        <v>573</v>
      </c>
      <c r="D43" s="1203"/>
      <c r="E43" s="1204"/>
      <c r="F43" s="41">
        <v>10.51</v>
      </c>
      <c r="G43" s="42">
        <v>9.08</v>
      </c>
      <c r="H43" s="42">
        <v>0.9</v>
      </c>
      <c r="I43" s="42">
        <v>0.39</v>
      </c>
      <c r="J43" s="43">
        <v>0.62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e1OEvoeNktQR44g6qrqGEM4GwRQPivdT6YbMqooxiky1S932DvlbYwou0NOiC3IJv7s+rJ+SiW3cxEwp8VDg==" saltValue="gp5rI98BKxXyhATCrfn0p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view="pageBreakPreview" zoomScale="55" zoomScaleNormal="70" zoomScaleSheetLayoutView="55" workbookViewId="0">
      <selection activeCell="T59" sqref="T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25" t="s">
        <v>11</v>
      </c>
      <c r="C45" s="1226"/>
      <c r="D45" s="58"/>
      <c r="E45" s="1231" t="s">
        <v>12</v>
      </c>
      <c r="F45" s="1231"/>
      <c r="G45" s="1231"/>
      <c r="H45" s="1231"/>
      <c r="I45" s="1231"/>
      <c r="J45" s="1232"/>
      <c r="K45" s="59">
        <v>13208</v>
      </c>
      <c r="L45" s="60">
        <v>12456</v>
      </c>
      <c r="M45" s="60">
        <v>14192</v>
      </c>
      <c r="N45" s="60">
        <v>12321</v>
      </c>
      <c r="O45" s="61">
        <v>11909</v>
      </c>
      <c r="P45" s="48"/>
      <c r="Q45" s="48"/>
      <c r="R45" s="48"/>
      <c r="S45" s="48"/>
      <c r="T45" s="48"/>
      <c r="U45" s="48"/>
    </row>
    <row r="46" spans="1:21" ht="30.75" customHeight="1" x14ac:dyDescent="0.15">
      <c r="A46" s="48"/>
      <c r="B46" s="1227"/>
      <c r="C46" s="1228"/>
      <c r="D46" s="62"/>
      <c r="E46" s="1209" t="s">
        <v>13</v>
      </c>
      <c r="F46" s="1209"/>
      <c r="G46" s="1209"/>
      <c r="H46" s="1209"/>
      <c r="I46" s="1209"/>
      <c r="J46" s="1210"/>
      <c r="K46" s="63" t="s">
        <v>515</v>
      </c>
      <c r="L46" s="64" t="s">
        <v>515</v>
      </c>
      <c r="M46" s="64" t="s">
        <v>515</v>
      </c>
      <c r="N46" s="64" t="s">
        <v>515</v>
      </c>
      <c r="O46" s="65" t="s">
        <v>515</v>
      </c>
      <c r="P46" s="48"/>
      <c r="Q46" s="48"/>
      <c r="R46" s="48"/>
      <c r="S46" s="48"/>
      <c r="T46" s="48"/>
      <c r="U46" s="48"/>
    </row>
    <row r="47" spans="1:21" ht="30.75" customHeight="1" x14ac:dyDescent="0.15">
      <c r="A47" s="48"/>
      <c r="B47" s="1227"/>
      <c r="C47" s="1228"/>
      <c r="D47" s="62"/>
      <c r="E47" s="1209" t="s">
        <v>14</v>
      </c>
      <c r="F47" s="1209"/>
      <c r="G47" s="1209"/>
      <c r="H47" s="1209"/>
      <c r="I47" s="1209"/>
      <c r="J47" s="1210"/>
      <c r="K47" s="63">
        <v>123</v>
      </c>
      <c r="L47" s="64">
        <v>143</v>
      </c>
      <c r="M47" s="64">
        <v>143</v>
      </c>
      <c r="N47" s="64">
        <v>143</v>
      </c>
      <c r="O47" s="65">
        <v>143</v>
      </c>
      <c r="P47" s="48"/>
      <c r="Q47" s="48"/>
      <c r="R47" s="48"/>
      <c r="S47" s="48"/>
      <c r="T47" s="48"/>
      <c r="U47" s="48"/>
    </row>
    <row r="48" spans="1:21" ht="30.75" customHeight="1" x14ac:dyDescent="0.15">
      <c r="A48" s="48"/>
      <c r="B48" s="1227"/>
      <c r="C48" s="1228"/>
      <c r="D48" s="62"/>
      <c r="E48" s="1209" t="s">
        <v>15</v>
      </c>
      <c r="F48" s="1209"/>
      <c r="G48" s="1209"/>
      <c r="H48" s="1209"/>
      <c r="I48" s="1209"/>
      <c r="J48" s="1210"/>
      <c r="K48" s="63">
        <v>2785</v>
      </c>
      <c r="L48" s="64">
        <v>2830</v>
      </c>
      <c r="M48" s="64">
        <v>2189</v>
      </c>
      <c r="N48" s="64">
        <v>2288</v>
      </c>
      <c r="O48" s="65">
        <v>2383</v>
      </c>
      <c r="P48" s="48"/>
      <c r="Q48" s="48"/>
      <c r="R48" s="48"/>
      <c r="S48" s="48"/>
      <c r="T48" s="48"/>
      <c r="U48" s="48"/>
    </row>
    <row r="49" spans="1:21" ht="30.75" customHeight="1" x14ac:dyDescent="0.15">
      <c r="A49" s="48"/>
      <c r="B49" s="1227"/>
      <c r="C49" s="1228"/>
      <c r="D49" s="62"/>
      <c r="E49" s="1209" t="s">
        <v>16</v>
      </c>
      <c r="F49" s="1209"/>
      <c r="G49" s="1209"/>
      <c r="H49" s="1209"/>
      <c r="I49" s="1209"/>
      <c r="J49" s="1210"/>
      <c r="K49" s="63" t="s">
        <v>515</v>
      </c>
      <c r="L49" s="64" t="s">
        <v>515</v>
      </c>
      <c r="M49" s="64" t="s">
        <v>515</v>
      </c>
      <c r="N49" s="64" t="s">
        <v>515</v>
      </c>
      <c r="O49" s="65" t="s">
        <v>515</v>
      </c>
      <c r="P49" s="48"/>
      <c r="Q49" s="48"/>
      <c r="R49" s="48"/>
      <c r="S49" s="48"/>
      <c r="T49" s="48"/>
      <c r="U49" s="48"/>
    </row>
    <row r="50" spans="1:21" ht="30.75" customHeight="1" x14ac:dyDescent="0.15">
      <c r="A50" s="48"/>
      <c r="B50" s="1227"/>
      <c r="C50" s="1228"/>
      <c r="D50" s="62"/>
      <c r="E50" s="1209" t="s">
        <v>17</v>
      </c>
      <c r="F50" s="1209"/>
      <c r="G50" s="1209"/>
      <c r="H50" s="1209"/>
      <c r="I50" s="1209"/>
      <c r="J50" s="1210"/>
      <c r="K50" s="63">
        <v>582</v>
      </c>
      <c r="L50" s="64">
        <v>281</v>
      </c>
      <c r="M50" s="64">
        <v>43</v>
      </c>
      <c r="N50" s="64">
        <v>39</v>
      </c>
      <c r="O50" s="65">
        <v>36</v>
      </c>
      <c r="P50" s="48"/>
      <c r="Q50" s="48"/>
      <c r="R50" s="48"/>
      <c r="S50" s="48"/>
      <c r="T50" s="48"/>
      <c r="U50" s="48"/>
    </row>
    <row r="51" spans="1:21" ht="30.75" customHeight="1" x14ac:dyDescent="0.15">
      <c r="A51" s="48"/>
      <c r="B51" s="1229"/>
      <c r="C51" s="1230"/>
      <c r="D51" s="66"/>
      <c r="E51" s="1209" t="s">
        <v>18</v>
      </c>
      <c r="F51" s="1209"/>
      <c r="G51" s="1209"/>
      <c r="H51" s="1209"/>
      <c r="I51" s="1209"/>
      <c r="J51" s="1210"/>
      <c r="K51" s="63">
        <v>1</v>
      </c>
      <c r="L51" s="64">
        <v>0</v>
      </c>
      <c r="M51" s="64">
        <v>0</v>
      </c>
      <c r="N51" s="64">
        <v>0</v>
      </c>
      <c r="O51" s="65">
        <v>0</v>
      </c>
      <c r="P51" s="48"/>
      <c r="Q51" s="48"/>
      <c r="R51" s="48"/>
      <c r="S51" s="48"/>
      <c r="T51" s="48"/>
      <c r="U51" s="48"/>
    </row>
    <row r="52" spans="1:21" ht="30.75" customHeight="1" x14ac:dyDescent="0.15">
      <c r="A52" s="48"/>
      <c r="B52" s="1207" t="s">
        <v>19</v>
      </c>
      <c r="C52" s="1208"/>
      <c r="D52" s="66"/>
      <c r="E52" s="1209" t="s">
        <v>20</v>
      </c>
      <c r="F52" s="1209"/>
      <c r="G52" s="1209"/>
      <c r="H52" s="1209"/>
      <c r="I52" s="1209"/>
      <c r="J52" s="1210"/>
      <c r="K52" s="63">
        <v>12215</v>
      </c>
      <c r="L52" s="64">
        <v>12509</v>
      </c>
      <c r="M52" s="64">
        <v>13788</v>
      </c>
      <c r="N52" s="64">
        <v>12582</v>
      </c>
      <c r="O52" s="65">
        <v>12197</v>
      </c>
      <c r="P52" s="48"/>
      <c r="Q52" s="48"/>
      <c r="R52" s="48"/>
      <c r="S52" s="48"/>
      <c r="T52" s="48"/>
      <c r="U52" s="48"/>
    </row>
    <row r="53" spans="1:21" ht="30.75" customHeight="1" thickBot="1" x14ac:dyDescent="0.2">
      <c r="A53" s="48"/>
      <c r="B53" s="1211" t="s">
        <v>21</v>
      </c>
      <c r="C53" s="1212"/>
      <c r="D53" s="67"/>
      <c r="E53" s="1213" t="s">
        <v>22</v>
      </c>
      <c r="F53" s="1213"/>
      <c r="G53" s="1213"/>
      <c r="H53" s="1213"/>
      <c r="I53" s="1213"/>
      <c r="J53" s="1214"/>
      <c r="K53" s="68">
        <v>4484</v>
      </c>
      <c r="L53" s="69">
        <v>3201</v>
      </c>
      <c r="M53" s="69">
        <v>2779</v>
      </c>
      <c r="N53" s="69">
        <v>2209</v>
      </c>
      <c r="O53" s="70">
        <v>2274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574</v>
      </c>
      <c r="L56" s="80" t="s">
        <v>575</v>
      </c>
      <c r="M56" s="80" t="s">
        <v>576</v>
      </c>
      <c r="N56" s="80" t="s">
        <v>577</v>
      </c>
      <c r="O56" s="81" t="s">
        <v>578</v>
      </c>
      <c r="P56" s="48"/>
      <c r="Q56" s="48"/>
      <c r="R56" s="48"/>
      <c r="S56" s="48"/>
      <c r="T56" s="48"/>
      <c r="U56" s="48"/>
    </row>
    <row r="57" spans="1:21" ht="31.5" customHeight="1" x14ac:dyDescent="0.15">
      <c r="B57" s="1215" t="s">
        <v>25</v>
      </c>
      <c r="C57" s="1216"/>
      <c r="D57" s="1219" t="s">
        <v>26</v>
      </c>
      <c r="E57" s="1220"/>
      <c r="F57" s="1220"/>
      <c r="G57" s="1220"/>
      <c r="H57" s="1220"/>
      <c r="I57" s="1220"/>
      <c r="J57" s="1221"/>
      <c r="K57" s="82">
        <v>330</v>
      </c>
      <c r="L57" s="83">
        <v>453</v>
      </c>
      <c r="M57" s="83">
        <v>597</v>
      </c>
      <c r="N57" s="83">
        <v>740</v>
      </c>
      <c r="O57" s="84">
        <v>883</v>
      </c>
    </row>
    <row r="58" spans="1:21" ht="31.5" customHeight="1" thickBot="1" x14ac:dyDescent="0.2">
      <c r="B58" s="1217"/>
      <c r="C58" s="1218"/>
      <c r="D58" s="1222" t="s">
        <v>27</v>
      </c>
      <c r="E58" s="1223"/>
      <c r="F58" s="1223"/>
      <c r="G58" s="1223"/>
      <c r="H58" s="1223"/>
      <c r="I58" s="1223"/>
      <c r="J58" s="1224"/>
      <c r="K58" s="85">
        <v>330</v>
      </c>
      <c r="L58" s="86">
        <v>453</v>
      </c>
      <c r="M58" s="86">
        <v>597</v>
      </c>
      <c r="N58" s="86">
        <v>740</v>
      </c>
      <c r="O58" s="87">
        <v>883</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wCt4MUfyIIDCf27DPZIwFRryc2MVgi2HuyZBGGB3rk8vSgKaZIk1R73fn0fIIlSaU99/+0c7eHaOqa6K17kVA==" saltValue="zdIHBs35UdQ35H8e6Bafx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7" zoomScale="80" zoomScaleNormal="80" zoomScaleSheetLayoutView="100" workbookViewId="0">
      <selection activeCell="BC29" sqref="BC29:BM29"/>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556</v>
      </c>
      <c r="J40" s="99" t="s">
        <v>557</v>
      </c>
      <c r="K40" s="99" t="s">
        <v>558</v>
      </c>
      <c r="L40" s="99" t="s">
        <v>559</v>
      </c>
      <c r="M40" s="100" t="s">
        <v>560</v>
      </c>
    </row>
    <row r="41" spans="2:13" ht="27.75" customHeight="1" x14ac:dyDescent="0.15">
      <c r="B41" s="1245" t="s">
        <v>30</v>
      </c>
      <c r="C41" s="1246"/>
      <c r="D41" s="101"/>
      <c r="E41" s="1247" t="s">
        <v>31</v>
      </c>
      <c r="F41" s="1247"/>
      <c r="G41" s="1247"/>
      <c r="H41" s="1248"/>
      <c r="I41" s="102">
        <v>117389</v>
      </c>
      <c r="J41" s="103">
        <v>113189</v>
      </c>
      <c r="K41" s="103">
        <v>114163</v>
      </c>
      <c r="L41" s="103">
        <v>112222</v>
      </c>
      <c r="M41" s="104">
        <v>111468</v>
      </c>
    </row>
    <row r="42" spans="2:13" ht="27.75" customHeight="1" x14ac:dyDescent="0.15">
      <c r="B42" s="1235"/>
      <c r="C42" s="1236"/>
      <c r="D42" s="105"/>
      <c r="E42" s="1239" t="s">
        <v>32</v>
      </c>
      <c r="F42" s="1239"/>
      <c r="G42" s="1239"/>
      <c r="H42" s="1240"/>
      <c r="I42" s="106">
        <v>319</v>
      </c>
      <c r="J42" s="107">
        <v>1</v>
      </c>
      <c r="K42" s="107">
        <v>0</v>
      </c>
      <c r="L42" s="107" t="s">
        <v>515</v>
      </c>
      <c r="M42" s="108" t="s">
        <v>515</v>
      </c>
    </row>
    <row r="43" spans="2:13" ht="27.75" customHeight="1" x14ac:dyDescent="0.15">
      <c r="B43" s="1235"/>
      <c r="C43" s="1236"/>
      <c r="D43" s="105"/>
      <c r="E43" s="1239" t="s">
        <v>33</v>
      </c>
      <c r="F43" s="1239"/>
      <c r="G43" s="1239"/>
      <c r="H43" s="1240"/>
      <c r="I43" s="106">
        <v>28003</v>
      </c>
      <c r="J43" s="107">
        <v>28181</v>
      </c>
      <c r="K43" s="107">
        <v>24146</v>
      </c>
      <c r="L43" s="107">
        <v>24202</v>
      </c>
      <c r="M43" s="108">
        <v>24578</v>
      </c>
    </row>
    <row r="44" spans="2:13" ht="27.75" customHeight="1" x14ac:dyDescent="0.15">
      <c r="B44" s="1235"/>
      <c r="C44" s="1236"/>
      <c r="D44" s="105"/>
      <c r="E44" s="1239" t="s">
        <v>34</v>
      </c>
      <c r="F44" s="1239"/>
      <c r="G44" s="1239"/>
      <c r="H44" s="1240"/>
      <c r="I44" s="106" t="s">
        <v>515</v>
      </c>
      <c r="J44" s="107" t="s">
        <v>515</v>
      </c>
      <c r="K44" s="107" t="s">
        <v>515</v>
      </c>
      <c r="L44" s="107" t="s">
        <v>515</v>
      </c>
      <c r="M44" s="108" t="s">
        <v>515</v>
      </c>
    </row>
    <row r="45" spans="2:13" ht="27.75" customHeight="1" x14ac:dyDescent="0.15">
      <c r="B45" s="1235"/>
      <c r="C45" s="1236"/>
      <c r="D45" s="105"/>
      <c r="E45" s="1239" t="s">
        <v>35</v>
      </c>
      <c r="F45" s="1239"/>
      <c r="G45" s="1239"/>
      <c r="H45" s="1240"/>
      <c r="I45" s="106">
        <v>16117</v>
      </c>
      <c r="J45" s="107">
        <v>16443</v>
      </c>
      <c r="K45" s="107">
        <v>16332</v>
      </c>
      <c r="L45" s="107">
        <v>15647</v>
      </c>
      <c r="M45" s="108">
        <v>14029</v>
      </c>
    </row>
    <row r="46" spans="2:13" ht="27.75" customHeight="1" x14ac:dyDescent="0.15">
      <c r="B46" s="1235"/>
      <c r="C46" s="1236"/>
      <c r="D46" s="109"/>
      <c r="E46" s="1239" t="s">
        <v>36</v>
      </c>
      <c r="F46" s="1239"/>
      <c r="G46" s="1239"/>
      <c r="H46" s="1240"/>
      <c r="I46" s="106">
        <v>125</v>
      </c>
      <c r="J46" s="107">
        <v>77</v>
      </c>
      <c r="K46" s="107">
        <v>85</v>
      </c>
      <c r="L46" s="107">
        <v>80</v>
      </c>
      <c r="M46" s="108">
        <v>117</v>
      </c>
    </row>
    <row r="47" spans="2:13" ht="27.75" customHeight="1" x14ac:dyDescent="0.15">
      <c r="B47" s="1235"/>
      <c r="C47" s="1236"/>
      <c r="D47" s="110"/>
      <c r="E47" s="1249" t="s">
        <v>37</v>
      </c>
      <c r="F47" s="1250"/>
      <c r="G47" s="1250"/>
      <c r="H47" s="1251"/>
      <c r="I47" s="106" t="s">
        <v>515</v>
      </c>
      <c r="J47" s="107" t="s">
        <v>515</v>
      </c>
      <c r="K47" s="107" t="s">
        <v>515</v>
      </c>
      <c r="L47" s="107" t="s">
        <v>515</v>
      </c>
      <c r="M47" s="108" t="s">
        <v>515</v>
      </c>
    </row>
    <row r="48" spans="2:13" ht="27.75" customHeight="1" x14ac:dyDescent="0.15">
      <c r="B48" s="1235"/>
      <c r="C48" s="1236"/>
      <c r="D48" s="105"/>
      <c r="E48" s="1239" t="s">
        <v>38</v>
      </c>
      <c r="F48" s="1239"/>
      <c r="G48" s="1239"/>
      <c r="H48" s="1240"/>
      <c r="I48" s="106" t="s">
        <v>515</v>
      </c>
      <c r="J48" s="107" t="s">
        <v>515</v>
      </c>
      <c r="K48" s="107" t="s">
        <v>515</v>
      </c>
      <c r="L48" s="107" t="s">
        <v>515</v>
      </c>
      <c r="M48" s="108" t="s">
        <v>515</v>
      </c>
    </row>
    <row r="49" spans="2:13" ht="27.75" customHeight="1" x14ac:dyDescent="0.15">
      <c r="B49" s="1237"/>
      <c r="C49" s="1238"/>
      <c r="D49" s="105"/>
      <c r="E49" s="1239" t="s">
        <v>39</v>
      </c>
      <c r="F49" s="1239"/>
      <c r="G49" s="1239"/>
      <c r="H49" s="1240"/>
      <c r="I49" s="106" t="s">
        <v>515</v>
      </c>
      <c r="J49" s="107" t="s">
        <v>515</v>
      </c>
      <c r="K49" s="107" t="s">
        <v>515</v>
      </c>
      <c r="L49" s="107" t="s">
        <v>515</v>
      </c>
      <c r="M49" s="108" t="s">
        <v>515</v>
      </c>
    </row>
    <row r="50" spans="2:13" ht="27.75" customHeight="1" x14ac:dyDescent="0.15">
      <c r="B50" s="1233" t="s">
        <v>40</v>
      </c>
      <c r="C50" s="1234"/>
      <c r="D50" s="111"/>
      <c r="E50" s="1239" t="s">
        <v>41</v>
      </c>
      <c r="F50" s="1239"/>
      <c r="G50" s="1239"/>
      <c r="H50" s="1240"/>
      <c r="I50" s="106">
        <v>21197</v>
      </c>
      <c r="J50" s="107">
        <v>23648</v>
      </c>
      <c r="K50" s="107">
        <v>25439</v>
      </c>
      <c r="L50" s="107">
        <v>27943</v>
      </c>
      <c r="M50" s="108">
        <v>28104</v>
      </c>
    </row>
    <row r="51" spans="2:13" ht="27.75" customHeight="1" x14ac:dyDescent="0.15">
      <c r="B51" s="1235"/>
      <c r="C51" s="1236"/>
      <c r="D51" s="105"/>
      <c r="E51" s="1239" t="s">
        <v>42</v>
      </c>
      <c r="F51" s="1239"/>
      <c r="G51" s="1239"/>
      <c r="H51" s="1240"/>
      <c r="I51" s="106">
        <v>21472</v>
      </c>
      <c r="J51" s="107">
        <v>24150</v>
      </c>
      <c r="K51" s="107">
        <v>28419</v>
      </c>
      <c r="L51" s="107">
        <v>33065</v>
      </c>
      <c r="M51" s="108">
        <v>33998</v>
      </c>
    </row>
    <row r="52" spans="2:13" ht="27.75" customHeight="1" x14ac:dyDescent="0.15">
      <c r="B52" s="1237"/>
      <c r="C52" s="1238"/>
      <c r="D52" s="105"/>
      <c r="E52" s="1239" t="s">
        <v>43</v>
      </c>
      <c r="F52" s="1239"/>
      <c r="G52" s="1239"/>
      <c r="H52" s="1240"/>
      <c r="I52" s="106">
        <v>96636</v>
      </c>
      <c r="J52" s="107">
        <v>95799</v>
      </c>
      <c r="K52" s="107">
        <v>92180</v>
      </c>
      <c r="L52" s="107">
        <v>91220</v>
      </c>
      <c r="M52" s="108">
        <v>91152</v>
      </c>
    </row>
    <row r="53" spans="2:13" ht="27.75" customHeight="1" thickBot="1" x14ac:dyDescent="0.2">
      <c r="B53" s="1241" t="s">
        <v>44</v>
      </c>
      <c r="C53" s="1242"/>
      <c r="D53" s="112"/>
      <c r="E53" s="1243" t="s">
        <v>45</v>
      </c>
      <c r="F53" s="1243"/>
      <c r="G53" s="1243"/>
      <c r="H53" s="1244"/>
      <c r="I53" s="113">
        <v>22648</v>
      </c>
      <c r="J53" s="114">
        <v>14295</v>
      </c>
      <c r="K53" s="114">
        <v>8689</v>
      </c>
      <c r="L53" s="114">
        <v>-77</v>
      </c>
      <c r="M53" s="115">
        <v>-3062</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Lyu85LHwaFpd2NaoKOkT58FAquomyTxnKuY/DZNYFhiBrpFRMBoAYTZSiJfIXAWg2bN1IcGEW3Feb+wfxqYoA==" saltValue="NMGvYTpmDPILNbXvMfYCp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37" zoomScale="60" zoomScaleNormal="60" zoomScaleSheetLayoutView="100" workbookViewId="0">
      <selection activeCell="BC29" sqref="BC29:BM2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558</v>
      </c>
      <c r="G54" s="124" t="s">
        <v>559</v>
      </c>
      <c r="H54" s="125" t="s">
        <v>560</v>
      </c>
    </row>
    <row r="55" spans="2:8" ht="52.5" customHeight="1" x14ac:dyDescent="0.15">
      <c r="B55" s="126"/>
      <c r="C55" s="1260" t="s">
        <v>48</v>
      </c>
      <c r="D55" s="1260"/>
      <c r="E55" s="1261"/>
      <c r="F55" s="127">
        <v>5391</v>
      </c>
      <c r="G55" s="127">
        <v>5224</v>
      </c>
      <c r="H55" s="128">
        <v>4577</v>
      </c>
    </row>
    <row r="56" spans="2:8" ht="52.5" customHeight="1" x14ac:dyDescent="0.15">
      <c r="B56" s="129"/>
      <c r="C56" s="1262" t="s">
        <v>49</v>
      </c>
      <c r="D56" s="1262"/>
      <c r="E56" s="1263"/>
      <c r="F56" s="130">
        <v>4078</v>
      </c>
      <c r="G56" s="130">
        <v>4096</v>
      </c>
      <c r="H56" s="131">
        <v>3508</v>
      </c>
    </row>
    <row r="57" spans="2:8" ht="53.25" customHeight="1" x14ac:dyDescent="0.15">
      <c r="B57" s="129"/>
      <c r="C57" s="1264" t="s">
        <v>50</v>
      </c>
      <c r="D57" s="1264"/>
      <c r="E57" s="1265"/>
      <c r="F57" s="132">
        <v>14316</v>
      </c>
      <c r="G57" s="132">
        <v>14512</v>
      </c>
      <c r="H57" s="133">
        <v>14347</v>
      </c>
    </row>
    <row r="58" spans="2:8" ht="45.75" customHeight="1" x14ac:dyDescent="0.15">
      <c r="B58" s="134"/>
      <c r="C58" s="1252" t="s">
        <v>605</v>
      </c>
      <c r="D58" s="1253"/>
      <c r="E58" s="1254"/>
      <c r="F58" s="135">
        <v>4820</v>
      </c>
      <c r="G58" s="135">
        <v>5360</v>
      </c>
      <c r="H58" s="136">
        <v>5360</v>
      </c>
    </row>
    <row r="59" spans="2:8" ht="45.75" customHeight="1" x14ac:dyDescent="0.15">
      <c r="B59" s="134"/>
      <c r="C59" s="1252" t="s">
        <v>606</v>
      </c>
      <c r="D59" s="1253"/>
      <c r="E59" s="1254"/>
      <c r="F59" s="135">
        <v>2925</v>
      </c>
      <c r="G59" s="135">
        <v>2750</v>
      </c>
      <c r="H59" s="136">
        <v>2750</v>
      </c>
    </row>
    <row r="60" spans="2:8" ht="45.75" customHeight="1" x14ac:dyDescent="0.15">
      <c r="B60" s="134"/>
      <c r="C60" s="1252" t="s">
        <v>607</v>
      </c>
      <c r="D60" s="1253"/>
      <c r="E60" s="1254"/>
      <c r="F60" s="135">
        <v>1913</v>
      </c>
      <c r="G60" s="135">
        <v>1941</v>
      </c>
      <c r="H60" s="136">
        <v>1941</v>
      </c>
    </row>
    <row r="61" spans="2:8" ht="45.75" customHeight="1" x14ac:dyDescent="0.15">
      <c r="B61" s="134"/>
      <c r="C61" s="1252" t="s">
        <v>608</v>
      </c>
      <c r="D61" s="1253"/>
      <c r="E61" s="1254"/>
      <c r="F61" s="135">
        <v>928</v>
      </c>
      <c r="G61" s="135">
        <v>853</v>
      </c>
      <c r="H61" s="136">
        <v>853</v>
      </c>
    </row>
    <row r="62" spans="2:8" ht="45.75" customHeight="1" thickBot="1" x14ac:dyDescent="0.2">
      <c r="B62" s="137"/>
      <c r="C62" s="1255" t="s">
        <v>609</v>
      </c>
      <c r="D62" s="1256"/>
      <c r="E62" s="1257"/>
      <c r="F62" s="138">
        <v>691</v>
      </c>
      <c r="G62" s="138">
        <v>776</v>
      </c>
      <c r="H62" s="139">
        <v>776</v>
      </c>
    </row>
    <row r="63" spans="2:8" ht="52.5" customHeight="1" thickBot="1" x14ac:dyDescent="0.2">
      <c r="B63" s="140"/>
      <c r="C63" s="1258" t="s">
        <v>51</v>
      </c>
      <c r="D63" s="1258"/>
      <c r="E63" s="1259"/>
      <c r="F63" s="141">
        <v>23785</v>
      </c>
      <c r="G63" s="141">
        <v>23833</v>
      </c>
      <c r="H63" s="142">
        <v>22433</v>
      </c>
    </row>
    <row r="64" spans="2:8" ht="15" customHeight="1" x14ac:dyDescent="0.15"/>
    <row r="65" ht="0" hidden="1" customHeight="1" x14ac:dyDescent="0.15"/>
    <row r="66" ht="0" hidden="1" customHeight="1" x14ac:dyDescent="0.15"/>
  </sheetData>
  <sheetProtection algorithmName="SHA-512" hashValue="1Mp4uBpGLTzPluWMuWVjrG8PirDbqoSPMlx7J1skbAgGiQNyvgoF8hVRb6WELNl3MAtIUl1a1H9cPlqeo1Y8jQ==" saltValue="s6HBXC+IkpqHdOBbPwRzp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553</v>
      </c>
      <c r="G2" s="156"/>
      <c r="H2" s="157"/>
    </row>
    <row r="3" spans="1:8" x14ac:dyDescent="0.15">
      <c r="A3" s="153" t="s">
        <v>546</v>
      </c>
      <c r="B3" s="158"/>
      <c r="C3" s="159"/>
      <c r="D3" s="160">
        <v>55136</v>
      </c>
      <c r="E3" s="161"/>
      <c r="F3" s="162">
        <v>41862</v>
      </c>
      <c r="G3" s="163"/>
      <c r="H3" s="164"/>
    </row>
    <row r="4" spans="1:8" x14ac:dyDescent="0.15">
      <c r="A4" s="165"/>
      <c r="B4" s="166"/>
      <c r="C4" s="167"/>
      <c r="D4" s="168">
        <v>27312</v>
      </c>
      <c r="E4" s="169"/>
      <c r="F4" s="170">
        <v>23710</v>
      </c>
      <c r="G4" s="171"/>
      <c r="H4" s="172"/>
    </row>
    <row r="5" spans="1:8" x14ac:dyDescent="0.15">
      <c r="A5" s="153" t="s">
        <v>548</v>
      </c>
      <c r="B5" s="158"/>
      <c r="C5" s="159"/>
      <c r="D5" s="160">
        <v>49635</v>
      </c>
      <c r="E5" s="161"/>
      <c r="F5" s="162">
        <v>43554</v>
      </c>
      <c r="G5" s="163"/>
      <c r="H5" s="164"/>
    </row>
    <row r="6" spans="1:8" x14ac:dyDescent="0.15">
      <c r="A6" s="165"/>
      <c r="B6" s="166"/>
      <c r="C6" s="167"/>
      <c r="D6" s="168">
        <v>24696</v>
      </c>
      <c r="E6" s="169"/>
      <c r="F6" s="170">
        <v>24811</v>
      </c>
      <c r="G6" s="171"/>
      <c r="H6" s="172"/>
    </row>
    <row r="7" spans="1:8" x14ac:dyDescent="0.15">
      <c r="A7" s="153" t="s">
        <v>549</v>
      </c>
      <c r="B7" s="158"/>
      <c r="C7" s="159"/>
      <c r="D7" s="160">
        <v>39891</v>
      </c>
      <c r="E7" s="161"/>
      <c r="F7" s="162">
        <v>46395</v>
      </c>
      <c r="G7" s="163"/>
      <c r="H7" s="164"/>
    </row>
    <row r="8" spans="1:8" x14ac:dyDescent="0.15">
      <c r="A8" s="165"/>
      <c r="B8" s="166"/>
      <c r="C8" s="167"/>
      <c r="D8" s="168">
        <v>22248</v>
      </c>
      <c r="E8" s="169"/>
      <c r="F8" s="170">
        <v>26304</v>
      </c>
      <c r="G8" s="171"/>
      <c r="H8" s="172"/>
    </row>
    <row r="9" spans="1:8" x14ac:dyDescent="0.15">
      <c r="A9" s="153" t="s">
        <v>550</v>
      </c>
      <c r="B9" s="158"/>
      <c r="C9" s="159"/>
      <c r="D9" s="160">
        <v>54783</v>
      </c>
      <c r="E9" s="161"/>
      <c r="F9" s="162">
        <v>48088</v>
      </c>
      <c r="G9" s="163"/>
      <c r="H9" s="164"/>
    </row>
    <row r="10" spans="1:8" x14ac:dyDescent="0.15">
      <c r="A10" s="165"/>
      <c r="B10" s="166"/>
      <c r="C10" s="167"/>
      <c r="D10" s="168">
        <v>27221</v>
      </c>
      <c r="E10" s="169"/>
      <c r="F10" s="170">
        <v>25183</v>
      </c>
      <c r="G10" s="171"/>
      <c r="H10" s="172"/>
    </row>
    <row r="11" spans="1:8" x14ac:dyDescent="0.15">
      <c r="A11" s="153" t="s">
        <v>551</v>
      </c>
      <c r="B11" s="158"/>
      <c r="C11" s="159"/>
      <c r="D11" s="160">
        <v>55406</v>
      </c>
      <c r="E11" s="161"/>
      <c r="F11" s="162">
        <v>46457</v>
      </c>
      <c r="G11" s="163"/>
      <c r="H11" s="164"/>
    </row>
    <row r="12" spans="1:8" x14ac:dyDescent="0.15">
      <c r="A12" s="165"/>
      <c r="B12" s="166"/>
      <c r="C12" s="173"/>
      <c r="D12" s="168">
        <v>23965</v>
      </c>
      <c r="E12" s="169"/>
      <c r="F12" s="170">
        <v>24020</v>
      </c>
      <c r="G12" s="171"/>
      <c r="H12" s="172"/>
    </row>
    <row r="13" spans="1:8" x14ac:dyDescent="0.15">
      <c r="A13" s="153"/>
      <c r="B13" s="158"/>
      <c r="C13" s="174"/>
      <c r="D13" s="175">
        <v>50970</v>
      </c>
      <c r="E13" s="176"/>
      <c r="F13" s="177">
        <v>45271</v>
      </c>
      <c r="G13" s="178"/>
      <c r="H13" s="164"/>
    </row>
    <row r="14" spans="1:8" x14ac:dyDescent="0.15">
      <c r="A14" s="165"/>
      <c r="B14" s="166"/>
      <c r="C14" s="167"/>
      <c r="D14" s="168">
        <v>25088</v>
      </c>
      <c r="E14" s="169"/>
      <c r="F14" s="170">
        <v>24806</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4.67</v>
      </c>
      <c r="C19" s="179">
        <f>ROUND(VALUE(SUBSTITUTE(実質収支比率等に係る経年分析!G$48,"▲","-")),2)</f>
        <v>6.94</v>
      </c>
      <c r="D19" s="179">
        <f>ROUND(VALUE(SUBSTITUTE(実質収支比率等に係る経年分析!H$48,"▲","-")),2)</f>
        <v>5.15</v>
      </c>
      <c r="E19" s="179">
        <f>ROUND(VALUE(SUBSTITUTE(実質収支比率等に係る経年分析!I$48,"▲","-")),2)</f>
        <v>5.87</v>
      </c>
      <c r="F19" s="179">
        <f>ROUND(VALUE(SUBSTITUTE(実質収支比率等に係る経年分析!J$48,"▲","-")),2)</f>
        <v>5.95</v>
      </c>
    </row>
    <row r="20" spans="1:11" x14ac:dyDescent="0.15">
      <c r="A20" s="179" t="s">
        <v>55</v>
      </c>
      <c r="B20" s="179">
        <f>ROUND(VALUE(SUBSTITUTE(実質収支比率等に係る経年分析!F$47,"▲","-")),2)</f>
        <v>7.57</v>
      </c>
      <c r="C20" s="179">
        <f>ROUND(VALUE(SUBSTITUTE(実質収支比率等に係る経年分析!G$47,"▲","-")),2)</f>
        <v>8.31</v>
      </c>
      <c r="D20" s="179">
        <f>ROUND(VALUE(SUBSTITUTE(実質収支比率等に係る経年分析!H$47,"▲","-")),2)</f>
        <v>8.61</v>
      </c>
      <c r="E20" s="179">
        <f>ROUND(VALUE(SUBSTITUTE(実質収支比率等に係る経年分析!I$47,"▲","-")),2)</f>
        <v>8.56</v>
      </c>
      <c r="F20" s="179">
        <f>ROUND(VALUE(SUBSTITUTE(実質収支比率等に係る経年分析!J$47,"▲","-")),2)</f>
        <v>7.62</v>
      </c>
    </row>
    <row r="21" spans="1:11" x14ac:dyDescent="0.15">
      <c r="A21" s="179" t="s">
        <v>56</v>
      </c>
      <c r="B21" s="179">
        <f>IF(ISNUMBER(VALUE(SUBSTITUTE(実質収支比率等に係る経年分析!F$49,"▲","-"))),ROUND(VALUE(SUBSTITUTE(実質収支比率等に係る経年分析!F$49,"▲","-")),2),NA())</f>
        <v>-1.55</v>
      </c>
      <c r="C21" s="179">
        <f>IF(ISNUMBER(VALUE(SUBSTITUTE(実質収支比率等に係る経年分析!G$49,"▲","-"))),ROUND(VALUE(SUBSTITUTE(実質収支比率等に係る経年分析!G$49,"▲","-")),2),NA())</f>
        <v>3.1</v>
      </c>
      <c r="D21" s="179">
        <f>IF(ISNUMBER(VALUE(SUBSTITUTE(実質収支比率等に係る経年分析!H$49,"▲","-"))),ROUND(VALUE(SUBSTITUTE(実質収支比率等に係る経年分析!H$49,"▲","-")),2),NA())</f>
        <v>-1.24</v>
      </c>
      <c r="E21" s="179">
        <f>IF(ISNUMBER(VALUE(SUBSTITUTE(実質収支比率等に係る経年分析!I$49,"▲","-"))),ROUND(VALUE(SUBSTITUTE(実質収支比率等に係る経年分析!I$49,"▲","-")),2),NA())</f>
        <v>0.41</v>
      </c>
      <c r="F21" s="179">
        <f>IF(ISNUMBER(VALUE(SUBSTITUTE(実質収支比率等に係る経年分析!J$49,"▲","-"))),ROUND(VALUE(SUBSTITUTE(実質収支比率等に係る経年分析!J$49,"▲","-")),2),NA())</f>
        <v>-0.93</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10.51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9.08</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0.9</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0.39</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0.62</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住宅事業特別会計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0.19</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0.15</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0.25</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0.48</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0.49</v>
      </c>
    </row>
    <row r="30" spans="1:11" x14ac:dyDescent="0.15">
      <c r="A30" s="180" t="str">
        <f>IF(連結実質赤字比率に係る赤字・黒字の構成分析!C$40="",NA(),連結実質赤字比率に係る赤字・黒字の構成分析!C$40)</f>
        <v>競輪事業特別会計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0.24</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0.34</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0.41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0.48</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0.56999999999999995</v>
      </c>
    </row>
    <row r="31" spans="1:11" x14ac:dyDescent="0.15">
      <c r="A31" s="180" t="str">
        <f>IF(連結実質赤字比率に係る赤字・黒字の構成分析!C$39="",NA(),連結実質赤字比率に係る赤字・黒字の構成分析!C$39)</f>
        <v>国民健康保険事業特別会計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0.48</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1.93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2.46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0.68</v>
      </c>
    </row>
    <row r="32" spans="1:11" x14ac:dyDescent="0.15">
      <c r="A32" s="180" t="str">
        <f>IF(連結実質赤字比率に係る赤字・黒字の構成分析!C$38="",NA(),連結実質赤字比率に係る赤字・黒字の構成分析!C$38)</f>
        <v>卸売市場事業特別会計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0.76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0.75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0.74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0.76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0.77</v>
      </c>
    </row>
    <row r="33" spans="1:16" x14ac:dyDescent="0.15">
      <c r="A33" s="180" t="str">
        <f>IF(連結実質赤字比率に係る赤字・黒字の構成分析!C$37="",NA(),連結実質赤字比率に係る赤字・黒字の構成分析!C$37)</f>
        <v>交通事業会計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0.99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1.52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1.59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1.73</v>
      </c>
    </row>
    <row r="34" spans="1:16" x14ac:dyDescent="0.15">
      <c r="A34" s="180" t="str">
        <f>IF(連結実質赤字比率に係る赤字・黒字の構成分析!C$36="",NA(),連結実質赤字比率に係る赤字・黒字の構成分析!C$36)</f>
        <v>下水道事業会計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4.96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4.96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4.75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4.62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4.66</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4.47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6.77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4.8899999999999997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5.37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5.42</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8.0500000000000007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7.46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7.05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6.88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6.89</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12215</v>
      </c>
      <c r="E42" s="181"/>
      <c r="F42" s="181"/>
      <c r="G42" s="181">
        <f>'実質公債費比率（分子）の構造'!L$52</f>
        <v>12509</v>
      </c>
      <c r="H42" s="181"/>
      <c r="I42" s="181"/>
      <c r="J42" s="181">
        <f>'実質公債費比率（分子）の構造'!M$52</f>
        <v>13788</v>
      </c>
      <c r="K42" s="181"/>
      <c r="L42" s="181"/>
      <c r="M42" s="181">
        <f>'実質公債費比率（分子）の構造'!N$52</f>
        <v>12582</v>
      </c>
      <c r="N42" s="181"/>
      <c r="O42" s="181"/>
      <c r="P42" s="181">
        <f>'実質公債費比率（分子）の構造'!O$52</f>
        <v>12197</v>
      </c>
    </row>
    <row r="43" spans="1:16" x14ac:dyDescent="0.15">
      <c r="A43" s="181" t="s">
        <v>64</v>
      </c>
      <c r="B43" s="181">
        <f>'実質公債費比率（分子）の構造'!K$51</f>
        <v>1</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582</v>
      </c>
      <c r="C44" s="181"/>
      <c r="D44" s="181"/>
      <c r="E44" s="181">
        <f>'実質公債費比率（分子）の構造'!L$50</f>
        <v>281</v>
      </c>
      <c r="F44" s="181"/>
      <c r="G44" s="181"/>
      <c r="H44" s="181">
        <f>'実質公債費比率（分子）の構造'!M$50</f>
        <v>43</v>
      </c>
      <c r="I44" s="181"/>
      <c r="J44" s="181"/>
      <c r="K44" s="181">
        <f>'実質公債費比率（分子）の構造'!N$50</f>
        <v>39</v>
      </c>
      <c r="L44" s="181"/>
      <c r="M44" s="181"/>
      <c r="N44" s="181">
        <f>'実質公債費比率（分子）の構造'!O$50</f>
        <v>36</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2785</v>
      </c>
      <c r="C46" s="181"/>
      <c r="D46" s="181"/>
      <c r="E46" s="181">
        <f>'実質公債費比率（分子）の構造'!L$48</f>
        <v>2830</v>
      </c>
      <c r="F46" s="181"/>
      <c r="G46" s="181"/>
      <c r="H46" s="181">
        <f>'実質公債費比率（分子）の構造'!M$48</f>
        <v>2189</v>
      </c>
      <c r="I46" s="181"/>
      <c r="J46" s="181"/>
      <c r="K46" s="181">
        <f>'実質公債費比率（分子）の構造'!N$48</f>
        <v>2288</v>
      </c>
      <c r="L46" s="181"/>
      <c r="M46" s="181"/>
      <c r="N46" s="181">
        <f>'実質公債費比率（分子）の構造'!O$48</f>
        <v>2383</v>
      </c>
      <c r="O46" s="181"/>
      <c r="P46" s="181"/>
    </row>
    <row r="47" spans="1:16" x14ac:dyDescent="0.15">
      <c r="A47" s="181" t="s">
        <v>14</v>
      </c>
      <c r="B47" s="181">
        <f>'実質公債費比率（分子）の構造'!K$47</f>
        <v>123</v>
      </c>
      <c r="C47" s="181"/>
      <c r="D47" s="181"/>
      <c r="E47" s="181">
        <f>'実質公債費比率（分子）の構造'!L$47</f>
        <v>143</v>
      </c>
      <c r="F47" s="181"/>
      <c r="G47" s="181"/>
      <c r="H47" s="181">
        <f>'実質公債費比率（分子）の構造'!M$47</f>
        <v>143</v>
      </c>
      <c r="I47" s="181"/>
      <c r="J47" s="181"/>
      <c r="K47" s="181">
        <f>'実質公債費比率（分子）の構造'!N$47</f>
        <v>143</v>
      </c>
      <c r="L47" s="181"/>
      <c r="M47" s="181"/>
      <c r="N47" s="181">
        <f>'実質公債費比率（分子）の構造'!O$47</f>
        <v>143</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13208</v>
      </c>
      <c r="C49" s="181"/>
      <c r="D49" s="181"/>
      <c r="E49" s="181">
        <f>'実質公債費比率（分子）の構造'!L$45</f>
        <v>12456</v>
      </c>
      <c r="F49" s="181"/>
      <c r="G49" s="181"/>
      <c r="H49" s="181">
        <f>'実質公債費比率（分子）の構造'!M$45</f>
        <v>14192</v>
      </c>
      <c r="I49" s="181"/>
      <c r="J49" s="181"/>
      <c r="K49" s="181">
        <f>'実質公債費比率（分子）の構造'!N$45</f>
        <v>12321</v>
      </c>
      <c r="L49" s="181"/>
      <c r="M49" s="181"/>
      <c r="N49" s="181">
        <f>'実質公債費比率（分子）の構造'!O$45</f>
        <v>11909</v>
      </c>
      <c r="O49" s="181"/>
      <c r="P49" s="181"/>
    </row>
    <row r="50" spans="1:16" x14ac:dyDescent="0.15">
      <c r="A50" s="181" t="s">
        <v>70</v>
      </c>
      <c r="B50" s="181" t="e">
        <f>NA()</f>
        <v>#N/A</v>
      </c>
      <c r="C50" s="181">
        <f>IF(ISNUMBER('実質公債費比率（分子）の構造'!K$53),'実質公債費比率（分子）の構造'!K$53,NA())</f>
        <v>4484</v>
      </c>
      <c r="D50" s="181" t="e">
        <f>NA()</f>
        <v>#N/A</v>
      </c>
      <c r="E50" s="181" t="e">
        <f>NA()</f>
        <v>#N/A</v>
      </c>
      <c r="F50" s="181">
        <f>IF(ISNUMBER('実質公債費比率（分子）の構造'!L$53),'実質公債費比率（分子）の構造'!L$53,NA())</f>
        <v>3201</v>
      </c>
      <c r="G50" s="181" t="e">
        <f>NA()</f>
        <v>#N/A</v>
      </c>
      <c r="H50" s="181" t="e">
        <f>NA()</f>
        <v>#N/A</v>
      </c>
      <c r="I50" s="181">
        <f>IF(ISNUMBER('実質公債費比率（分子）の構造'!M$53),'実質公債費比率（分子）の構造'!M$53,NA())</f>
        <v>2779</v>
      </c>
      <c r="J50" s="181" t="e">
        <f>NA()</f>
        <v>#N/A</v>
      </c>
      <c r="K50" s="181" t="e">
        <f>NA()</f>
        <v>#N/A</v>
      </c>
      <c r="L50" s="181">
        <f>IF(ISNUMBER('実質公債費比率（分子）の構造'!N$53),'実質公債費比率（分子）の構造'!N$53,NA())</f>
        <v>2209</v>
      </c>
      <c r="M50" s="181" t="e">
        <f>NA()</f>
        <v>#N/A</v>
      </c>
      <c r="N50" s="181" t="e">
        <f>NA()</f>
        <v>#N/A</v>
      </c>
      <c r="O50" s="181">
        <f>IF(ISNUMBER('実質公債費比率（分子）の構造'!O$53),'実質公債費比率（分子）の構造'!O$53,NA())</f>
        <v>2274</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43</v>
      </c>
      <c r="B56" s="180"/>
      <c r="C56" s="180"/>
      <c r="D56" s="180">
        <f>'将来負担比率（分子）の構造'!I$52</f>
        <v>96636</v>
      </c>
      <c r="E56" s="180"/>
      <c r="F56" s="180"/>
      <c r="G56" s="180">
        <f>'将来負担比率（分子）の構造'!J$52</f>
        <v>95799</v>
      </c>
      <c r="H56" s="180"/>
      <c r="I56" s="180"/>
      <c r="J56" s="180">
        <f>'将来負担比率（分子）の構造'!K$52</f>
        <v>92180</v>
      </c>
      <c r="K56" s="180"/>
      <c r="L56" s="180"/>
      <c r="M56" s="180">
        <f>'将来負担比率（分子）の構造'!L$52</f>
        <v>91220</v>
      </c>
      <c r="N56" s="180"/>
      <c r="O56" s="180"/>
      <c r="P56" s="180">
        <f>'将来負担比率（分子）の構造'!M$52</f>
        <v>91152</v>
      </c>
    </row>
    <row r="57" spans="1:16" x14ac:dyDescent="0.15">
      <c r="A57" s="180" t="s">
        <v>42</v>
      </c>
      <c r="B57" s="180"/>
      <c r="C57" s="180"/>
      <c r="D57" s="180">
        <f>'将来負担比率（分子）の構造'!I$51</f>
        <v>21472</v>
      </c>
      <c r="E57" s="180"/>
      <c r="F57" s="180"/>
      <c r="G57" s="180">
        <f>'将来負担比率（分子）の構造'!J$51</f>
        <v>24150</v>
      </c>
      <c r="H57" s="180"/>
      <c r="I57" s="180"/>
      <c r="J57" s="180">
        <f>'将来負担比率（分子）の構造'!K$51</f>
        <v>28419</v>
      </c>
      <c r="K57" s="180"/>
      <c r="L57" s="180"/>
      <c r="M57" s="180">
        <f>'将来負担比率（分子）の構造'!L$51</f>
        <v>33065</v>
      </c>
      <c r="N57" s="180"/>
      <c r="O57" s="180"/>
      <c r="P57" s="180">
        <f>'将来負担比率（分子）の構造'!M$51</f>
        <v>33998</v>
      </c>
    </row>
    <row r="58" spans="1:16" x14ac:dyDescent="0.15">
      <c r="A58" s="180" t="s">
        <v>41</v>
      </c>
      <c r="B58" s="180"/>
      <c r="C58" s="180"/>
      <c r="D58" s="180">
        <f>'将来負担比率（分子）の構造'!I$50</f>
        <v>21197</v>
      </c>
      <c r="E58" s="180"/>
      <c r="F58" s="180"/>
      <c r="G58" s="180">
        <f>'将来負担比率（分子）の構造'!J$50</f>
        <v>23648</v>
      </c>
      <c r="H58" s="180"/>
      <c r="I58" s="180"/>
      <c r="J58" s="180">
        <f>'将来負担比率（分子）の構造'!K$50</f>
        <v>25439</v>
      </c>
      <c r="K58" s="180"/>
      <c r="L58" s="180"/>
      <c r="M58" s="180">
        <f>'将来負担比率（分子）の構造'!L$50</f>
        <v>27943</v>
      </c>
      <c r="N58" s="180"/>
      <c r="O58" s="180"/>
      <c r="P58" s="180">
        <f>'将来負担比率（分子）の構造'!M$50</f>
        <v>28104</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125</v>
      </c>
      <c r="C61" s="180"/>
      <c r="D61" s="180"/>
      <c r="E61" s="180">
        <f>'将来負担比率（分子）の構造'!J$46</f>
        <v>77</v>
      </c>
      <c r="F61" s="180"/>
      <c r="G61" s="180"/>
      <c r="H61" s="180">
        <f>'将来負担比率（分子）の構造'!K$46</f>
        <v>85</v>
      </c>
      <c r="I61" s="180"/>
      <c r="J61" s="180"/>
      <c r="K61" s="180">
        <f>'将来負担比率（分子）の構造'!L$46</f>
        <v>80</v>
      </c>
      <c r="L61" s="180"/>
      <c r="M61" s="180"/>
      <c r="N61" s="180">
        <f>'将来負担比率（分子）の構造'!M$46</f>
        <v>117</v>
      </c>
      <c r="O61" s="180"/>
      <c r="P61" s="180"/>
    </row>
    <row r="62" spans="1:16" x14ac:dyDescent="0.15">
      <c r="A62" s="180" t="s">
        <v>35</v>
      </c>
      <c r="B62" s="180">
        <f>'将来負担比率（分子）の構造'!I$45</f>
        <v>16117</v>
      </c>
      <c r="C62" s="180"/>
      <c r="D62" s="180"/>
      <c r="E62" s="180">
        <f>'将来負担比率（分子）の構造'!J$45</f>
        <v>16443</v>
      </c>
      <c r="F62" s="180"/>
      <c r="G62" s="180"/>
      <c r="H62" s="180">
        <f>'将来負担比率（分子）の構造'!K$45</f>
        <v>16332</v>
      </c>
      <c r="I62" s="180"/>
      <c r="J62" s="180"/>
      <c r="K62" s="180">
        <f>'将来負担比率（分子）の構造'!L$45</f>
        <v>15647</v>
      </c>
      <c r="L62" s="180"/>
      <c r="M62" s="180"/>
      <c r="N62" s="180">
        <f>'将来負担比率（分子）の構造'!M$45</f>
        <v>14029</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28003</v>
      </c>
      <c r="C64" s="180"/>
      <c r="D64" s="180"/>
      <c r="E64" s="180">
        <f>'将来負担比率（分子）の構造'!J$43</f>
        <v>28181</v>
      </c>
      <c r="F64" s="180"/>
      <c r="G64" s="180"/>
      <c r="H64" s="180">
        <f>'将来負担比率（分子）の構造'!K$43</f>
        <v>24146</v>
      </c>
      <c r="I64" s="180"/>
      <c r="J64" s="180"/>
      <c r="K64" s="180">
        <f>'将来負担比率（分子）の構造'!L$43</f>
        <v>24202</v>
      </c>
      <c r="L64" s="180"/>
      <c r="M64" s="180"/>
      <c r="N64" s="180">
        <f>'将来負担比率（分子）の構造'!M$43</f>
        <v>24578</v>
      </c>
      <c r="O64" s="180"/>
      <c r="P64" s="180"/>
    </row>
    <row r="65" spans="1:16" x14ac:dyDescent="0.15">
      <c r="A65" s="180" t="s">
        <v>32</v>
      </c>
      <c r="B65" s="180">
        <f>'将来負担比率（分子）の構造'!I$42</f>
        <v>319</v>
      </c>
      <c r="C65" s="180"/>
      <c r="D65" s="180"/>
      <c r="E65" s="180">
        <f>'将来負担比率（分子）の構造'!J$42</f>
        <v>1</v>
      </c>
      <c r="F65" s="180"/>
      <c r="G65" s="180"/>
      <c r="H65" s="180">
        <f>'将来負担比率（分子）の構造'!K$42</f>
        <v>0</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117389</v>
      </c>
      <c r="C66" s="180"/>
      <c r="D66" s="180"/>
      <c r="E66" s="180">
        <f>'将来負担比率（分子）の構造'!J$41</f>
        <v>113189</v>
      </c>
      <c r="F66" s="180"/>
      <c r="G66" s="180"/>
      <c r="H66" s="180">
        <f>'将来負担比率（分子）の構造'!K$41</f>
        <v>114163</v>
      </c>
      <c r="I66" s="180"/>
      <c r="J66" s="180"/>
      <c r="K66" s="180">
        <f>'将来負担比率（分子）の構造'!L$41</f>
        <v>112222</v>
      </c>
      <c r="L66" s="180"/>
      <c r="M66" s="180"/>
      <c r="N66" s="180">
        <f>'将来負担比率（分子）の構造'!M$41</f>
        <v>111468</v>
      </c>
      <c r="O66" s="180"/>
      <c r="P66" s="180"/>
    </row>
    <row r="67" spans="1:16" x14ac:dyDescent="0.15">
      <c r="A67" s="180" t="s">
        <v>74</v>
      </c>
      <c r="B67" s="180" t="e">
        <f>NA()</f>
        <v>#N/A</v>
      </c>
      <c r="C67" s="180">
        <f>IF(ISNUMBER('将来負担比率（分子）の構造'!I$53), IF('将来負担比率（分子）の構造'!I$53 &lt; 0, 0, '将来負担比率（分子）の構造'!I$53), NA())</f>
        <v>22648</v>
      </c>
      <c r="D67" s="180" t="e">
        <f>NA()</f>
        <v>#N/A</v>
      </c>
      <c r="E67" s="180" t="e">
        <f>NA()</f>
        <v>#N/A</v>
      </c>
      <c r="F67" s="180">
        <f>IF(ISNUMBER('将来負担比率（分子）の構造'!J$53), IF('将来負担比率（分子）の構造'!J$53 &lt; 0, 0, '将来負担比率（分子）の構造'!J$53), NA())</f>
        <v>14295</v>
      </c>
      <c r="G67" s="180" t="e">
        <f>NA()</f>
        <v>#N/A</v>
      </c>
      <c r="H67" s="180" t="e">
        <f>NA()</f>
        <v>#N/A</v>
      </c>
      <c r="I67" s="180">
        <f>IF(ISNUMBER('将来負担比率（分子）の構造'!K$53), IF('将来負担比率（分子）の構造'!K$53 &lt; 0, 0, '将来負担比率（分子）の構造'!K$53), NA())</f>
        <v>8689</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5391</v>
      </c>
      <c r="C72" s="184">
        <f>基金残高に係る経年分析!G55</f>
        <v>5224</v>
      </c>
      <c r="D72" s="184">
        <f>基金残高に係る経年分析!H55</f>
        <v>4577</v>
      </c>
    </row>
    <row r="73" spans="1:16" x14ac:dyDescent="0.15">
      <c r="A73" s="183" t="s">
        <v>77</v>
      </c>
      <c r="B73" s="184">
        <f>基金残高に係る経年分析!F56</f>
        <v>4078</v>
      </c>
      <c r="C73" s="184">
        <f>基金残高に係る経年分析!G56</f>
        <v>4096</v>
      </c>
      <c r="D73" s="184">
        <f>基金残高に係る経年分析!H56</f>
        <v>3508</v>
      </c>
    </row>
    <row r="74" spans="1:16" x14ac:dyDescent="0.15">
      <c r="A74" s="183" t="s">
        <v>78</v>
      </c>
      <c r="B74" s="184">
        <f>基金残高に係る経年分析!F57</f>
        <v>14316</v>
      </c>
      <c r="C74" s="184">
        <f>基金残高に係る経年分析!G57</f>
        <v>14512</v>
      </c>
      <c r="D74" s="184">
        <f>基金残高に係る経年分析!H57</f>
        <v>14347</v>
      </c>
    </row>
  </sheetData>
  <sheetProtection algorithmName="SHA-512" hashValue="PRxCe/+pQFXbznkog8eQhnoWhnLxvmMR2yhinF3r5egLWzJEs8OwgsKLgOe/1jXlgCYAp8BRvUg54aMLPDDynw==" saltValue="SPoz187iQwdOw8yC+yhUM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AP29" sqref="AP29:BQ29"/>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213</v>
      </c>
      <c r="DI1" s="756"/>
      <c r="DJ1" s="756"/>
      <c r="DK1" s="756"/>
      <c r="DL1" s="756"/>
      <c r="DM1" s="756"/>
      <c r="DN1" s="757"/>
      <c r="DO1" s="225"/>
      <c r="DP1" s="755" t="s">
        <v>214</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216</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217</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218</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219</v>
      </c>
      <c r="S4" s="698"/>
      <c r="T4" s="698"/>
      <c r="U4" s="698"/>
      <c r="V4" s="698"/>
      <c r="W4" s="698"/>
      <c r="X4" s="698"/>
      <c r="Y4" s="699"/>
      <c r="Z4" s="697" t="s">
        <v>220</v>
      </c>
      <c r="AA4" s="698"/>
      <c r="AB4" s="698"/>
      <c r="AC4" s="699"/>
      <c r="AD4" s="697" t="s">
        <v>221</v>
      </c>
      <c r="AE4" s="698"/>
      <c r="AF4" s="698"/>
      <c r="AG4" s="698"/>
      <c r="AH4" s="698"/>
      <c r="AI4" s="698"/>
      <c r="AJ4" s="698"/>
      <c r="AK4" s="699"/>
      <c r="AL4" s="697" t="s">
        <v>220</v>
      </c>
      <c r="AM4" s="698"/>
      <c r="AN4" s="698"/>
      <c r="AO4" s="699"/>
      <c r="AP4" s="758" t="s">
        <v>222</v>
      </c>
      <c r="AQ4" s="758"/>
      <c r="AR4" s="758"/>
      <c r="AS4" s="758"/>
      <c r="AT4" s="758"/>
      <c r="AU4" s="758"/>
      <c r="AV4" s="758"/>
      <c r="AW4" s="758"/>
      <c r="AX4" s="758"/>
      <c r="AY4" s="758"/>
      <c r="AZ4" s="758"/>
      <c r="BA4" s="758"/>
      <c r="BB4" s="758"/>
      <c r="BC4" s="758"/>
      <c r="BD4" s="758"/>
      <c r="BE4" s="758"/>
      <c r="BF4" s="758"/>
      <c r="BG4" s="758" t="s">
        <v>223</v>
      </c>
      <c r="BH4" s="758"/>
      <c r="BI4" s="758"/>
      <c r="BJ4" s="758"/>
      <c r="BK4" s="758"/>
      <c r="BL4" s="758"/>
      <c r="BM4" s="758"/>
      <c r="BN4" s="758"/>
      <c r="BO4" s="758" t="s">
        <v>220</v>
      </c>
      <c r="BP4" s="758"/>
      <c r="BQ4" s="758"/>
      <c r="BR4" s="758"/>
      <c r="BS4" s="758" t="s">
        <v>224</v>
      </c>
      <c r="BT4" s="758"/>
      <c r="BU4" s="758"/>
      <c r="BV4" s="758"/>
      <c r="BW4" s="758"/>
      <c r="BX4" s="758"/>
      <c r="BY4" s="758"/>
      <c r="BZ4" s="758"/>
      <c r="CA4" s="758"/>
      <c r="CB4" s="758"/>
      <c r="CD4" s="740" t="s">
        <v>225</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226</v>
      </c>
      <c r="C5" s="723"/>
      <c r="D5" s="723"/>
      <c r="E5" s="723"/>
      <c r="F5" s="723"/>
      <c r="G5" s="723"/>
      <c r="H5" s="723"/>
      <c r="I5" s="723"/>
      <c r="J5" s="723"/>
      <c r="K5" s="723"/>
      <c r="L5" s="723"/>
      <c r="M5" s="723"/>
      <c r="N5" s="723"/>
      <c r="O5" s="723"/>
      <c r="P5" s="723"/>
      <c r="Q5" s="724"/>
      <c r="R5" s="688">
        <v>30337272</v>
      </c>
      <c r="S5" s="689"/>
      <c r="T5" s="689"/>
      <c r="U5" s="689"/>
      <c r="V5" s="689"/>
      <c r="W5" s="689"/>
      <c r="X5" s="689"/>
      <c r="Y5" s="735"/>
      <c r="Z5" s="753">
        <v>24.6</v>
      </c>
      <c r="AA5" s="753"/>
      <c r="AB5" s="753"/>
      <c r="AC5" s="753"/>
      <c r="AD5" s="754">
        <v>28446704</v>
      </c>
      <c r="AE5" s="754"/>
      <c r="AF5" s="754"/>
      <c r="AG5" s="754"/>
      <c r="AH5" s="754"/>
      <c r="AI5" s="754"/>
      <c r="AJ5" s="754"/>
      <c r="AK5" s="754"/>
      <c r="AL5" s="736">
        <v>48.4</v>
      </c>
      <c r="AM5" s="705"/>
      <c r="AN5" s="705"/>
      <c r="AO5" s="737"/>
      <c r="AP5" s="722" t="s">
        <v>227</v>
      </c>
      <c r="AQ5" s="723"/>
      <c r="AR5" s="723"/>
      <c r="AS5" s="723"/>
      <c r="AT5" s="723"/>
      <c r="AU5" s="723"/>
      <c r="AV5" s="723"/>
      <c r="AW5" s="723"/>
      <c r="AX5" s="723"/>
      <c r="AY5" s="723"/>
      <c r="AZ5" s="723"/>
      <c r="BA5" s="723"/>
      <c r="BB5" s="723"/>
      <c r="BC5" s="723"/>
      <c r="BD5" s="723"/>
      <c r="BE5" s="723"/>
      <c r="BF5" s="724"/>
      <c r="BG5" s="623">
        <v>28387984</v>
      </c>
      <c r="BH5" s="626"/>
      <c r="BI5" s="626"/>
      <c r="BJ5" s="626"/>
      <c r="BK5" s="626"/>
      <c r="BL5" s="626"/>
      <c r="BM5" s="626"/>
      <c r="BN5" s="627"/>
      <c r="BO5" s="685">
        <v>93.6</v>
      </c>
      <c r="BP5" s="685"/>
      <c r="BQ5" s="685"/>
      <c r="BR5" s="685"/>
      <c r="BS5" s="686">
        <v>378638</v>
      </c>
      <c r="BT5" s="686"/>
      <c r="BU5" s="686"/>
      <c r="BV5" s="686"/>
      <c r="BW5" s="686"/>
      <c r="BX5" s="686"/>
      <c r="BY5" s="686"/>
      <c r="BZ5" s="686"/>
      <c r="CA5" s="686"/>
      <c r="CB5" s="727"/>
      <c r="CD5" s="740" t="s">
        <v>222</v>
      </c>
      <c r="CE5" s="741"/>
      <c r="CF5" s="741"/>
      <c r="CG5" s="741"/>
      <c r="CH5" s="741"/>
      <c r="CI5" s="741"/>
      <c r="CJ5" s="741"/>
      <c r="CK5" s="741"/>
      <c r="CL5" s="741"/>
      <c r="CM5" s="741"/>
      <c r="CN5" s="741"/>
      <c r="CO5" s="741"/>
      <c r="CP5" s="741"/>
      <c r="CQ5" s="742"/>
      <c r="CR5" s="740" t="s">
        <v>228</v>
      </c>
      <c r="CS5" s="741"/>
      <c r="CT5" s="741"/>
      <c r="CU5" s="741"/>
      <c r="CV5" s="741"/>
      <c r="CW5" s="741"/>
      <c r="CX5" s="741"/>
      <c r="CY5" s="742"/>
      <c r="CZ5" s="740" t="s">
        <v>220</v>
      </c>
      <c r="DA5" s="741"/>
      <c r="DB5" s="741"/>
      <c r="DC5" s="742"/>
      <c r="DD5" s="740" t="s">
        <v>229</v>
      </c>
      <c r="DE5" s="741"/>
      <c r="DF5" s="741"/>
      <c r="DG5" s="741"/>
      <c r="DH5" s="741"/>
      <c r="DI5" s="741"/>
      <c r="DJ5" s="741"/>
      <c r="DK5" s="741"/>
      <c r="DL5" s="741"/>
      <c r="DM5" s="741"/>
      <c r="DN5" s="741"/>
      <c r="DO5" s="741"/>
      <c r="DP5" s="742"/>
      <c r="DQ5" s="740" t="s">
        <v>230</v>
      </c>
      <c r="DR5" s="741"/>
      <c r="DS5" s="741"/>
      <c r="DT5" s="741"/>
      <c r="DU5" s="741"/>
      <c r="DV5" s="741"/>
      <c r="DW5" s="741"/>
      <c r="DX5" s="741"/>
      <c r="DY5" s="741"/>
      <c r="DZ5" s="741"/>
      <c r="EA5" s="741"/>
      <c r="EB5" s="741"/>
      <c r="EC5" s="742"/>
    </row>
    <row r="6" spans="2:143" ht="11.25" customHeight="1" x14ac:dyDescent="0.15">
      <c r="B6" s="620" t="s">
        <v>231</v>
      </c>
      <c r="C6" s="621"/>
      <c r="D6" s="621"/>
      <c r="E6" s="621"/>
      <c r="F6" s="621"/>
      <c r="G6" s="621"/>
      <c r="H6" s="621"/>
      <c r="I6" s="621"/>
      <c r="J6" s="621"/>
      <c r="K6" s="621"/>
      <c r="L6" s="621"/>
      <c r="M6" s="621"/>
      <c r="N6" s="621"/>
      <c r="O6" s="621"/>
      <c r="P6" s="621"/>
      <c r="Q6" s="622"/>
      <c r="R6" s="623">
        <v>717658</v>
      </c>
      <c r="S6" s="626"/>
      <c r="T6" s="626"/>
      <c r="U6" s="626"/>
      <c r="V6" s="626"/>
      <c r="W6" s="626"/>
      <c r="X6" s="626"/>
      <c r="Y6" s="627"/>
      <c r="Z6" s="685">
        <v>0.6</v>
      </c>
      <c r="AA6" s="685"/>
      <c r="AB6" s="685"/>
      <c r="AC6" s="685"/>
      <c r="AD6" s="686">
        <v>717658</v>
      </c>
      <c r="AE6" s="686"/>
      <c r="AF6" s="686"/>
      <c r="AG6" s="686"/>
      <c r="AH6" s="686"/>
      <c r="AI6" s="686"/>
      <c r="AJ6" s="686"/>
      <c r="AK6" s="686"/>
      <c r="AL6" s="628">
        <v>1.2</v>
      </c>
      <c r="AM6" s="629"/>
      <c r="AN6" s="629"/>
      <c r="AO6" s="687"/>
      <c r="AP6" s="620" t="s">
        <v>232</v>
      </c>
      <c r="AQ6" s="621"/>
      <c r="AR6" s="621"/>
      <c r="AS6" s="621"/>
      <c r="AT6" s="621"/>
      <c r="AU6" s="621"/>
      <c r="AV6" s="621"/>
      <c r="AW6" s="621"/>
      <c r="AX6" s="621"/>
      <c r="AY6" s="621"/>
      <c r="AZ6" s="621"/>
      <c r="BA6" s="621"/>
      <c r="BB6" s="621"/>
      <c r="BC6" s="621"/>
      <c r="BD6" s="621"/>
      <c r="BE6" s="621"/>
      <c r="BF6" s="622"/>
      <c r="BG6" s="623">
        <v>28387984</v>
      </c>
      <c r="BH6" s="626"/>
      <c r="BI6" s="626"/>
      <c r="BJ6" s="626"/>
      <c r="BK6" s="626"/>
      <c r="BL6" s="626"/>
      <c r="BM6" s="626"/>
      <c r="BN6" s="627"/>
      <c r="BO6" s="685">
        <v>93.6</v>
      </c>
      <c r="BP6" s="685"/>
      <c r="BQ6" s="685"/>
      <c r="BR6" s="685"/>
      <c r="BS6" s="686">
        <v>378638</v>
      </c>
      <c r="BT6" s="686"/>
      <c r="BU6" s="686"/>
      <c r="BV6" s="686"/>
      <c r="BW6" s="686"/>
      <c r="BX6" s="686"/>
      <c r="BY6" s="686"/>
      <c r="BZ6" s="686"/>
      <c r="CA6" s="686"/>
      <c r="CB6" s="727"/>
      <c r="CD6" s="694" t="s">
        <v>233</v>
      </c>
      <c r="CE6" s="695"/>
      <c r="CF6" s="695"/>
      <c r="CG6" s="695"/>
      <c r="CH6" s="695"/>
      <c r="CI6" s="695"/>
      <c r="CJ6" s="695"/>
      <c r="CK6" s="695"/>
      <c r="CL6" s="695"/>
      <c r="CM6" s="695"/>
      <c r="CN6" s="695"/>
      <c r="CO6" s="695"/>
      <c r="CP6" s="695"/>
      <c r="CQ6" s="696"/>
      <c r="CR6" s="623">
        <v>561331</v>
      </c>
      <c r="CS6" s="626"/>
      <c r="CT6" s="626"/>
      <c r="CU6" s="626"/>
      <c r="CV6" s="626"/>
      <c r="CW6" s="626"/>
      <c r="CX6" s="626"/>
      <c r="CY6" s="627"/>
      <c r="CZ6" s="736">
        <v>0.5</v>
      </c>
      <c r="DA6" s="705"/>
      <c r="DB6" s="705"/>
      <c r="DC6" s="739"/>
      <c r="DD6" s="631" t="s">
        <v>184</v>
      </c>
      <c r="DE6" s="626"/>
      <c r="DF6" s="626"/>
      <c r="DG6" s="626"/>
      <c r="DH6" s="626"/>
      <c r="DI6" s="626"/>
      <c r="DJ6" s="626"/>
      <c r="DK6" s="626"/>
      <c r="DL6" s="626"/>
      <c r="DM6" s="626"/>
      <c r="DN6" s="626"/>
      <c r="DO6" s="626"/>
      <c r="DP6" s="627"/>
      <c r="DQ6" s="631">
        <v>560724</v>
      </c>
      <c r="DR6" s="626"/>
      <c r="DS6" s="626"/>
      <c r="DT6" s="626"/>
      <c r="DU6" s="626"/>
      <c r="DV6" s="626"/>
      <c r="DW6" s="626"/>
      <c r="DX6" s="626"/>
      <c r="DY6" s="626"/>
      <c r="DZ6" s="626"/>
      <c r="EA6" s="626"/>
      <c r="EB6" s="626"/>
      <c r="EC6" s="666"/>
    </row>
    <row r="7" spans="2:143" ht="11.25" customHeight="1" x14ac:dyDescent="0.15">
      <c r="B7" s="620" t="s">
        <v>234</v>
      </c>
      <c r="C7" s="621"/>
      <c r="D7" s="621"/>
      <c r="E7" s="621"/>
      <c r="F7" s="621"/>
      <c r="G7" s="621"/>
      <c r="H7" s="621"/>
      <c r="I7" s="621"/>
      <c r="J7" s="621"/>
      <c r="K7" s="621"/>
      <c r="L7" s="621"/>
      <c r="M7" s="621"/>
      <c r="N7" s="621"/>
      <c r="O7" s="621"/>
      <c r="P7" s="621"/>
      <c r="Q7" s="622"/>
      <c r="R7" s="623">
        <v>45074</v>
      </c>
      <c r="S7" s="626"/>
      <c r="T7" s="626"/>
      <c r="U7" s="626"/>
      <c r="V7" s="626"/>
      <c r="W7" s="626"/>
      <c r="X7" s="626"/>
      <c r="Y7" s="627"/>
      <c r="Z7" s="685">
        <v>0</v>
      </c>
      <c r="AA7" s="685"/>
      <c r="AB7" s="685"/>
      <c r="AC7" s="685"/>
      <c r="AD7" s="686">
        <v>45074</v>
      </c>
      <c r="AE7" s="686"/>
      <c r="AF7" s="686"/>
      <c r="AG7" s="686"/>
      <c r="AH7" s="686"/>
      <c r="AI7" s="686"/>
      <c r="AJ7" s="686"/>
      <c r="AK7" s="686"/>
      <c r="AL7" s="628">
        <v>0.1</v>
      </c>
      <c r="AM7" s="629"/>
      <c r="AN7" s="629"/>
      <c r="AO7" s="687"/>
      <c r="AP7" s="620" t="s">
        <v>235</v>
      </c>
      <c r="AQ7" s="621"/>
      <c r="AR7" s="621"/>
      <c r="AS7" s="621"/>
      <c r="AT7" s="621"/>
      <c r="AU7" s="621"/>
      <c r="AV7" s="621"/>
      <c r="AW7" s="621"/>
      <c r="AX7" s="621"/>
      <c r="AY7" s="621"/>
      <c r="AZ7" s="621"/>
      <c r="BA7" s="621"/>
      <c r="BB7" s="621"/>
      <c r="BC7" s="621"/>
      <c r="BD7" s="621"/>
      <c r="BE7" s="621"/>
      <c r="BF7" s="622"/>
      <c r="BG7" s="623">
        <v>14037317</v>
      </c>
      <c r="BH7" s="626"/>
      <c r="BI7" s="626"/>
      <c r="BJ7" s="626"/>
      <c r="BK7" s="626"/>
      <c r="BL7" s="626"/>
      <c r="BM7" s="626"/>
      <c r="BN7" s="627"/>
      <c r="BO7" s="685">
        <v>46.3</v>
      </c>
      <c r="BP7" s="685"/>
      <c r="BQ7" s="685"/>
      <c r="BR7" s="685"/>
      <c r="BS7" s="686">
        <v>378638</v>
      </c>
      <c r="BT7" s="686"/>
      <c r="BU7" s="686"/>
      <c r="BV7" s="686"/>
      <c r="BW7" s="686"/>
      <c r="BX7" s="686"/>
      <c r="BY7" s="686"/>
      <c r="BZ7" s="686"/>
      <c r="CA7" s="686"/>
      <c r="CB7" s="727"/>
      <c r="CD7" s="667" t="s">
        <v>236</v>
      </c>
      <c r="CE7" s="664"/>
      <c r="CF7" s="664"/>
      <c r="CG7" s="664"/>
      <c r="CH7" s="664"/>
      <c r="CI7" s="664"/>
      <c r="CJ7" s="664"/>
      <c r="CK7" s="664"/>
      <c r="CL7" s="664"/>
      <c r="CM7" s="664"/>
      <c r="CN7" s="664"/>
      <c r="CO7" s="664"/>
      <c r="CP7" s="664"/>
      <c r="CQ7" s="665"/>
      <c r="CR7" s="623">
        <v>12986462</v>
      </c>
      <c r="CS7" s="626"/>
      <c r="CT7" s="626"/>
      <c r="CU7" s="626"/>
      <c r="CV7" s="626"/>
      <c r="CW7" s="626"/>
      <c r="CX7" s="626"/>
      <c r="CY7" s="627"/>
      <c r="CZ7" s="685">
        <v>10.9</v>
      </c>
      <c r="DA7" s="685"/>
      <c r="DB7" s="685"/>
      <c r="DC7" s="685"/>
      <c r="DD7" s="631">
        <v>593271</v>
      </c>
      <c r="DE7" s="626"/>
      <c r="DF7" s="626"/>
      <c r="DG7" s="626"/>
      <c r="DH7" s="626"/>
      <c r="DI7" s="626"/>
      <c r="DJ7" s="626"/>
      <c r="DK7" s="626"/>
      <c r="DL7" s="626"/>
      <c r="DM7" s="626"/>
      <c r="DN7" s="626"/>
      <c r="DO7" s="626"/>
      <c r="DP7" s="627"/>
      <c r="DQ7" s="631">
        <v>10283476</v>
      </c>
      <c r="DR7" s="626"/>
      <c r="DS7" s="626"/>
      <c r="DT7" s="626"/>
      <c r="DU7" s="626"/>
      <c r="DV7" s="626"/>
      <c r="DW7" s="626"/>
      <c r="DX7" s="626"/>
      <c r="DY7" s="626"/>
      <c r="DZ7" s="626"/>
      <c r="EA7" s="626"/>
      <c r="EB7" s="626"/>
      <c r="EC7" s="666"/>
    </row>
    <row r="8" spans="2:143" ht="11.25" customHeight="1" x14ac:dyDescent="0.15">
      <c r="B8" s="620" t="s">
        <v>237</v>
      </c>
      <c r="C8" s="621"/>
      <c r="D8" s="621"/>
      <c r="E8" s="621"/>
      <c r="F8" s="621"/>
      <c r="G8" s="621"/>
      <c r="H8" s="621"/>
      <c r="I8" s="621"/>
      <c r="J8" s="621"/>
      <c r="K8" s="621"/>
      <c r="L8" s="621"/>
      <c r="M8" s="621"/>
      <c r="N8" s="621"/>
      <c r="O8" s="621"/>
      <c r="P8" s="621"/>
      <c r="Q8" s="622"/>
      <c r="R8" s="623">
        <v>61714</v>
      </c>
      <c r="S8" s="626"/>
      <c r="T8" s="626"/>
      <c r="U8" s="626"/>
      <c r="V8" s="626"/>
      <c r="W8" s="626"/>
      <c r="X8" s="626"/>
      <c r="Y8" s="627"/>
      <c r="Z8" s="685">
        <v>0.1</v>
      </c>
      <c r="AA8" s="685"/>
      <c r="AB8" s="685"/>
      <c r="AC8" s="685"/>
      <c r="AD8" s="686">
        <v>61714</v>
      </c>
      <c r="AE8" s="686"/>
      <c r="AF8" s="686"/>
      <c r="AG8" s="686"/>
      <c r="AH8" s="686"/>
      <c r="AI8" s="686"/>
      <c r="AJ8" s="686"/>
      <c r="AK8" s="686"/>
      <c r="AL8" s="628">
        <v>0.1</v>
      </c>
      <c r="AM8" s="629"/>
      <c r="AN8" s="629"/>
      <c r="AO8" s="687"/>
      <c r="AP8" s="620" t="s">
        <v>238</v>
      </c>
      <c r="AQ8" s="621"/>
      <c r="AR8" s="621"/>
      <c r="AS8" s="621"/>
      <c r="AT8" s="621"/>
      <c r="AU8" s="621"/>
      <c r="AV8" s="621"/>
      <c r="AW8" s="621"/>
      <c r="AX8" s="621"/>
      <c r="AY8" s="621"/>
      <c r="AZ8" s="621"/>
      <c r="BA8" s="621"/>
      <c r="BB8" s="621"/>
      <c r="BC8" s="621"/>
      <c r="BD8" s="621"/>
      <c r="BE8" s="621"/>
      <c r="BF8" s="622"/>
      <c r="BG8" s="623">
        <v>407860</v>
      </c>
      <c r="BH8" s="626"/>
      <c r="BI8" s="626"/>
      <c r="BJ8" s="626"/>
      <c r="BK8" s="626"/>
      <c r="BL8" s="626"/>
      <c r="BM8" s="626"/>
      <c r="BN8" s="627"/>
      <c r="BO8" s="685">
        <v>1.3</v>
      </c>
      <c r="BP8" s="685"/>
      <c r="BQ8" s="685"/>
      <c r="BR8" s="685"/>
      <c r="BS8" s="631" t="s">
        <v>239</v>
      </c>
      <c r="BT8" s="626"/>
      <c r="BU8" s="626"/>
      <c r="BV8" s="626"/>
      <c r="BW8" s="626"/>
      <c r="BX8" s="626"/>
      <c r="BY8" s="626"/>
      <c r="BZ8" s="626"/>
      <c r="CA8" s="626"/>
      <c r="CB8" s="666"/>
      <c r="CD8" s="667" t="s">
        <v>240</v>
      </c>
      <c r="CE8" s="664"/>
      <c r="CF8" s="664"/>
      <c r="CG8" s="664"/>
      <c r="CH8" s="664"/>
      <c r="CI8" s="664"/>
      <c r="CJ8" s="664"/>
      <c r="CK8" s="664"/>
      <c r="CL8" s="664"/>
      <c r="CM8" s="664"/>
      <c r="CN8" s="664"/>
      <c r="CO8" s="664"/>
      <c r="CP8" s="664"/>
      <c r="CQ8" s="665"/>
      <c r="CR8" s="623">
        <v>45515480</v>
      </c>
      <c r="CS8" s="626"/>
      <c r="CT8" s="626"/>
      <c r="CU8" s="626"/>
      <c r="CV8" s="626"/>
      <c r="CW8" s="626"/>
      <c r="CX8" s="626"/>
      <c r="CY8" s="627"/>
      <c r="CZ8" s="685">
        <v>38.299999999999997</v>
      </c>
      <c r="DA8" s="685"/>
      <c r="DB8" s="685"/>
      <c r="DC8" s="685"/>
      <c r="DD8" s="631">
        <v>123672</v>
      </c>
      <c r="DE8" s="626"/>
      <c r="DF8" s="626"/>
      <c r="DG8" s="626"/>
      <c r="DH8" s="626"/>
      <c r="DI8" s="626"/>
      <c r="DJ8" s="626"/>
      <c r="DK8" s="626"/>
      <c r="DL8" s="626"/>
      <c r="DM8" s="626"/>
      <c r="DN8" s="626"/>
      <c r="DO8" s="626"/>
      <c r="DP8" s="627"/>
      <c r="DQ8" s="631">
        <v>20818362</v>
      </c>
      <c r="DR8" s="626"/>
      <c r="DS8" s="626"/>
      <c r="DT8" s="626"/>
      <c r="DU8" s="626"/>
      <c r="DV8" s="626"/>
      <c r="DW8" s="626"/>
      <c r="DX8" s="626"/>
      <c r="DY8" s="626"/>
      <c r="DZ8" s="626"/>
      <c r="EA8" s="626"/>
      <c r="EB8" s="626"/>
      <c r="EC8" s="666"/>
    </row>
    <row r="9" spans="2:143" ht="11.25" customHeight="1" x14ac:dyDescent="0.15">
      <c r="B9" s="620" t="s">
        <v>241</v>
      </c>
      <c r="C9" s="621"/>
      <c r="D9" s="621"/>
      <c r="E9" s="621"/>
      <c r="F9" s="621"/>
      <c r="G9" s="621"/>
      <c r="H9" s="621"/>
      <c r="I9" s="621"/>
      <c r="J9" s="621"/>
      <c r="K9" s="621"/>
      <c r="L9" s="621"/>
      <c r="M9" s="621"/>
      <c r="N9" s="621"/>
      <c r="O9" s="621"/>
      <c r="P9" s="621"/>
      <c r="Q9" s="622"/>
      <c r="R9" s="623">
        <v>63059</v>
      </c>
      <c r="S9" s="626"/>
      <c r="T9" s="626"/>
      <c r="U9" s="626"/>
      <c r="V9" s="626"/>
      <c r="W9" s="626"/>
      <c r="X9" s="626"/>
      <c r="Y9" s="627"/>
      <c r="Z9" s="685">
        <v>0.1</v>
      </c>
      <c r="AA9" s="685"/>
      <c r="AB9" s="685"/>
      <c r="AC9" s="685"/>
      <c r="AD9" s="686">
        <v>63059</v>
      </c>
      <c r="AE9" s="686"/>
      <c r="AF9" s="686"/>
      <c r="AG9" s="686"/>
      <c r="AH9" s="686"/>
      <c r="AI9" s="686"/>
      <c r="AJ9" s="686"/>
      <c r="AK9" s="686"/>
      <c r="AL9" s="628">
        <v>0.1</v>
      </c>
      <c r="AM9" s="629"/>
      <c r="AN9" s="629"/>
      <c r="AO9" s="687"/>
      <c r="AP9" s="620" t="s">
        <v>242</v>
      </c>
      <c r="AQ9" s="621"/>
      <c r="AR9" s="621"/>
      <c r="AS9" s="621"/>
      <c r="AT9" s="621"/>
      <c r="AU9" s="621"/>
      <c r="AV9" s="621"/>
      <c r="AW9" s="621"/>
      <c r="AX9" s="621"/>
      <c r="AY9" s="621"/>
      <c r="AZ9" s="621"/>
      <c r="BA9" s="621"/>
      <c r="BB9" s="621"/>
      <c r="BC9" s="621"/>
      <c r="BD9" s="621"/>
      <c r="BE9" s="621"/>
      <c r="BF9" s="622"/>
      <c r="BG9" s="623">
        <v>11182312</v>
      </c>
      <c r="BH9" s="626"/>
      <c r="BI9" s="626"/>
      <c r="BJ9" s="626"/>
      <c r="BK9" s="626"/>
      <c r="BL9" s="626"/>
      <c r="BM9" s="626"/>
      <c r="BN9" s="627"/>
      <c r="BO9" s="685">
        <v>36.9</v>
      </c>
      <c r="BP9" s="685"/>
      <c r="BQ9" s="685"/>
      <c r="BR9" s="685"/>
      <c r="BS9" s="631" t="s">
        <v>184</v>
      </c>
      <c r="BT9" s="626"/>
      <c r="BU9" s="626"/>
      <c r="BV9" s="626"/>
      <c r="BW9" s="626"/>
      <c r="BX9" s="626"/>
      <c r="BY9" s="626"/>
      <c r="BZ9" s="626"/>
      <c r="CA9" s="626"/>
      <c r="CB9" s="666"/>
      <c r="CD9" s="667" t="s">
        <v>243</v>
      </c>
      <c r="CE9" s="664"/>
      <c r="CF9" s="664"/>
      <c r="CG9" s="664"/>
      <c r="CH9" s="664"/>
      <c r="CI9" s="664"/>
      <c r="CJ9" s="664"/>
      <c r="CK9" s="664"/>
      <c r="CL9" s="664"/>
      <c r="CM9" s="664"/>
      <c r="CN9" s="664"/>
      <c r="CO9" s="664"/>
      <c r="CP9" s="664"/>
      <c r="CQ9" s="665"/>
      <c r="CR9" s="623">
        <v>12726260</v>
      </c>
      <c r="CS9" s="626"/>
      <c r="CT9" s="626"/>
      <c r="CU9" s="626"/>
      <c r="CV9" s="626"/>
      <c r="CW9" s="626"/>
      <c r="CX9" s="626"/>
      <c r="CY9" s="627"/>
      <c r="CZ9" s="685">
        <v>10.7</v>
      </c>
      <c r="DA9" s="685"/>
      <c r="DB9" s="685"/>
      <c r="DC9" s="685"/>
      <c r="DD9" s="631">
        <v>3810816</v>
      </c>
      <c r="DE9" s="626"/>
      <c r="DF9" s="626"/>
      <c r="DG9" s="626"/>
      <c r="DH9" s="626"/>
      <c r="DI9" s="626"/>
      <c r="DJ9" s="626"/>
      <c r="DK9" s="626"/>
      <c r="DL9" s="626"/>
      <c r="DM9" s="626"/>
      <c r="DN9" s="626"/>
      <c r="DO9" s="626"/>
      <c r="DP9" s="627"/>
      <c r="DQ9" s="631">
        <v>7795299</v>
      </c>
      <c r="DR9" s="626"/>
      <c r="DS9" s="626"/>
      <c r="DT9" s="626"/>
      <c r="DU9" s="626"/>
      <c r="DV9" s="626"/>
      <c r="DW9" s="626"/>
      <c r="DX9" s="626"/>
      <c r="DY9" s="626"/>
      <c r="DZ9" s="626"/>
      <c r="EA9" s="626"/>
      <c r="EB9" s="626"/>
      <c r="EC9" s="666"/>
    </row>
    <row r="10" spans="2:143" ht="11.25" customHeight="1" x14ac:dyDescent="0.15">
      <c r="B10" s="620" t="s">
        <v>244</v>
      </c>
      <c r="C10" s="621"/>
      <c r="D10" s="621"/>
      <c r="E10" s="621"/>
      <c r="F10" s="621"/>
      <c r="G10" s="621"/>
      <c r="H10" s="621"/>
      <c r="I10" s="621"/>
      <c r="J10" s="621"/>
      <c r="K10" s="621"/>
      <c r="L10" s="621"/>
      <c r="M10" s="621"/>
      <c r="N10" s="621"/>
      <c r="O10" s="621"/>
      <c r="P10" s="621"/>
      <c r="Q10" s="622"/>
      <c r="R10" s="623" t="s">
        <v>239</v>
      </c>
      <c r="S10" s="626"/>
      <c r="T10" s="626"/>
      <c r="U10" s="626"/>
      <c r="V10" s="626"/>
      <c r="W10" s="626"/>
      <c r="X10" s="626"/>
      <c r="Y10" s="627"/>
      <c r="Z10" s="685" t="s">
        <v>184</v>
      </c>
      <c r="AA10" s="685"/>
      <c r="AB10" s="685"/>
      <c r="AC10" s="685"/>
      <c r="AD10" s="686" t="s">
        <v>239</v>
      </c>
      <c r="AE10" s="686"/>
      <c r="AF10" s="686"/>
      <c r="AG10" s="686"/>
      <c r="AH10" s="686"/>
      <c r="AI10" s="686"/>
      <c r="AJ10" s="686"/>
      <c r="AK10" s="686"/>
      <c r="AL10" s="628" t="s">
        <v>184</v>
      </c>
      <c r="AM10" s="629"/>
      <c r="AN10" s="629"/>
      <c r="AO10" s="687"/>
      <c r="AP10" s="620" t="s">
        <v>245</v>
      </c>
      <c r="AQ10" s="621"/>
      <c r="AR10" s="621"/>
      <c r="AS10" s="621"/>
      <c r="AT10" s="621"/>
      <c r="AU10" s="621"/>
      <c r="AV10" s="621"/>
      <c r="AW10" s="621"/>
      <c r="AX10" s="621"/>
      <c r="AY10" s="621"/>
      <c r="AZ10" s="621"/>
      <c r="BA10" s="621"/>
      <c r="BB10" s="621"/>
      <c r="BC10" s="621"/>
      <c r="BD10" s="621"/>
      <c r="BE10" s="621"/>
      <c r="BF10" s="622"/>
      <c r="BG10" s="623">
        <v>583598</v>
      </c>
      <c r="BH10" s="626"/>
      <c r="BI10" s="626"/>
      <c r="BJ10" s="626"/>
      <c r="BK10" s="626"/>
      <c r="BL10" s="626"/>
      <c r="BM10" s="626"/>
      <c r="BN10" s="627"/>
      <c r="BO10" s="685">
        <v>1.9</v>
      </c>
      <c r="BP10" s="685"/>
      <c r="BQ10" s="685"/>
      <c r="BR10" s="685"/>
      <c r="BS10" s="631" t="s">
        <v>184</v>
      </c>
      <c r="BT10" s="626"/>
      <c r="BU10" s="626"/>
      <c r="BV10" s="626"/>
      <c r="BW10" s="626"/>
      <c r="BX10" s="626"/>
      <c r="BY10" s="626"/>
      <c r="BZ10" s="626"/>
      <c r="CA10" s="626"/>
      <c r="CB10" s="666"/>
      <c r="CD10" s="667" t="s">
        <v>246</v>
      </c>
      <c r="CE10" s="664"/>
      <c r="CF10" s="664"/>
      <c r="CG10" s="664"/>
      <c r="CH10" s="664"/>
      <c r="CI10" s="664"/>
      <c r="CJ10" s="664"/>
      <c r="CK10" s="664"/>
      <c r="CL10" s="664"/>
      <c r="CM10" s="664"/>
      <c r="CN10" s="664"/>
      <c r="CO10" s="664"/>
      <c r="CP10" s="664"/>
      <c r="CQ10" s="665"/>
      <c r="CR10" s="623">
        <v>76520</v>
      </c>
      <c r="CS10" s="626"/>
      <c r="CT10" s="626"/>
      <c r="CU10" s="626"/>
      <c r="CV10" s="626"/>
      <c r="CW10" s="626"/>
      <c r="CX10" s="626"/>
      <c r="CY10" s="627"/>
      <c r="CZ10" s="685">
        <v>0.1</v>
      </c>
      <c r="DA10" s="685"/>
      <c r="DB10" s="685"/>
      <c r="DC10" s="685"/>
      <c r="DD10" s="631" t="s">
        <v>184</v>
      </c>
      <c r="DE10" s="626"/>
      <c r="DF10" s="626"/>
      <c r="DG10" s="626"/>
      <c r="DH10" s="626"/>
      <c r="DI10" s="626"/>
      <c r="DJ10" s="626"/>
      <c r="DK10" s="626"/>
      <c r="DL10" s="626"/>
      <c r="DM10" s="626"/>
      <c r="DN10" s="626"/>
      <c r="DO10" s="626"/>
      <c r="DP10" s="627"/>
      <c r="DQ10" s="631">
        <v>63569</v>
      </c>
      <c r="DR10" s="626"/>
      <c r="DS10" s="626"/>
      <c r="DT10" s="626"/>
      <c r="DU10" s="626"/>
      <c r="DV10" s="626"/>
      <c r="DW10" s="626"/>
      <c r="DX10" s="626"/>
      <c r="DY10" s="626"/>
      <c r="DZ10" s="626"/>
      <c r="EA10" s="626"/>
      <c r="EB10" s="626"/>
      <c r="EC10" s="666"/>
    </row>
    <row r="11" spans="2:143" ht="11.25" customHeight="1" x14ac:dyDescent="0.15">
      <c r="B11" s="620" t="s">
        <v>247</v>
      </c>
      <c r="C11" s="621"/>
      <c r="D11" s="621"/>
      <c r="E11" s="621"/>
      <c r="F11" s="621"/>
      <c r="G11" s="621"/>
      <c r="H11" s="621"/>
      <c r="I11" s="621"/>
      <c r="J11" s="621"/>
      <c r="K11" s="621"/>
      <c r="L11" s="621"/>
      <c r="M11" s="621"/>
      <c r="N11" s="621"/>
      <c r="O11" s="621"/>
      <c r="P11" s="621"/>
      <c r="Q11" s="622"/>
      <c r="R11" s="623" t="s">
        <v>239</v>
      </c>
      <c r="S11" s="626"/>
      <c r="T11" s="626"/>
      <c r="U11" s="626"/>
      <c r="V11" s="626"/>
      <c r="W11" s="626"/>
      <c r="X11" s="626"/>
      <c r="Y11" s="627"/>
      <c r="Z11" s="685" t="s">
        <v>184</v>
      </c>
      <c r="AA11" s="685"/>
      <c r="AB11" s="685"/>
      <c r="AC11" s="685"/>
      <c r="AD11" s="686" t="s">
        <v>239</v>
      </c>
      <c r="AE11" s="686"/>
      <c r="AF11" s="686"/>
      <c r="AG11" s="686"/>
      <c r="AH11" s="686"/>
      <c r="AI11" s="686"/>
      <c r="AJ11" s="686"/>
      <c r="AK11" s="686"/>
      <c r="AL11" s="628" t="s">
        <v>184</v>
      </c>
      <c r="AM11" s="629"/>
      <c r="AN11" s="629"/>
      <c r="AO11" s="687"/>
      <c r="AP11" s="620" t="s">
        <v>248</v>
      </c>
      <c r="AQ11" s="621"/>
      <c r="AR11" s="621"/>
      <c r="AS11" s="621"/>
      <c r="AT11" s="621"/>
      <c r="AU11" s="621"/>
      <c r="AV11" s="621"/>
      <c r="AW11" s="621"/>
      <c r="AX11" s="621"/>
      <c r="AY11" s="621"/>
      <c r="AZ11" s="621"/>
      <c r="BA11" s="621"/>
      <c r="BB11" s="621"/>
      <c r="BC11" s="621"/>
      <c r="BD11" s="621"/>
      <c r="BE11" s="621"/>
      <c r="BF11" s="622"/>
      <c r="BG11" s="623">
        <v>1863547</v>
      </c>
      <c r="BH11" s="626"/>
      <c r="BI11" s="626"/>
      <c r="BJ11" s="626"/>
      <c r="BK11" s="626"/>
      <c r="BL11" s="626"/>
      <c r="BM11" s="626"/>
      <c r="BN11" s="627"/>
      <c r="BO11" s="685">
        <v>6.1</v>
      </c>
      <c r="BP11" s="685"/>
      <c r="BQ11" s="685"/>
      <c r="BR11" s="685"/>
      <c r="BS11" s="631">
        <v>378638</v>
      </c>
      <c r="BT11" s="626"/>
      <c r="BU11" s="626"/>
      <c r="BV11" s="626"/>
      <c r="BW11" s="626"/>
      <c r="BX11" s="626"/>
      <c r="BY11" s="626"/>
      <c r="BZ11" s="626"/>
      <c r="CA11" s="626"/>
      <c r="CB11" s="666"/>
      <c r="CD11" s="667" t="s">
        <v>249</v>
      </c>
      <c r="CE11" s="664"/>
      <c r="CF11" s="664"/>
      <c r="CG11" s="664"/>
      <c r="CH11" s="664"/>
      <c r="CI11" s="664"/>
      <c r="CJ11" s="664"/>
      <c r="CK11" s="664"/>
      <c r="CL11" s="664"/>
      <c r="CM11" s="664"/>
      <c r="CN11" s="664"/>
      <c r="CO11" s="664"/>
      <c r="CP11" s="664"/>
      <c r="CQ11" s="665"/>
      <c r="CR11" s="623">
        <v>2272443</v>
      </c>
      <c r="CS11" s="626"/>
      <c r="CT11" s="626"/>
      <c r="CU11" s="626"/>
      <c r="CV11" s="626"/>
      <c r="CW11" s="626"/>
      <c r="CX11" s="626"/>
      <c r="CY11" s="627"/>
      <c r="CZ11" s="685">
        <v>1.9</v>
      </c>
      <c r="DA11" s="685"/>
      <c r="DB11" s="685"/>
      <c r="DC11" s="685"/>
      <c r="DD11" s="631">
        <v>738729</v>
      </c>
      <c r="DE11" s="626"/>
      <c r="DF11" s="626"/>
      <c r="DG11" s="626"/>
      <c r="DH11" s="626"/>
      <c r="DI11" s="626"/>
      <c r="DJ11" s="626"/>
      <c r="DK11" s="626"/>
      <c r="DL11" s="626"/>
      <c r="DM11" s="626"/>
      <c r="DN11" s="626"/>
      <c r="DO11" s="626"/>
      <c r="DP11" s="627"/>
      <c r="DQ11" s="631">
        <v>1399348</v>
      </c>
      <c r="DR11" s="626"/>
      <c r="DS11" s="626"/>
      <c r="DT11" s="626"/>
      <c r="DU11" s="626"/>
      <c r="DV11" s="626"/>
      <c r="DW11" s="626"/>
      <c r="DX11" s="626"/>
      <c r="DY11" s="626"/>
      <c r="DZ11" s="626"/>
      <c r="EA11" s="626"/>
      <c r="EB11" s="626"/>
      <c r="EC11" s="666"/>
    </row>
    <row r="12" spans="2:143" ht="11.25" customHeight="1" x14ac:dyDescent="0.15">
      <c r="B12" s="620" t="s">
        <v>250</v>
      </c>
      <c r="C12" s="621"/>
      <c r="D12" s="621"/>
      <c r="E12" s="621"/>
      <c r="F12" s="621"/>
      <c r="G12" s="621"/>
      <c r="H12" s="621"/>
      <c r="I12" s="621"/>
      <c r="J12" s="621"/>
      <c r="K12" s="621"/>
      <c r="L12" s="621"/>
      <c r="M12" s="621"/>
      <c r="N12" s="621"/>
      <c r="O12" s="621"/>
      <c r="P12" s="621"/>
      <c r="Q12" s="622"/>
      <c r="R12" s="623">
        <v>4674018</v>
      </c>
      <c r="S12" s="626"/>
      <c r="T12" s="626"/>
      <c r="U12" s="626"/>
      <c r="V12" s="626"/>
      <c r="W12" s="626"/>
      <c r="X12" s="626"/>
      <c r="Y12" s="627"/>
      <c r="Z12" s="685">
        <v>3.8</v>
      </c>
      <c r="AA12" s="685"/>
      <c r="AB12" s="685"/>
      <c r="AC12" s="685"/>
      <c r="AD12" s="686">
        <v>4674018</v>
      </c>
      <c r="AE12" s="686"/>
      <c r="AF12" s="686"/>
      <c r="AG12" s="686"/>
      <c r="AH12" s="686"/>
      <c r="AI12" s="686"/>
      <c r="AJ12" s="686"/>
      <c r="AK12" s="686"/>
      <c r="AL12" s="628">
        <v>8</v>
      </c>
      <c r="AM12" s="629"/>
      <c r="AN12" s="629"/>
      <c r="AO12" s="687"/>
      <c r="AP12" s="620" t="s">
        <v>251</v>
      </c>
      <c r="AQ12" s="621"/>
      <c r="AR12" s="621"/>
      <c r="AS12" s="621"/>
      <c r="AT12" s="621"/>
      <c r="AU12" s="621"/>
      <c r="AV12" s="621"/>
      <c r="AW12" s="621"/>
      <c r="AX12" s="621"/>
      <c r="AY12" s="621"/>
      <c r="AZ12" s="621"/>
      <c r="BA12" s="621"/>
      <c r="BB12" s="621"/>
      <c r="BC12" s="621"/>
      <c r="BD12" s="621"/>
      <c r="BE12" s="621"/>
      <c r="BF12" s="622"/>
      <c r="BG12" s="623">
        <v>11809562</v>
      </c>
      <c r="BH12" s="626"/>
      <c r="BI12" s="626"/>
      <c r="BJ12" s="626"/>
      <c r="BK12" s="626"/>
      <c r="BL12" s="626"/>
      <c r="BM12" s="626"/>
      <c r="BN12" s="627"/>
      <c r="BO12" s="685">
        <v>38.9</v>
      </c>
      <c r="BP12" s="685"/>
      <c r="BQ12" s="685"/>
      <c r="BR12" s="685"/>
      <c r="BS12" s="631" t="s">
        <v>184</v>
      </c>
      <c r="BT12" s="626"/>
      <c r="BU12" s="626"/>
      <c r="BV12" s="626"/>
      <c r="BW12" s="626"/>
      <c r="BX12" s="626"/>
      <c r="BY12" s="626"/>
      <c r="BZ12" s="626"/>
      <c r="CA12" s="626"/>
      <c r="CB12" s="666"/>
      <c r="CD12" s="667" t="s">
        <v>252</v>
      </c>
      <c r="CE12" s="664"/>
      <c r="CF12" s="664"/>
      <c r="CG12" s="664"/>
      <c r="CH12" s="664"/>
      <c r="CI12" s="664"/>
      <c r="CJ12" s="664"/>
      <c r="CK12" s="664"/>
      <c r="CL12" s="664"/>
      <c r="CM12" s="664"/>
      <c r="CN12" s="664"/>
      <c r="CO12" s="664"/>
      <c r="CP12" s="664"/>
      <c r="CQ12" s="665"/>
      <c r="CR12" s="623">
        <v>7325847</v>
      </c>
      <c r="CS12" s="626"/>
      <c r="CT12" s="626"/>
      <c r="CU12" s="626"/>
      <c r="CV12" s="626"/>
      <c r="CW12" s="626"/>
      <c r="CX12" s="626"/>
      <c r="CY12" s="627"/>
      <c r="CZ12" s="685">
        <v>6.2</v>
      </c>
      <c r="DA12" s="685"/>
      <c r="DB12" s="685"/>
      <c r="DC12" s="685"/>
      <c r="DD12" s="631">
        <v>127098</v>
      </c>
      <c r="DE12" s="626"/>
      <c r="DF12" s="626"/>
      <c r="DG12" s="626"/>
      <c r="DH12" s="626"/>
      <c r="DI12" s="626"/>
      <c r="DJ12" s="626"/>
      <c r="DK12" s="626"/>
      <c r="DL12" s="626"/>
      <c r="DM12" s="626"/>
      <c r="DN12" s="626"/>
      <c r="DO12" s="626"/>
      <c r="DP12" s="627"/>
      <c r="DQ12" s="631">
        <v>2382110</v>
      </c>
      <c r="DR12" s="626"/>
      <c r="DS12" s="626"/>
      <c r="DT12" s="626"/>
      <c r="DU12" s="626"/>
      <c r="DV12" s="626"/>
      <c r="DW12" s="626"/>
      <c r="DX12" s="626"/>
      <c r="DY12" s="626"/>
      <c r="DZ12" s="626"/>
      <c r="EA12" s="626"/>
      <c r="EB12" s="626"/>
      <c r="EC12" s="666"/>
    </row>
    <row r="13" spans="2:143" ht="11.25" customHeight="1" x14ac:dyDescent="0.15">
      <c r="B13" s="620" t="s">
        <v>253</v>
      </c>
      <c r="C13" s="621"/>
      <c r="D13" s="621"/>
      <c r="E13" s="621"/>
      <c r="F13" s="621"/>
      <c r="G13" s="621"/>
      <c r="H13" s="621"/>
      <c r="I13" s="621"/>
      <c r="J13" s="621"/>
      <c r="K13" s="621"/>
      <c r="L13" s="621"/>
      <c r="M13" s="621"/>
      <c r="N13" s="621"/>
      <c r="O13" s="621"/>
      <c r="P13" s="621"/>
      <c r="Q13" s="622"/>
      <c r="R13" s="623">
        <v>35756</v>
      </c>
      <c r="S13" s="626"/>
      <c r="T13" s="626"/>
      <c r="U13" s="626"/>
      <c r="V13" s="626"/>
      <c r="W13" s="626"/>
      <c r="X13" s="626"/>
      <c r="Y13" s="627"/>
      <c r="Z13" s="685">
        <v>0</v>
      </c>
      <c r="AA13" s="685"/>
      <c r="AB13" s="685"/>
      <c r="AC13" s="685"/>
      <c r="AD13" s="686">
        <v>35756</v>
      </c>
      <c r="AE13" s="686"/>
      <c r="AF13" s="686"/>
      <c r="AG13" s="686"/>
      <c r="AH13" s="686"/>
      <c r="AI13" s="686"/>
      <c r="AJ13" s="686"/>
      <c r="AK13" s="686"/>
      <c r="AL13" s="628">
        <v>0.1</v>
      </c>
      <c r="AM13" s="629"/>
      <c r="AN13" s="629"/>
      <c r="AO13" s="687"/>
      <c r="AP13" s="620" t="s">
        <v>254</v>
      </c>
      <c r="AQ13" s="621"/>
      <c r="AR13" s="621"/>
      <c r="AS13" s="621"/>
      <c r="AT13" s="621"/>
      <c r="AU13" s="621"/>
      <c r="AV13" s="621"/>
      <c r="AW13" s="621"/>
      <c r="AX13" s="621"/>
      <c r="AY13" s="621"/>
      <c r="AZ13" s="621"/>
      <c r="BA13" s="621"/>
      <c r="BB13" s="621"/>
      <c r="BC13" s="621"/>
      <c r="BD13" s="621"/>
      <c r="BE13" s="621"/>
      <c r="BF13" s="622"/>
      <c r="BG13" s="623">
        <v>11652452</v>
      </c>
      <c r="BH13" s="626"/>
      <c r="BI13" s="626"/>
      <c r="BJ13" s="626"/>
      <c r="BK13" s="626"/>
      <c r="BL13" s="626"/>
      <c r="BM13" s="626"/>
      <c r="BN13" s="627"/>
      <c r="BO13" s="685">
        <v>38.4</v>
      </c>
      <c r="BP13" s="685"/>
      <c r="BQ13" s="685"/>
      <c r="BR13" s="685"/>
      <c r="BS13" s="631" t="s">
        <v>184</v>
      </c>
      <c r="BT13" s="626"/>
      <c r="BU13" s="626"/>
      <c r="BV13" s="626"/>
      <c r="BW13" s="626"/>
      <c r="BX13" s="626"/>
      <c r="BY13" s="626"/>
      <c r="BZ13" s="626"/>
      <c r="CA13" s="626"/>
      <c r="CB13" s="666"/>
      <c r="CD13" s="667" t="s">
        <v>255</v>
      </c>
      <c r="CE13" s="664"/>
      <c r="CF13" s="664"/>
      <c r="CG13" s="664"/>
      <c r="CH13" s="664"/>
      <c r="CI13" s="664"/>
      <c r="CJ13" s="664"/>
      <c r="CK13" s="664"/>
      <c r="CL13" s="664"/>
      <c r="CM13" s="664"/>
      <c r="CN13" s="664"/>
      <c r="CO13" s="664"/>
      <c r="CP13" s="664"/>
      <c r="CQ13" s="665"/>
      <c r="CR13" s="623">
        <v>12444079</v>
      </c>
      <c r="CS13" s="626"/>
      <c r="CT13" s="626"/>
      <c r="CU13" s="626"/>
      <c r="CV13" s="626"/>
      <c r="CW13" s="626"/>
      <c r="CX13" s="626"/>
      <c r="CY13" s="627"/>
      <c r="CZ13" s="685">
        <v>10.5</v>
      </c>
      <c r="DA13" s="685"/>
      <c r="DB13" s="685"/>
      <c r="DC13" s="685"/>
      <c r="DD13" s="631">
        <v>6822499</v>
      </c>
      <c r="DE13" s="626"/>
      <c r="DF13" s="626"/>
      <c r="DG13" s="626"/>
      <c r="DH13" s="626"/>
      <c r="DI13" s="626"/>
      <c r="DJ13" s="626"/>
      <c r="DK13" s="626"/>
      <c r="DL13" s="626"/>
      <c r="DM13" s="626"/>
      <c r="DN13" s="626"/>
      <c r="DO13" s="626"/>
      <c r="DP13" s="627"/>
      <c r="DQ13" s="631">
        <v>6881397</v>
      </c>
      <c r="DR13" s="626"/>
      <c r="DS13" s="626"/>
      <c r="DT13" s="626"/>
      <c r="DU13" s="626"/>
      <c r="DV13" s="626"/>
      <c r="DW13" s="626"/>
      <c r="DX13" s="626"/>
      <c r="DY13" s="626"/>
      <c r="DZ13" s="626"/>
      <c r="EA13" s="626"/>
      <c r="EB13" s="626"/>
      <c r="EC13" s="666"/>
    </row>
    <row r="14" spans="2:143" ht="11.25" customHeight="1" x14ac:dyDescent="0.15">
      <c r="B14" s="620" t="s">
        <v>256</v>
      </c>
      <c r="C14" s="621"/>
      <c r="D14" s="621"/>
      <c r="E14" s="621"/>
      <c r="F14" s="621"/>
      <c r="G14" s="621"/>
      <c r="H14" s="621"/>
      <c r="I14" s="621"/>
      <c r="J14" s="621"/>
      <c r="K14" s="621"/>
      <c r="L14" s="621"/>
      <c r="M14" s="621"/>
      <c r="N14" s="621"/>
      <c r="O14" s="621"/>
      <c r="P14" s="621"/>
      <c r="Q14" s="622"/>
      <c r="R14" s="623" t="s">
        <v>184</v>
      </c>
      <c r="S14" s="626"/>
      <c r="T14" s="626"/>
      <c r="U14" s="626"/>
      <c r="V14" s="626"/>
      <c r="W14" s="626"/>
      <c r="X14" s="626"/>
      <c r="Y14" s="627"/>
      <c r="Z14" s="685" t="s">
        <v>239</v>
      </c>
      <c r="AA14" s="685"/>
      <c r="AB14" s="685"/>
      <c r="AC14" s="685"/>
      <c r="AD14" s="686" t="s">
        <v>184</v>
      </c>
      <c r="AE14" s="686"/>
      <c r="AF14" s="686"/>
      <c r="AG14" s="686"/>
      <c r="AH14" s="686"/>
      <c r="AI14" s="686"/>
      <c r="AJ14" s="686"/>
      <c r="AK14" s="686"/>
      <c r="AL14" s="628" t="s">
        <v>184</v>
      </c>
      <c r="AM14" s="629"/>
      <c r="AN14" s="629"/>
      <c r="AO14" s="687"/>
      <c r="AP14" s="620" t="s">
        <v>257</v>
      </c>
      <c r="AQ14" s="621"/>
      <c r="AR14" s="621"/>
      <c r="AS14" s="621"/>
      <c r="AT14" s="621"/>
      <c r="AU14" s="621"/>
      <c r="AV14" s="621"/>
      <c r="AW14" s="621"/>
      <c r="AX14" s="621"/>
      <c r="AY14" s="621"/>
      <c r="AZ14" s="621"/>
      <c r="BA14" s="621"/>
      <c r="BB14" s="621"/>
      <c r="BC14" s="621"/>
      <c r="BD14" s="621"/>
      <c r="BE14" s="621"/>
      <c r="BF14" s="622"/>
      <c r="BG14" s="623">
        <v>701793</v>
      </c>
      <c r="BH14" s="626"/>
      <c r="BI14" s="626"/>
      <c r="BJ14" s="626"/>
      <c r="BK14" s="626"/>
      <c r="BL14" s="626"/>
      <c r="BM14" s="626"/>
      <c r="BN14" s="627"/>
      <c r="BO14" s="685">
        <v>2.2999999999999998</v>
      </c>
      <c r="BP14" s="685"/>
      <c r="BQ14" s="685"/>
      <c r="BR14" s="685"/>
      <c r="BS14" s="631" t="s">
        <v>184</v>
      </c>
      <c r="BT14" s="626"/>
      <c r="BU14" s="626"/>
      <c r="BV14" s="626"/>
      <c r="BW14" s="626"/>
      <c r="BX14" s="626"/>
      <c r="BY14" s="626"/>
      <c r="BZ14" s="626"/>
      <c r="CA14" s="626"/>
      <c r="CB14" s="666"/>
      <c r="CD14" s="667" t="s">
        <v>258</v>
      </c>
      <c r="CE14" s="664"/>
      <c r="CF14" s="664"/>
      <c r="CG14" s="664"/>
      <c r="CH14" s="664"/>
      <c r="CI14" s="664"/>
      <c r="CJ14" s="664"/>
      <c r="CK14" s="664"/>
      <c r="CL14" s="664"/>
      <c r="CM14" s="664"/>
      <c r="CN14" s="664"/>
      <c r="CO14" s="664"/>
      <c r="CP14" s="664"/>
      <c r="CQ14" s="665"/>
      <c r="CR14" s="623">
        <v>3565369</v>
      </c>
      <c r="CS14" s="626"/>
      <c r="CT14" s="626"/>
      <c r="CU14" s="626"/>
      <c r="CV14" s="626"/>
      <c r="CW14" s="626"/>
      <c r="CX14" s="626"/>
      <c r="CY14" s="627"/>
      <c r="CZ14" s="685">
        <v>3</v>
      </c>
      <c r="DA14" s="685"/>
      <c r="DB14" s="685"/>
      <c r="DC14" s="685"/>
      <c r="DD14" s="631">
        <v>201251</v>
      </c>
      <c r="DE14" s="626"/>
      <c r="DF14" s="626"/>
      <c r="DG14" s="626"/>
      <c r="DH14" s="626"/>
      <c r="DI14" s="626"/>
      <c r="DJ14" s="626"/>
      <c r="DK14" s="626"/>
      <c r="DL14" s="626"/>
      <c r="DM14" s="626"/>
      <c r="DN14" s="626"/>
      <c r="DO14" s="626"/>
      <c r="DP14" s="627"/>
      <c r="DQ14" s="631">
        <v>2498450</v>
      </c>
      <c r="DR14" s="626"/>
      <c r="DS14" s="626"/>
      <c r="DT14" s="626"/>
      <c r="DU14" s="626"/>
      <c r="DV14" s="626"/>
      <c r="DW14" s="626"/>
      <c r="DX14" s="626"/>
      <c r="DY14" s="626"/>
      <c r="DZ14" s="626"/>
      <c r="EA14" s="626"/>
      <c r="EB14" s="626"/>
      <c r="EC14" s="666"/>
    </row>
    <row r="15" spans="2:143" ht="11.25" customHeight="1" x14ac:dyDescent="0.15">
      <c r="B15" s="620" t="s">
        <v>259</v>
      </c>
      <c r="C15" s="621"/>
      <c r="D15" s="621"/>
      <c r="E15" s="621"/>
      <c r="F15" s="621"/>
      <c r="G15" s="621"/>
      <c r="H15" s="621"/>
      <c r="I15" s="621"/>
      <c r="J15" s="621"/>
      <c r="K15" s="621"/>
      <c r="L15" s="621"/>
      <c r="M15" s="621"/>
      <c r="N15" s="621"/>
      <c r="O15" s="621"/>
      <c r="P15" s="621"/>
      <c r="Q15" s="622"/>
      <c r="R15" s="623">
        <v>145519</v>
      </c>
      <c r="S15" s="626"/>
      <c r="T15" s="626"/>
      <c r="U15" s="626"/>
      <c r="V15" s="626"/>
      <c r="W15" s="626"/>
      <c r="X15" s="626"/>
      <c r="Y15" s="627"/>
      <c r="Z15" s="685">
        <v>0.1</v>
      </c>
      <c r="AA15" s="685"/>
      <c r="AB15" s="685"/>
      <c r="AC15" s="685"/>
      <c r="AD15" s="686">
        <v>145519</v>
      </c>
      <c r="AE15" s="686"/>
      <c r="AF15" s="686"/>
      <c r="AG15" s="686"/>
      <c r="AH15" s="686"/>
      <c r="AI15" s="686"/>
      <c r="AJ15" s="686"/>
      <c r="AK15" s="686"/>
      <c r="AL15" s="628">
        <v>0.2</v>
      </c>
      <c r="AM15" s="629"/>
      <c r="AN15" s="629"/>
      <c r="AO15" s="687"/>
      <c r="AP15" s="620" t="s">
        <v>260</v>
      </c>
      <c r="AQ15" s="621"/>
      <c r="AR15" s="621"/>
      <c r="AS15" s="621"/>
      <c r="AT15" s="621"/>
      <c r="AU15" s="621"/>
      <c r="AV15" s="621"/>
      <c r="AW15" s="621"/>
      <c r="AX15" s="621"/>
      <c r="AY15" s="621"/>
      <c r="AZ15" s="621"/>
      <c r="BA15" s="621"/>
      <c r="BB15" s="621"/>
      <c r="BC15" s="621"/>
      <c r="BD15" s="621"/>
      <c r="BE15" s="621"/>
      <c r="BF15" s="622"/>
      <c r="BG15" s="623">
        <v>1839312</v>
      </c>
      <c r="BH15" s="626"/>
      <c r="BI15" s="626"/>
      <c r="BJ15" s="626"/>
      <c r="BK15" s="626"/>
      <c r="BL15" s="626"/>
      <c r="BM15" s="626"/>
      <c r="BN15" s="627"/>
      <c r="BO15" s="685">
        <v>6.1</v>
      </c>
      <c r="BP15" s="685"/>
      <c r="BQ15" s="685"/>
      <c r="BR15" s="685"/>
      <c r="BS15" s="631" t="s">
        <v>239</v>
      </c>
      <c r="BT15" s="626"/>
      <c r="BU15" s="626"/>
      <c r="BV15" s="626"/>
      <c r="BW15" s="626"/>
      <c r="BX15" s="626"/>
      <c r="BY15" s="626"/>
      <c r="BZ15" s="626"/>
      <c r="CA15" s="626"/>
      <c r="CB15" s="666"/>
      <c r="CD15" s="667" t="s">
        <v>261</v>
      </c>
      <c r="CE15" s="664"/>
      <c r="CF15" s="664"/>
      <c r="CG15" s="664"/>
      <c r="CH15" s="664"/>
      <c r="CI15" s="664"/>
      <c r="CJ15" s="664"/>
      <c r="CK15" s="664"/>
      <c r="CL15" s="664"/>
      <c r="CM15" s="664"/>
      <c r="CN15" s="664"/>
      <c r="CO15" s="664"/>
      <c r="CP15" s="664"/>
      <c r="CQ15" s="665"/>
      <c r="CR15" s="623">
        <v>9924572</v>
      </c>
      <c r="CS15" s="626"/>
      <c r="CT15" s="626"/>
      <c r="CU15" s="626"/>
      <c r="CV15" s="626"/>
      <c r="CW15" s="626"/>
      <c r="CX15" s="626"/>
      <c r="CY15" s="627"/>
      <c r="CZ15" s="685">
        <v>8.3000000000000007</v>
      </c>
      <c r="DA15" s="685"/>
      <c r="DB15" s="685"/>
      <c r="DC15" s="685"/>
      <c r="DD15" s="631">
        <v>1565459</v>
      </c>
      <c r="DE15" s="626"/>
      <c r="DF15" s="626"/>
      <c r="DG15" s="626"/>
      <c r="DH15" s="626"/>
      <c r="DI15" s="626"/>
      <c r="DJ15" s="626"/>
      <c r="DK15" s="626"/>
      <c r="DL15" s="626"/>
      <c r="DM15" s="626"/>
      <c r="DN15" s="626"/>
      <c r="DO15" s="626"/>
      <c r="DP15" s="627"/>
      <c r="DQ15" s="631">
        <v>7947659</v>
      </c>
      <c r="DR15" s="626"/>
      <c r="DS15" s="626"/>
      <c r="DT15" s="626"/>
      <c r="DU15" s="626"/>
      <c r="DV15" s="626"/>
      <c r="DW15" s="626"/>
      <c r="DX15" s="626"/>
      <c r="DY15" s="626"/>
      <c r="DZ15" s="626"/>
      <c r="EA15" s="626"/>
      <c r="EB15" s="626"/>
      <c r="EC15" s="666"/>
    </row>
    <row r="16" spans="2:143" ht="11.25" customHeight="1" x14ac:dyDescent="0.15">
      <c r="B16" s="620" t="s">
        <v>262</v>
      </c>
      <c r="C16" s="621"/>
      <c r="D16" s="621"/>
      <c r="E16" s="621"/>
      <c r="F16" s="621"/>
      <c r="G16" s="621"/>
      <c r="H16" s="621"/>
      <c r="I16" s="621"/>
      <c r="J16" s="621"/>
      <c r="K16" s="621"/>
      <c r="L16" s="621"/>
      <c r="M16" s="621"/>
      <c r="N16" s="621"/>
      <c r="O16" s="621"/>
      <c r="P16" s="621"/>
      <c r="Q16" s="622"/>
      <c r="R16" s="623" t="s">
        <v>184</v>
      </c>
      <c r="S16" s="626"/>
      <c r="T16" s="626"/>
      <c r="U16" s="626"/>
      <c r="V16" s="626"/>
      <c r="W16" s="626"/>
      <c r="X16" s="626"/>
      <c r="Y16" s="627"/>
      <c r="Z16" s="685" t="s">
        <v>239</v>
      </c>
      <c r="AA16" s="685"/>
      <c r="AB16" s="685"/>
      <c r="AC16" s="685"/>
      <c r="AD16" s="686" t="s">
        <v>239</v>
      </c>
      <c r="AE16" s="686"/>
      <c r="AF16" s="686"/>
      <c r="AG16" s="686"/>
      <c r="AH16" s="686"/>
      <c r="AI16" s="686"/>
      <c r="AJ16" s="686"/>
      <c r="AK16" s="686"/>
      <c r="AL16" s="628" t="s">
        <v>239</v>
      </c>
      <c r="AM16" s="629"/>
      <c r="AN16" s="629"/>
      <c r="AO16" s="687"/>
      <c r="AP16" s="620" t="s">
        <v>263</v>
      </c>
      <c r="AQ16" s="621"/>
      <c r="AR16" s="621"/>
      <c r="AS16" s="621"/>
      <c r="AT16" s="621"/>
      <c r="AU16" s="621"/>
      <c r="AV16" s="621"/>
      <c r="AW16" s="621"/>
      <c r="AX16" s="621"/>
      <c r="AY16" s="621"/>
      <c r="AZ16" s="621"/>
      <c r="BA16" s="621"/>
      <c r="BB16" s="621"/>
      <c r="BC16" s="621"/>
      <c r="BD16" s="621"/>
      <c r="BE16" s="621"/>
      <c r="BF16" s="622"/>
      <c r="BG16" s="623" t="s">
        <v>239</v>
      </c>
      <c r="BH16" s="626"/>
      <c r="BI16" s="626"/>
      <c r="BJ16" s="626"/>
      <c r="BK16" s="626"/>
      <c r="BL16" s="626"/>
      <c r="BM16" s="626"/>
      <c r="BN16" s="627"/>
      <c r="BO16" s="685" t="s">
        <v>184</v>
      </c>
      <c r="BP16" s="685"/>
      <c r="BQ16" s="685"/>
      <c r="BR16" s="685"/>
      <c r="BS16" s="631" t="s">
        <v>239</v>
      </c>
      <c r="BT16" s="626"/>
      <c r="BU16" s="626"/>
      <c r="BV16" s="626"/>
      <c r="BW16" s="626"/>
      <c r="BX16" s="626"/>
      <c r="BY16" s="626"/>
      <c r="BZ16" s="626"/>
      <c r="CA16" s="626"/>
      <c r="CB16" s="666"/>
      <c r="CD16" s="667" t="s">
        <v>264</v>
      </c>
      <c r="CE16" s="664"/>
      <c r="CF16" s="664"/>
      <c r="CG16" s="664"/>
      <c r="CH16" s="664"/>
      <c r="CI16" s="664"/>
      <c r="CJ16" s="664"/>
      <c r="CK16" s="664"/>
      <c r="CL16" s="664"/>
      <c r="CM16" s="664"/>
      <c r="CN16" s="664"/>
      <c r="CO16" s="664"/>
      <c r="CP16" s="664"/>
      <c r="CQ16" s="665"/>
      <c r="CR16" s="623">
        <v>302570</v>
      </c>
      <c r="CS16" s="626"/>
      <c r="CT16" s="626"/>
      <c r="CU16" s="626"/>
      <c r="CV16" s="626"/>
      <c r="CW16" s="626"/>
      <c r="CX16" s="626"/>
      <c r="CY16" s="627"/>
      <c r="CZ16" s="685">
        <v>0.3</v>
      </c>
      <c r="DA16" s="685"/>
      <c r="DB16" s="685"/>
      <c r="DC16" s="685"/>
      <c r="DD16" s="631" t="s">
        <v>239</v>
      </c>
      <c r="DE16" s="626"/>
      <c r="DF16" s="626"/>
      <c r="DG16" s="626"/>
      <c r="DH16" s="626"/>
      <c r="DI16" s="626"/>
      <c r="DJ16" s="626"/>
      <c r="DK16" s="626"/>
      <c r="DL16" s="626"/>
      <c r="DM16" s="626"/>
      <c r="DN16" s="626"/>
      <c r="DO16" s="626"/>
      <c r="DP16" s="627"/>
      <c r="DQ16" s="631">
        <v>200898</v>
      </c>
      <c r="DR16" s="626"/>
      <c r="DS16" s="626"/>
      <c r="DT16" s="626"/>
      <c r="DU16" s="626"/>
      <c r="DV16" s="626"/>
      <c r="DW16" s="626"/>
      <c r="DX16" s="626"/>
      <c r="DY16" s="626"/>
      <c r="DZ16" s="626"/>
      <c r="EA16" s="626"/>
      <c r="EB16" s="626"/>
      <c r="EC16" s="666"/>
    </row>
    <row r="17" spans="2:133" ht="11.25" customHeight="1" x14ac:dyDescent="0.15">
      <c r="B17" s="620" t="s">
        <v>265</v>
      </c>
      <c r="C17" s="621"/>
      <c r="D17" s="621"/>
      <c r="E17" s="621"/>
      <c r="F17" s="621"/>
      <c r="G17" s="621"/>
      <c r="H17" s="621"/>
      <c r="I17" s="621"/>
      <c r="J17" s="621"/>
      <c r="K17" s="621"/>
      <c r="L17" s="621"/>
      <c r="M17" s="621"/>
      <c r="N17" s="621"/>
      <c r="O17" s="621"/>
      <c r="P17" s="621"/>
      <c r="Q17" s="622"/>
      <c r="R17" s="623">
        <v>150463</v>
      </c>
      <c r="S17" s="626"/>
      <c r="T17" s="626"/>
      <c r="U17" s="626"/>
      <c r="V17" s="626"/>
      <c r="W17" s="626"/>
      <c r="X17" s="626"/>
      <c r="Y17" s="627"/>
      <c r="Z17" s="685">
        <v>0.1</v>
      </c>
      <c r="AA17" s="685"/>
      <c r="AB17" s="685"/>
      <c r="AC17" s="685"/>
      <c r="AD17" s="686">
        <v>150463</v>
      </c>
      <c r="AE17" s="686"/>
      <c r="AF17" s="686"/>
      <c r="AG17" s="686"/>
      <c r="AH17" s="686"/>
      <c r="AI17" s="686"/>
      <c r="AJ17" s="686"/>
      <c r="AK17" s="686"/>
      <c r="AL17" s="628">
        <v>0.3</v>
      </c>
      <c r="AM17" s="629"/>
      <c r="AN17" s="629"/>
      <c r="AO17" s="687"/>
      <c r="AP17" s="620" t="s">
        <v>266</v>
      </c>
      <c r="AQ17" s="621"/>
      <c r="AR17" s="621"/>
      <c r="AS17" s="621"/>
      <c r="AT17" s="621"/>
      <c r="AU17" s="621"/>
      <c r="AV17" s="621"/>
      <c r="AW17" s="621"/>
      <c r="AX17" s="621"/>
      <c r="AY17" s="621"/>
      <c r="AZ17" s="621"/>
      <c r="BA17" s="621"/>
      <c r="BB17" s="621"/>
      <c r="BC17" s="621"/>
      <c r="BD17" s="621"/>
      <c r="BE17" s="621"/>
      <c r="BF17" s="622"/>
      <c r="BG17" s="623" t="s">
        <v>184</v>
      </c>
      <c r="BH17" s="626"/>
      <c r="BI17" s="626"/>
      <c r="BJ17" s="626"/>
      <c r="BK17" s="626"/>
      <c r="BL17" s="626"/>
      <c r="BM17" s="626"/>
      <c r="BN17" s="627"/>
      <c r="BO17" s="685" t="s">
        <v>184</v>
      </c>
      <c r="BP17" s="685"/>
      <c r="BQ17" s="685"/>
      <c r="BR17" s="685"/>
      <c r="BS17" s="631" t="s">
        <v>184</v>
      </c>
      <c r="BT17" s="626"/>
      <c r="BU17" s="626"/>
      <c r="BV17" s="626"/>
      <c r="BW17" s="626"/>
      <c r="BX17" s="626"/>
      <c r="BY17" s="626"/>
      <c r="BZ17" s="626"/>
      <c r="CA17" s="626"/>
      <c r="CB17" s="666"/>
      <c r="CD17" s="667" t="s">
        <v>267</v>
      </c>
      <c r="CE17" s="664"/>
      <c r="CF17" s="664"/>
      <c r="CG17" s="664"/>
      <c r="CH17" s="664"/>
      <c r="CI17" s="664"/>
      <c r="CJ17" s="664"/>
      <c r="CK17" s="664"/>
      <c r="CL17" s="664"/>
      <c r="CM17" s="664"/>
      <c r="CN17" s="664"/>
      <c r="CO17" s="664"/>
      <c r="CP17" s="664"/>
      <c r="CQ17" s="665"/>
      <c r="CR17" s="623">
        <v>11229280</v>
      </c>
      <c r="CS17" s="626"/>
      <c r="CT17" s="626"/>
      <c r="CU17" s="626"/>
      <c r="CV17" s="626"/>
      <c r="CW17" s="626"/>
      <c r="CX17" s="626"/>
      <c r="CY17" s="627"/>
      <c r="CZ17" s="685">
        <v>9.4</v>
      </c>
      <c r="DA17" s="685"/>
      <c r="DB17" s="685"/>
      <c r="DC17" s="685"/>
      <c r="DD17" s="631" t="s">
        <v>239</v>
      </c>
      <c r="DE17" s="626"/>
      <c r="DF17" s="626"/>
      <c r="DG17" s="626"/>
      <c r="DH17" s="626"/>
      <c r="DI17" s="626"/>
      <c r="DJ17" s="626"/>
      <c r="DK17" s="626"/>
      <c r="DL17" s="626"/>
      <c r="DM17" s="626"/>
      <c r="DN17" s="626"/>
      <c r="DO17" s="626"/>
      <c r="DP17" s="627"/>
      <c r="DQ17" s="631">
        <v>10376629</v>
      </c>
      <c r="DR17" s="626"/>
      <c r="DS17" s="626"/>
      <c r="DT17" s="626"/>
      <c r="DU17" s="626"/>
      <c r="DV17" s="626"/>
      <c r="DW17" s="626"/>
      <c r="DX17" s="626"/>
      <c r="DY17" s="626"/>
      <c r="DZ17" s="626"/>
      <c r="EA17" s="626"/>
      <c r="EB17" s="626"/>
      <c r="EC17" s="666"/>
    </row>
    <row r="18" spans="2:133" ht="11.25" customHeight="1" x14ac:dyDescent="0.15">
      <c r="B18" s="620" t="s">
        <v>268</v>
      </c>
      <c r="C18" s="621"/>
      <c r="D18" s="621"/>
      <c r="E18" s="621"/>
      <c r="F18" s="621"/>
      <c r="G18" s="621"/>
      <c r="H18" s="621"/>
      <c r="I18" s="621"/>
      <c r="J18" s="621"/>
      <c r="K18" s="621"/>
      <c r="L18" s="621"/>
      <c r="M18" s="621"/>
      <c r="N18" s="621"/>
      <c r="O18" s="621"/>
      <c r="P18" s="621"/>
      <c r="Q18" s="622"/>
      <c r="R18" s="623">
        <v>25106906</v>
      </c>
      <c r="S18" s="626"/>
      <c r="T18" s="626"/>
      <c r="U18" s="626"/>
      <c r="V18" s="626"/>
      <c r="W18" s="626"/>
      <c r="X18" s="626"/>
      <c r="Y18" s="627"/>
      <c r="Z18" s="685">
        <v>20.3</v>
      </c>
      <c r="AA18" s="685"/>
      <c r="AB18" s="685"/>
      <c r="AC18" s="685"/>
      <c r="AD18" s="686">
        <v>23177688</v>
      </c>
      <c r="AE18" s="686"/>
      <c r="AF18" s="686"/>
      <c r="AG18" s="686"/>
      <c r="AH18" s="686"/>
      <c r="AI18" s="686"/>
      <c r="AJ18" s="686"/>
      <c r="AK18" s="686"/>
      <c r="AL18" s="628">
        <v>39.5</v>
      </c>
      <c r="AM18" s="629"/>
      <c r="AN18" s="629"/>
      <c r="AO18" s="687"/>
      <c r="AP18" s="620" t="s">
        <v>269</v>
      </c>
      <c r="AQ18" s="621"/>
      <c r="AR18" s="621"/>
      <c r="AS18" s="621"/>
      <c r="AT18" s="621"/>
      <c r="AU18" s="621"/>
      <c r="AV18" s="621"/>
      <c r="AW18" s="621"/>
      <c r="AX18" s="621"/>
      <c r="AY18" s="621"/>
      <c r="AZ18" s="621"/>
      <c r="BA18" s="621"/>
      <c r="BB18" s="621"/>
      <c r="BC18" s="621"/>
      <c r="BD18" s="621"/>
      <c r="BE18" s="621"/>
      <c r="BF18" s="622"/>
      <c r="BG18" s="623" t="s">
        <v>239</v>
      </c>
      <c r="BH18" s="626"/>
      <c r="BI18" s="626"/>
      <c r="BJ18" s="626"/>
      <c r="BK18" s="626"/>
      <c r="BL18" s="626"/>
      <c r="BM18" s="626"/>
      <c r="BN18" s="627"/>
      <c r="BO18" s="685" t="s">
        <v>239</v>
      </c>
      <c r="BP18" s="685"/>
      <c r="BQ18" s="685"/>
      <c r="BR18" s="685"/>
      <c r="BS18" s="631" t="s">
        <v>184</v>
      </c>
      <c r="BT18" s="626"/>
      <c r="BU18" s="626"/>
      <c r="BV18" s="626"/>
      <c r="BW18" s="626"/>
      <c r="BX18" s="626"/>
      <c r="BY18" s="626"/>
      <c r="BZ18" s="626"/>
      <c r="CA18" s="626"/>
      <c r="CB18" s="666"/>
      <c r="CD18" s="667" t="s">
        <v>270</v>
      </c>
      <c r="CE18" s="664"/>
      <c r="CF18" s="664"/>
      <c r="CG18" s="664"/>
      <c r="CH18" s="664"/>
      <c r="CI18" s="664"/>
      <c r="CJ18" s="664"/>
      <c r="CK18" s="664"/>
      <c r="CL18" s="664"/>
      <c r="CM18" s="664"/>
      <c r="CN18" s="664"/>
      <c r="CO18" s="664"/>
      <c r="CP18" s="664"/>
      <c r="CQ18" s="665"/>
      <c r="CR18" s="623">
        <v>5710</v>
      </c>
      <c r="CS18" s="626"/>
      <c r="CT18" s="626"/>
      <c r="CU18" s="626"/>
      <c r="CV18" s="626"/>
      <c r="CW18" s="626"/>
      <c r="CX18" s="626"/>
      <c r="CY18" s="627"/>
      <c r="CZ18" s="685">
        <v>0</v>
      </c>
      <c r="DA18" s="685"/>
      <c r="DB18" s="685"/>
      <c r="DC18" s="685"/>
      <c r="DD18" s="631" t="s">
        <v>239</v>
      </c>
      <c r="DE18" s="626"/>
      <c r="DF18" s="626"/>
      <c r="DG18" s="626"/>
      <c r="DH18" s="626"/>
      <c r="DI18" s="626"/>
      <c r="DJ18" s="626"/>
      <c r="DK18" s="626"/>
      <c r="DL18" s="626"/>
      <c r="DM18" s="626"/>
      <c r="DN18" s="626"/>
      <c r="DO18" s="626"/>
      <c r="DP18" s="627"/>
      <c r="DQ18" s="631">
        <v>5710</v>
      </c>
      <c r="DR18" s="626"/>
      <c r="DS18" s="626"/>
      <c r="DT18" s="626"/>
      <c r="DU18" s="626"/>
      <c r="DV18" s="626"/>
      <c r="DW18" s="626"/>
      <c r="DX18" s="626"/>
      <c r="DY18" s="626"/>
      <c r="DZ18" s="626"/>
      <c r="EA18" s="626"/>
      <c r="EB18" s="626"/>
      <c r="EC18" s="666"/>
    </row>
    <row r="19" spans="2:133" ht="11.25" customHeight="1" x14ac:dyDescent="0.15">
      <c r="B19" s="620" t="s">
        <v>271</v>
      </c>
      <c r="C19" s="621"/>
      <c r="D19" s="621"/>
      <c r="E19" s="621"/>
      <c r="F19" s="621"/>
      <c r="G19" s="621"/>
      <c r="H19" s="621"/>
      <c r="I19" s="621"/>
      <c r="J19" s="621"/>
      <c r="K19" s="621"/>
      <c r="L19" s="621"/>
      <c r="M19" s="621"/>
      <c r="N19" s="621"/>
      <c r="O19" s="621"/>
      <c r="P19" s="621"/>
      <c r="Q19" s="622"/>
      <c r="R19" s="623">
        <v>23177688</v>
      </c>
      <c r="S19" s="626"/>
      <c r="T19" s="626"/>
      <c r="U19" s="626"/>
      <c r="V19" s="626"/>
      <c r="W19" s="626"/>
      <c r="X19" s="626"/>
      <c r="Y19" s="627"/>
      <c r="Z19" s="685">
        <v>18.8</v>
      </c>
      <c r="AA19" s="685"/>
      <c r="AB19" s="685"/>
      <c r="AC19" s="685"/>
      <c r="AD19" s="686">
        <v>23177688</v>
      </c>
      <c r="AE19" s="686"/>
      <c r="AF19" s="686"/>
      <c r="AG19" s="686"/>
      <c r="AH19" s="686"/>
      <c r="AI19" s="686"/>
      <c r="AJ19" s="686"/>
      <c r="AK19" s="686"/>
      <c r="AL19" s="628">
        <v>39.5</v>
      </c>
      <c r="AM19" s="629"/>
      <c r="AN19" s="629"/>
      <c r="AO19" s="687"/>
      <c r="AP19" s="620" t="s">
        <v>272</v>
      </c>
      <c r="AQ19" s="621"/>
      <c r="AR19" s="621"/>
      <c r="AS19" s="621"/>
      <c r="AT19" s="621"/>
      <c r="AU19" s="621"/>
      <c r="AV19" s="621"/>
      <c r="AW19" s="621"/>
      <c r="AX19" s="621"/>
      <c r="AY19" s="621"/>
      <c r="AZ19" s="621"/>
      <c r="BA19" s="621"/>
      <c r="BB19" s="621"/>
      <c r="BC19" s="621"/>
      <c r="BD19" s="621"/>
      <c r="BE19" s="621"/>
      <c r="BF19" s="622"/>
      <c r="BG19" s="623">
        <v>1949288</v>
      </c>
      <c r="BH19" s="626"/>
      <c r="BI19" s="626"/>
      <c r="BJ19" s="626"/>
      <c r="BK19" s="626"/>
      <c r="BL19" s="626"/>
      <c r="BM19" s="626"/>
      <c r="BN19" s="627"/>
      <c r="BO19" s="685">
        <v>6.4</v>
      </c>
      <c r="BP19" s="685"/>
      <c r="BQ19" s="685"/>
      <c r="BR19" s="685"/>
      <c r="BS19" s="631" t="s">
        <v>184</v>
      </c>
      <c r="BT19" s="626"/>
      <c r="BU19" s="626"/>
      <c r="BV19" s="626"/>
      <c r="BW19" s="626"/>
      <c r="BX19" s="626"/>
      <c r="BY19" s="626"/>
      <c r="BZ19" s="626"/>
      <c r="CA19" s="626"/>
      <c r="CB19" s="666"/>
      <c r="CD19" s="667" t="s">
        <v>273</v>
      </c>
      <c r="CE19" s="664"/>
      <c r="CF19" s="664"/>
      <c r="CG19" s="664"/>
      <c r="CH19" s="664"/>
      <c r="CI19" s="664"/>
      <c r="CJ19" s="664"/>
      <c r="CK19" s="664"/>
      <c r="CL19" s="664"/>
      <c r="CM19" s="664"/>
      <c r="CN19" s="664"/>
      <c r="CO19" s="664"/>
      <c r="CP19" s="664"/>
      <c r="CQ19" s="665"/>
      <c r="CR19" s="623" t="s">
        <v>239</v>
      </c>
      <c r="CS19" s="626"/>
      <c r="CT19" s="626"/>
      <c r="CU19" s="626"/>
      <c r="CV19" s="626"/>
      <c r="CW19" s="626"/>
      <c r="CX19" s="626"/>
      <c r="CY19" s="627"/>
      <c r="CZ19" s="685" t="s">
        <v>184</v>
      </c>
      <c r="DA19" s="685"/>
      <c r="DB19" s="685"/>
      <c r="DC19" s="685"/>
      <c r="DD19" s="631" t="s">
        <v>239</v>
      </c>
      <c r="DE19" s="626"/>
      <c r="DF19" s="626"/>
      <c r="DG19" s="626"/>
      <c r="DH19" s="626"/>
      <c r="DI19" s="626"/>
      <c r="DJ19" s="626"/>
      <c r="DK19" s="626"/>
      <c r="DL19" s="626"/>
      <c r="DM19" s="626"/>
      <c r="DN19" s="626"/>
      <c r="DO19" s="626"/>
      <c r="DP19" s="627"/>
      <c r="DQ19" s="631" t="s">
        <v>239</v>
      </c>
      <c r="DR19" s="626"/>
      <c r="DS19" s="626"/>
      <c r="DT19" s="626"/>
      <c r="DU19" s="626"/>
      <c r="DV19" s="626"/>
      <c r="DW19" s="626"/>
      <c r="DX19" s="626"/>
      <c r="DY19" s="626"/>
      <c r="DZ19" s="626"/>
      <c r="EA19" s="626"/>
      <c r="EB19" s="626"/>
      <c r="EC19" s="666"/>
    </row>
    <row r="20" spans="2:133" ht="11.25" customHeight="1" x14ac:dyDescent="0.15">
      <c r="B20" s="620" t="s">
        <v>274</v>
      </c>
      <c r="C20" s="621"/>
      <c r="D20" s="621"/>
      <c r="E20" s="621"/>
      <c r="F20" s="621"/>
      <c r="G20" s="621"/>
      <c r="H20" s="621"/>
      <c r="I20" s="621"/>
      <c r="J20" s="621"/>
      <c r="K20" s="621"/>
      <c r="L20" s="621"/>
      <c r="M20" s="621"/>
      <c r="N20" s="621"/>
      <c r="O20" s="621"/>
      <c r="P20" s="621"/>
      <c r="Q20" s="622"/>
      <c r="R20" s="623">
        <v>1929151</v>
      </c>
      <c r="S20" s="626"/>
      <c r="T20" s="626"/>
      <c r="U20" s="626"/>
      <c r="V20" s="626"/>
      <c r="W20" s="626"/>
      <c r="X20" s="626"/>
      <c r="Y20" s="627"/>
      <c r="Z20" s="685">
        <v>1.6</v>
      </c>
      <c r="AA20" s="685"/>
      <c r="AB20" s="685"/>
      <c r="AC20" s="685"/>
      <c r="AD20" s="686" t="s">
        <v>184</v>
      </c>
      <c r="AE20" s="686"/>
      <c r="AF20" s="686"/>
      <c r="AG20" s="686"/>
      <c r="AH20" s="686"/>
      <c r="AI20" s="686"/>
      <c r="AJ20" s="686"/>
      <c r="AK20" s="686"/>
      <c r="AL20" s="628" t="s">
        <v>184</v>
      </c>
      <c r="AM20" s="629"/>
      <c r="AN20" s="629"/>
      <c r="AO20" s="687"/>
      <c r="AP20" s="620" t="s">
        <v>275</v>
      </c>
      <c r="AQ20" s="621"/>
      <c r="AR20" s="621"/>
      <c r="AS20" s="621"/>
      <c r="AT20" s="621"/>
      <c r="AU20" s="621"/>
      <c r="AV20" s="621"/>
      <c r="AW20" s="621"/>
      <c r="AX20" s="621"/>
      <c r="AY20" s="621"/>
      <c r="AZ20" s="621"/>
      <c r="BA20" s="621"/>
      <c r="BB20" s="621"/>
      <c r="BC20" s="621"/>
      <c r="BD20" s="621"/>
      <c r="BE20" s="621"/>
      <c r="BF20" s="622"/>
      <c r="BG20" s="623">
        <v>1949288</v>
      </c>
      <c r="BH20" s="626"/>
      <c r="BI20" s="626"/>
      <c r="BJ20" s="626"/>
      <c r="BK20" s="626"/>
      <c r="BL20" s="626"/>
      <c r="BM20" s="626"/>
      <c r="BN20" s="627"/>
      <c r="BO20" s="685">
        <v>6.4</v>
      </c>
      <c r="BP20" s="685"/>
      <c r="BQ20" s="685"/>
      <c r="BR20" s="685"/>
      <c r="BS20" s="631" t="s">
        <v>184</v>
      </c>
      <c r="BT20" s="626"/>
      <c r="BU20" s="626"/>
      <c r="BV20" s="626"/>
      <c r="BW20" s="626"/>
      <c r="BX20" s="626"/>
      <c r="BY20" s="626"/>
      <c r="BZ20" s="626"/>
      <c r="CA20" s="626"/>
      <c r="CB20" s="666"/>
      <c r="CD20" s="667" t="s">
        <v>276</v>
      </c>
      <c r="CE20" s="664"/>
      <c r="CF20" s="664"/>
      <c r="CG20" s="664"/>
      <c r="CH20" s="664"/>
      <c r="CI20" s="664"/>
      <c r="CJ20" s="664"/>
      <c r="CK20" s="664"/>
      <c r="CL20" s="664"/>
      <c r="CM20" s="664"/>
      <c r="CN20" s="664"/>
      <c r="CO20" s="664"/>
      <c r="CP20" s="664"/>
      <c r="CQ20" s="665"/>
      <c r="CR20" s="623">
        <v>118935923</v>
      </c>
      <c r="CS20" s="626"/>
      <c r="CT20" s="626"/>
      <c r="CU20" s="626"/>
      <c r="CV20" s="626"/>
      <c r="CW20" s="626"/>
      <c r="CX20" s="626"/>
      <c r="CY20" s="627"/>
      <c r="CZ20" s="685">
        <v>100</v>
      </c>
      <c r="DA20" s="685"/>
      <c r="DB20" s="685"/>
      <c r="DC20" s="685"/>
      <c r="DD20" s="631">
        <v>13982795</v>
      </c>
      <c r="DE20" s="626"/>
      <c r="DF20" s="626"/>
      <c r="DG20" s="626"/>
      <c r="DH20" s="626"/>
      <c r="DI20" s="626"/>
      <c r="DJ20" s="626"/>
      <c r="DK20" s="626"/>
      <c r="DL20" s="626"/>
      <c r="DM20" s="626"/>
      <c r="DN20" s="626"/>
      <c r="DO20" s="626"/>
      <c r="DP20" s="627"/>
      <c r="DQ20" s="631">
        <v>71213631</v>
      </c>
      <c r="DR20" s="626"/>
      <c r="DS20" s="626"/>
      <c r="DT20" s="626"/>
      <c r="DU20" s="626"/>
      <c r="DV20" s="626"/>
      <c r="DW20" s="626"/>
      <c r="DX20" s="626"/>
      <c r="DY20" s="626"/>
      <c r="DZ20" s="626"/>
      <c r="EA20" s="626"/>
      <c r="EB20" s="626"/>
      <c r="EC20" s="666"/>
    </row>
    <row r="21" spans="2:133" ht="11.25" customHeight="1" x14ac:dyDescent="0.15">
      <c r="B21" s="620" t="s">
        <v>277</v>
      </c>
      <c r="C21" s="621"/>
      <c r="D21" s="621"/>
      <c r="E21" s="621"/>
      <c r="F21" s="621"/>
      <c r="G21" s="621"/>
      <c r="H21" s="621"/>
      <c r="I21" s="621"/>
      <c r="J21" s="621"/>
      <c r="K21" s="621"/>
      <c r="L21" s="621"/>
      <c r="M21" s="621"/>
      <c r="N21" s="621"/>
      <c r="O21" s="621"/>
      <c r="P21" s="621"/>
      <c r="Q21" s="622"/>
      <c r="R21" s="623">
        <v>67</v>
      </c>
      <c r="S21" s="626"/>
      <c r="T21" s="626"/>
      <c r="U21" s="626"/>
      <c r="V21" s="626"/>
      <c r="W21" s="626"/>
      <c r="X21" s="626"/>
      <c r="Y21" s="627"/>
      <c r="Z21" s="685">
        <v>0</v>
      </c>
      <c r="AA21" s="685"/>
      <c r="AB21" s="685"/>
      <c r="AC21" s="685"/>
      <c r="AD21" s="686" t="s">
        <v>239</v>
      </c>
      <c r="AE21" s="686"/>
      <c r="AF21" s="686"/>
      <c r="AG21" s="686"/>
      <c r="AH21" s="686"/>
      <c r="AI21" s="686"/>
      <c r="AJ21" s="686"/>
      <c r="AK21" s="686"/>
      <c r="AL21" s="628" t="s">
        <v>184</v>
      </c>
      <c r="AM21" s="629"/>
      <c r="AN21" s="629"/>
      <c r="AO21" s="687"/>
      <c r="AP21" s="731" t="s">
        <v>278</v>
      </c>
      <c r="AQ21" s="738"/>
      <c r="AR21" s="738"/>
      <c r="AS21" s="738"/>
      <c r="AT21" s="738"/>
      <c r="AU21" s="738"/>
      <c r="AV21" s="738"/>
      <c r="AW21" s="738"/>
      <c r="AX21" s="738"/>
      <c r="AY21" s="738"/>
      <c r="AZ21" s="738"/>
      <c r="BA21" s="738"/>
      <c r="BB21" s="738"/>
      <c r="BC21" s="738"/>
      <c r="BD21" s="738"/>
      <c r="BE21" s="738"/>
      <c r="BF21" s="733"/>
      <c r="BG21" s="623">
        <v>58720</v>
      </c>
      <c r="BH21" s="626"/>
      <c r="BI21" s="626"/>
      <c r="BJ21" s="626"/>
      <c r="BK21" s="626"/>
      <c r="BL21" s="626"/>
      <c r="BM21" s="626"/>
      <c r="BN21" s="627"/>
      <c r="BO21" s="685">
        <v>0.2</v>
      </c>
      <c r="BP21" s="685"/>
      <c r="BQ21" s="685"/>
      <c r="BR21" s="685"/>
      <c r="BS21" s="631" t="s">
        <v>184</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279</v>
      </c>
      <c r="C22" s="621"/>
      <c r="D22" s="621"/>
      <c r="E22" s="621"/>
      <c r="F22" s="621"/>
      <c r="G22" s="621"/>
      <c r="H22" s="621"/>
      <c r="I22" s="621"/>
      <c r="J22" s="621"/>
      <c r="K22" s="621"/>
      <c r="L22" s="621"/>
      <c r="M22" s="621"/>
      <c r="N22" s="621"/>
      <c r="O22" s="621"/>
      <c r="P22" s="621"/>
      <c r="Q22" s="622"/>
      <c r="R22" s="623">
        <v>61337439</v>
      </c>
      <c r="S22" s="626"/>
      <c r="T22" s="626"/>
      <c r="U22" s="626"/>
      <c r="V22" s="626"/>
      <c r="W22" s="626"/>
      <c r="X22" s="626"/>
      <c r="Y22" s="627"/>
      <c r="Z22" s="685">
        <v>49.7</v>
      </c>
      <c r="AA22" s="685"/>
      <c r="AB22" s="685"/>
      <c r="AC22" s="685"/>
      <c r="AD22" s="686">
        <v>57517653</v>
      </c>
      <c r="AE22" s="686"/>
      <c r="AF22" s="686"/>
      <c r="AG22" s="686"/>
      <c r="AH22" s="686"/>
      <c r="AI22" s="686"/>
      <c r="AJ22" s="686"/>
      <c r="AK22" s="686"/>
      <c r="AL22" s="628">
        <v>97.9</v>
      </c>
      <c r="AM22" s="629"/>
      <c r="AN22" s="629"/>
      <c r="AO22" s="687"/>
      <c r="AP22" s="731" t="s">
        <v>280</v>
      </c>
      <c r="AQ22" s="738"/>
      <c r="AR22" s="738"/>
      <c r="AS22" s="738"/>
      <c r="AT22" s="738"/>
      <c r="AU22" s="738"/>
      <c r="AV22" s="738"/>
      <c r="AW22" s="738"/>
      <c r="AX22" s="738"/>
      <c r="AY22" s="738"/>
      <c r="AZ22" s="738"/>
      <c r="BA22" s="738"/>
      <c r="BB22" s="738"/>
      <c r="BC22" s="738"/>
      <c r="BD22" s="738"/>
      <c r="BE22" s="738"/>
      <c r="BF22" s="733"/>
      <c r="BG22" s="623" t="s">
        <v>239</v>
      </c>
      <c r="BH22" s="626"/>
      <c r="BI22" s="626"/>
      <c r="BJ22" s="626"/>
      <c r="BK22" s="626"/>
      <c r="BL22" s="626"/>
      <c r="BM22" s="626"/>
      <c r="BN22" s="627"/>
      <c r="BO22" s="685" t="s">
        <v>184</v>
      </c>
      <c r="BP22" s="685"/>
      <c r="BQ22" s="685"/>
      <c r="BR22" s="685"/>
      <c r="BS22" s="631" t="s">
        <v>184</v>
      </c>
      <c r="BT22" s="626"/>
      <c r="BU22" s="626"/>
      <c r="BV22" s="626"/>
      <c r="BW22" s="626"/>
      <c r="BX22" s="626"/>
      <c r="BY22" s="626"/>
      <c r="BZ22" s="626"/>
      <c r="CA22" s="626"/>
      <c r="CB22" s="666"/>
      <c r="CD22" s="740" t="s">
        <v>281</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282</v>
      </c>
      <c r="C23" s="621"/>
      <c r="D23" s="621"/>
      <c r="E23" s="621"/>
      <c r="F23" s="621"/>
      <c r="G23" s="621"/>
      <c r="H23" s="621"/>
      <c r="I23" s="621"/>
      <c r="J23" s="621"/>
      <c r="K23" s="621"/>
      <c r="L23" s="621"/>
      <c r="M23" s="621"/>
      <c r="N23" s="621"/>
      <c r="O23" s="621"/>
      <c r="P23" s="621"/>
      <c r="Q23" s="622"/>
      <c r="R23" s="623">
        <v>34518</v>
      </c>
      <c r="S23" s="626"/>
      <c r="T23" s="626"/>
      <c r="U23" s="626"/>
      <c r="V23" s="626"/>
      <c r="W23" s="626"/>
      <c r="X23" s="626"/>
      <c r="Y23" s="627"/>
      <c r="Z23" s="685">
        <v>0</v>
      </c>
      <c r="AA23" s="685"/>
      <c r="AB23" s="685"/>
      <c r="AC23" s="685"/>
      <c r="AD23" s="686">
        <v>34518</v>
      </c>
      <c r="AE23" s="686"/>
      <c r="AF23" s="686"/>
      <c r="AG23" s="686"/>
      <c r="AH23" s="686"/>
      <c r="AI23" s="686"/>
      <c r="AJ23" s="686"/>
      <c r="AK23" s="686"/>
      <c r="AL23" s="628">
        <v>0.1</v>
      </c>
      <c r="AM23" s="629"/>
      <c r="AN23" s="629"/>
      <c r="AO23" s="687"/>
      <c r="AP23" s="731" t="s">
        <v>283</v>
      </c>
      <c r="AQ23" s="738"/>
      <c r="AR23" s="738"/>
      <c r="AS23" s="738"/>
      <c r="AT23" s="738"/>
      <c r="AU23" s="738"/>
      <c r="AV23" s="738"/>
      <c r="AW23" s="738"/>
      <c r="AX23" s="738"/>
      <c r="AY23" s="738"/>
      <c r="AZ23" s="738"/>
      <c r="BA23" s="738"/>
      <c r="BB23" s="738"/>
      <c r="BC23" s="738"/>
      <c r="BD23" s="738"/>
      <c r="BE23" s="738"/>
      <c r="BF23" s="733"/>
      <c r="BG23" s="623">
        <v>1890568</v>
      </c>
      <c r="BH23" s="626"/>
      <c r="BI23" s="626"/>
      <c r="BJ23" s="626"/>
      <c r="BK23" s="626"/>
      <c r="BL23" s="626"/>
      <c r="BM23" s="626"/>
      <c r="BN23" s="627"/>
      <c r="BO23" s="685">
        <v>6.2</v>
      </c>
      <c r="BP23" s="685"/>
      <c r="BQ23" s="685"/>
      <c r="BR23" s="685"/>
      <c r="BS23" s="631" t="s">
        <v>184</v>
      </c>
      <c r="BT23" s="626"/>
      <c r="BU23" s="626"/>
      <c r="BV23" s="626"/>
      <c r="BW23" s="626"/>
      <c r="BX23" s="626"/>
      <c r="BY23" s="626"/>
      <c r="BZ23" s="626"/>
      <c r="CA23" s="626"/>
      <c r="CB23" s="666"/>
      <c r="CD23" s="740" t="s">
        <v>222</v>
      </c>
      <c r="CE23" s="741"/>
      <c r="CF23" s="741"/>
      <c r="CG23" s="741"/>
      <c r="CH23" s="741"/>
      <c r="CI23" s="741"/>
      <c r="CJ23" s="741"/>
      <c r="CK23" s="741"/>
      <c r="CL23" s="741"/>
      <c r="CM23" s="741"/>
      <c r="CN23" s="741"/>
      <c r="CO23" s="741"/>
      <c r="CP23" s="741"/>
      <c r="CQ23" s="742"/>
      <c r="CR23" s="740" t="s">
        <v>284</v>
      </c>
      <c r="CS23" s="741"/>
      <c r="CT23" s="741"/>
      <c r="CU23" s="741"/>
      <c r="CV23" s="741"/>
      <c r="CW23" s="741"/>
      <c r="CX23" s="741"/>
      <c r="CY23" s="742"/>
      <c r="CZ23" s="740" t="s">
        <v>285</v>
      </c>
      <c r="DA23" s="741"/>
      <c r="DB23" s="741"/>
      <c r="DC23" s="742"/>
      <c r="DD23" s="740" t="s">
        <v>286</v>
      </c>
      <c r="DE23" s="741"/>
      <c r="DF23" s="741"/>
      <c r="DG23" s="741"/>
      <c r="DH23" s="741"/>
      <c r="DI23" s="741"/>
      <c r="DJ23" s="741"/>
      <c r="DK23" s="742"/>
      <c r="DL23" s="749" t="s">
        <v>287</v>
      </c>
      <c r="DM23" s="750"/>
      <c r="DN23" s="750"/>
      <c r="DO23" s="750"/>
      <c r="DP23" s="750"/>
      <c r="DQ23" s="750"/>
      <c r="DR23" s="750"/>
      <c r="DS23" s="750"/>
      <c r="DT23" s="750"/>
      <c r="DU23" s="750"/>
      <c r="DV23" s="751"/>
      <c r="DW23" s="740" t="s">
        <v>288</v>
      </c>
      <c r="DX23" s="741"/>
      <c r="DY23" s="741"/>
      <c r="DZ23" s="741"/>
      <c r="EA23" s="741"/>
      <c r="EB23" s="741"/>
      <c r="EC23" s="742"/>
    </row>
    <row r="24" spans="2:133" ht="11.25" customHeight="1" x14ac:dyDescent="0.15">
      <c r="B24" s="620" t="s">
        <v>289</v>
      </c>
      <c r="C24" s="621"/>
      <c r="D24" s="621"/>
      <c r="E24" s="621"/>
      <c r="F24" s="621"/>
      <c r="G24" s="621"/>
      <c r="H24" s="621"/>
      <c r="I24" s="621"/>
      <c r="J24" s="621"/>
      <c r="K24" s="621"/>
      <c r="L24" s="621"/>
      <c r="M24" s="621"/>
      <c r="N24" s="621"/>
      <c r="O24" s="621"/>
      <c r="P24" s="621"/>
      <c r="Q24" s="622"/>
      <c r="R24" s="623">
        <v>2252919</v>
      </c>
      <c r="S24" s="626"/>
      <c r="T24" s="626"/>
      <c r="U24" s="626"/>
      <c r="V24" s="626"/>
      <c r="W24" s="626"/>
      <c r="X24" s="626"/>
      <c r="Y24" s="627"/>
      <c r="Z24" s="685">
        <v>1.8</v>
      </c>
      <c r="AA24" s="685"/>
      <c r="AB24" s="685"/>
      <c r="AC24" s="685"/>
      <c r="AD24" s="686" t="s">
        <v>239</v>
      </c>
      <c r="AE24" s="686"/>
      <c r="AF24" s="686"/>
      <c r="AG24" s="686"/>
      <c r="AH24" s="686"/>
      <c r="AI24" s="686"/>
      <c r="AJ24" s="686"/>
      <c r="AK24" s="686"/>
      <c r="AL24" s="628" t="s">
        <v>184</v>
      </c>
      <c r="AM24" s="629"/>
      <c r="AN24" s="629"/>
      <c r="AO24" s="687"/>
      <c r="AP24" s="731" t="s">
        <v>290</v>
      </c>
      <c r="AQ24" s="738"/>
      <c r="AR24" s="738"/>
      <c r="AS24" s="738"/>
      <c r="AT24" s="738"/>
      <c r="AU24" s="738"/>
      <c r="AV24" s="738"/>
      <c r="AW24" s="738"/>
      <c r="AX24" s="738"/>
      <c r="AY24" s="738"/>
      <c r="AZ24" s="738"/>
      <c r="BA24" s="738"/>
      <c r="BB24" s="738"/>
      <c r="BC24" s="738"/>
      <c r="BD24" s="738"/>
      <c r="BE24" s="738"/>
      <c r="BF24" s="733"/>
      <c r="BG24" s="623" t="s">
        <v>239</v>
      </c>
      <c r="BH24" s="626"/>
      <c r="BI24" s="626"/>
      <c r="BJ24" s="626"/>
      <c r="BK24" s="626"/>
      <c r="BL24" s="626"/>
      <c r="BM24" s="626"/>
      <c r="BN24" s="627"/>
      <c r="BO24" s="685" t="s">
        <v>239</v>
      </c>
      <c r="BP24" s="685"/>
      <c r="BQ24" s="685"/>
      <c r="BR24" s="685"/>
      <c r="BS24" s="631" t="s">
        <v>239</v>
      </c>
      <c r="BT24" s="626"/>
      <c r="BU24" s="626"/>
      <c r="BV24" s="626"/>
      <c r="BW24" s="626"/>
      <c r="BX24" s="626"/>
      <c r="BY24" s="626"/>
      <c r="BZ24" s="626"/>
      <c r="CA24" s="626"/>
      <c r="CB24" s="666"/>
      <c r="CD24" s="694" t="s">
        <v>291</v>
      </c>
      <c r="CE24" s="695"/>
      <c r="CF24" s="695"/>
      <c r="CG24" s="695"/>
      <c r="CH24" s="695"/>
      <c r="CI24" s="695"/>
      <c r="CJ24" s="695"/>
      <c r="CK24" s="695"/>
      <c r="CL24" s="695"/>
      <c r="CM24" s="695"/>
      <c r="CN24" s="695"/>
      <c r="CO24" s="695"/>
      <c r="CP24" s="695"/>
      <c r="CQ24" s="696"/>
      <c r="CR24" s="688">
        <v>61724708</v>
      </c>
      <c r="CS24" s="689"/>
      <c r="CT24" s="689"/>
      <c r="CU24" s="689"/>
      <c r="CV24" s="689"/>
      <c r="CW24" s="689"/>
      <c r="CX24" s="689"/>
      <c r="CY24" s="735"/>
      <c r="CZ24" s="736">
        <v>51.9</v>
      </c>
      <c r="DA24" s="705"/>
      <c r="DB24" s="705"/>
      <c r="DC24" s="739"/>
      <c r="DD24" s="734">
        <v>36438266</v>
      </c>
      <c r="DE24" s="689"/>
      <c r="DF24" s="689"/>
      <c r="DG24" s="689"/>
      <c r="DH24" s="689"/>
      <c r="DI24" s="689"/>
      <c r="DJ24" s="689"/>
      <c r="DK24" s="735"/>
      <c r="DL24" s="734">
        <v>35593702</v>
      </c>
      <c r="DM24" s="689"/>
      <c r="DN24" s="689"/>
      <c r="DO24" s="689"/>
      <c r="DP24" s="689"/>
      <c r="DQ24" s="689"/>
      <c r="DR24" s="689"/>
      <c r="DS24" s="689"/>
      <c r="DT24" s="689"/>
      <c r="DU24" s="689"/>
      <c r="DV24" s="735"/>
      <c r="DW24" s="736">
        <v>56.9</v>
      </c>
      <c r="DX24" s="705"/>
      <c r="DY24" s="705"/>
      <c r="DZ24" s="705"/>
      <c r="EA24" s="705"/>
      <c r="EB24" s="705"/>
      <c r="EC24" s="737"/>
    </row>
    <row r="25" spans="2:133" ht="11.25" customHeight="1" x14ac:dyDescent="0.15">
      <c r="B25" s="620" t="s">
        <v>292</v>
      </c>
      <c r="C25" s="621"/>
      <c r="D25" s="621"/>
      <c r="E25" s="621"/>
      <c r="F25" s="621"/>
      <c r="G25" s="621"/>
      <c r="H25" s="621"/>
      <c r="I25" s="621"/>
      <c r="J25" s="621"/>
      <c r="K25" s="621"/>
      <c r="L25" s="621"/>
      <c r="M25" s="621"/>
      <c r="N25" s="621"/>
      <c r="O25" s="621"/>
      <c r="P25" s="621"/>
      <c r="Q25" s="622"/>
      <c r="R25" s="623">
        <v>2173263</v>
      </c>
      <c r="S25" s="626"/>
      <c r="T25" s="626"/>
      <c r="U25" s="626"/>
      <c r="V25" s="626"/>
      <c r="W25" s="626"/>
      <c r="X25" s="626"/>
      <c r="Y25" s="627"/>
      <c r="Z25" s="685">
        <v>1.8</v>
      </c>
      <c r="AA25" s="685"/>
      <c r="AB25" s="685"/>
      <c r="AC25" s="685"/>
      <c r="AD25" s="686">
        <v>118783</v>
      </c>
      <c r="AE25" s="686"/>
      <c r="AF25" s="686"/>
      <c r="AG25" s="686"/>
      <c r="AH25" s="686"/>
      <c r="AI25" s="686"/>
      <c r="AJ25" s="686"/>
      <c r="AK25" s="686"/>
      <c r="AL25" s="628">
        <v>0.2</v>
      </c>
      <c r="AM25" s="629"/>
      <c r="AN25" s="629"/>
      <c r="AO25" s="687"/>
      <c r="AP25" s="731" t="s">
        <v>293</v>
      </c>
      <c r="AQ25" s="738"/>
      <c r="AR25" s="738"/>
      <c r="AS25" s="738"/>
      <c r="AT25" s="738"/>
      <c r="AU25" s="738"/>
      <c r="AV25" s="738"/>
      <c r="AW25" s="738"/>
      <c r="AX25" s="738"/>
      <c r="AY25" s="738"/>
      <c r="AZ25" s="738"/>
      <c r="BA25" s="738"/>
      <c r="BB25" s="738"/>
      <c r="BC25" s="738"/>
      <c r="BD25" s="738"/>
      <c r="BE25" s="738"/>
      <c r="BF25" s="733"/>
      <c r="BG25" s="623" t="s">
        <v>184</v>
      </c>
      <c r="BH25" s="626"/>
      <c r="BI25" s="626"/>
      <c r="BJ25" s="626"/>
      <c r="BK25" s="626"/>
      <c r="BL25" s="626"/>
      <c r="BM25" s="626"/>
      <c r="BN25" s="627"/>
      <c r="BO25" s="685" t="s">
        <v>184</v>
      </c>
      <c r="BP25" s="685"/>
      <c r="BQ25" s="685"/>
      <c r="BR25" s="685"/>
      <c r="BS25" s="631" t="s">
        <v>239</v>
      </c>
      <c r="BT25" s="626"/>
      <c r="BU25" s="626"/>
      <c r="BV25" s="626"/>
      <c r="BW25" s="626"/>
      <c r="BX25" s="626"/>
      <c r="BY25" s="626"/>
      <c r="BZ25" s="626"/>
      <c r="CA25" s="626"/>
      <c r="CB25" s="666"/>
      <c r="CD25" s="667" t="s">
        <v>294</v>
      </c>
      <c r="CE25" s="664"/>
      <c r="CF25" s="664"/>
      <c r="CG25" s="664"/>
      <c r="CH25" s="664"/>
      <c r="CI25" s="664"/>
      <c r="CJ25" s="664"/>
      <c r="CK25" s="664"/>
      <c r="CL25" s="664"/>
      <c r="CM25" s="664"/>
      <c r="CN25" s="664"/>
      <c r="CO25" s="664"/>
      <c r="CP25" s="664"/>
      <c r="CQ25" s="665"/>
      <c r="CR25" s="623">
        <v>18110742</v>
      </c>
      <c r="CS25" s="624"/>
      <c r="CT25" s="624"/>
      <c r="CU25" s="624"/>
      <c r="CV25" s="624"/>
      <c r="CW25" s="624"/>
      <c r="CX25" s="624"/>
      <c r="CY25" s="625"/>
      <c r="CZ25" s="628">
        <v>15.2</v>
      </c>
      <c r="DA25" s="657"/>
      <c r="DB25" s="657"/>
      <c r="DC25" s="658"/>
      <c r="DD25" s="631">
        <v>16191079</v>
      </c>
      <c r="DE25" s="624"/>
      <c r="DF25" s="624"/>
      <c r="DG25" s="624"/>
      <c r="DH25" s="624"/>
      <c r="DI25" s="624"/>
      <c r="DJ25" s="624"/>
      <c r="DK25" s="625"/>
      <c r="DL25" s="631">
        <v>15508778</v>
      </c>
      <c r="DM25" s="624"/>
      <c r="DN25" s="624"/>
      <c r="DO25" s="624"/>
      <c r="DP25" s="624"/>
      <c r="DQ25" s="624"/>
      <c r="DR25" s="624"/>
      <c r="DS25" s="624"/>
      <c r="DT25" s="624"/>
      <c r="DU25" s="624"/>
      <c r="DV25" s="625"/>
      <c r="DW25" s="628">
        <v>24.8</v>
      </c>
      <c r="DX25" s="657"/>
      <c r="DY25" s="657"/>
      <c r="DZ25" s="657"/>
      <c r="EA25" s="657"/>
      <c r="EB25" s="657"/>
      <c r="EC25" s="659"/>
    </row>
    <row r="26" spans="2:133" ht="11.25" customHeight="1" x14ac:dyDescent="0.15">
      <c r="B26" s="620" t="s">
        <v>295</v>
      </c>
      <c r="C26" s="621"/>
      <c r="D26" s="621"/>
      <c r="E26" s="621"/>
      <c r="F26" s="621"/>
      <c r="G26" s="621"/>
      <c r="H26" s="621"/>
      <c r="I26" s="621"/>
      <c r="J26" s="621"/>
      <c r="K26" s="621"/>
      <c r="L26" s="621"/>
      <c r="M26" s="621"/>
      <c r="N26" s="621"/>
      <c r="O26" s="621"/>
      <c r="P26" s="621"/>
      <c r="Q26" s="622"/>
      <c r="R26" s="623">
        <v>739640</v>
      </c>
      <c r="S26" s="626"/>
      <c r="T26" s="626"/>
      <c r="U26" s="626"/>
      <c r="V26" s="626"/>
      <c r="W26" s="626"/>
      <c r="X26" s="626"/>
      <c r="Y26" s="627"/>
      <c r="Z26" s="685">
        <v>0.6</v>
      </c>
      <c r="AA26" s="685"/>
      <c r="AB26" s="685"/>
      <c r="AC26" s="685"/>
      <c r="AD26" s="686" t="s">
        <v>184</v>
      </c>
      <c r="AE26" s="686"/>
      <c r="AF26" s="686"/>
      <c r="AG26" s="686"/>
      <c r="AH26" s="686"/>
      <c r="AI26" s="686"/>
      <c r="AJ26" s="686"/>
      <c r="AK26" s="686"/>
      <c r="AL26" s="628" t="s">
        <v>184</v>
      </c>
      <c r="AM26" s="629"/>
      <c r="AN26" s="629"/>
      <c r="AO26" s="687"/>
      <c r="AP26" s="731" t="s">
        <v>296</v>
      </c>
      <c r="AQ26" s="732"/>
      <c r="AR26" s="732"/>
      <c r="AS26" s="732"/>
      <c r="AT26" s="732"/>
      <c r="AU26" s="732"/>
      <c r="AV26" s="732"/>
      <c r="AW26" s="732"/>
      <c r="AX26" s="732"/>
      <c r="AY26" s="732"/>
      <c r="AZ26" s="732"/>
      <c r="BA26" s="732"/>
      <c r="BB26" s="732"/>
      <c r="BC26" s="732"/>
      <c r="BD26" s="732"/>
      <c r="BE26" s="732"/>
      <c r="BF26" s="733"/>
      <c r="BG26" s="623" t="s">
        <v>239</v>
      </c>
      <c r="BH26" s="626"/>
      <c r="BI26" s="626"/>
      <c r="BJ26" s="626"/>
      <c r="BK26" s="626"/>
      <c r="BL26" s="626"/>
      <c r="BM26" s="626"/>
      <c r="BN26" s="627"/>
      <c r="BO26" s="685" t="s">
        <v>184</v>
      </c>
      <c r="BP26" s="685"/>
      <c r="BQ26" s="685"/>
      <c r="BR26" s="685"/>
      <c r="BS26" s="631" t="s">
        <v>239</v>
      </c>
      <c r="BT26" s="626"/>
      <c r="BU26" s="626"/>
      <c r="BV26" s="626"/>
      <c r="BW26" s="626"/>
      <c r="BX26" s="626"/>
      <c r="BY26" s="626"/>
      <c r="BZ26" s="626"/>
      <c r="CA26" s="626"/>
      <c r="CB26" s="666"/>
      <c r="CD26" s="667" t="s">
        <v>297</v>
      </c>
      <c r="CE26" s="664"/>
      <c r="CF26" s="664"/>
      <c r="CG26" s="664"/>
      <c r="CH26" s="664"/>
      <c r="CI26" s="664"/>
      <c r="CJ26" s="664"/>
      <c r="CK26" s="664"/>
      <c r="CL26" s="664"/>
      <c r="CM26" s="664"/>
      <c r="CN26" s="664"/>
      <c r="CO26" s="664"/>
      <c r="CP26" s="664"/>
      <c r="CQ26" s="665"/>
      <c r="CR26" s="623">
        <v>12071359</v>
      </c>
      <c r="CS26" s="626"/>
      <c r="CT26" s="626"/>
      <c r="CU26" s="626"/>
      <c r="CV26" s="626"/>
      <c r="CW26" s="626"/>
      <c r="CX26" s="626"/>
      <c r="CY26" s="627"/>
      <c r="CZ26" s="628">
        <v>10.1</v>
      </c>
      <c r="DA26" s="657"/>
      <c r="DB26" s="657"/>
      <c r="DC26" s="658"/>
      <c r="DD26" s="631">
        <v>10440508</v>
      </c>
      <c r="DE26" s="626"/>
      <c r="DF26" s="626"/>
      <c r="DG26" s="626"/>
      <c r="DH26" s="626"/>
      <c r="DI26" s="626"/>
      <c r="DJ26" s="626"/>
      <c r="DK26" s="627"/>
      <c r="DL26" s="631" t="s">
        <v>239</v>
      </c>
      <c r="DM26" s="626"/>
      <c r="DN26" s="626"/>
      <c r="DO26" s="626"/>
      <c r="DP26" s="626"/>
      <c r="DQ26" s="626"/>
      <c r="DR26" s="626"/>
      <c r="DS26" s="626"/>
      <c r="DT26" s="626"/>
      <c r="DU26" s="626"/>
      <c r="DV26" s="627"/>
      <c r="DW26" s="628" t="s">
        <v>239</v>
      </c>
      <c r="DX26" s="657"/>
      <c r="DY26" s="657"/>
      <c r="DZ26" s="657"/>
      <c r="EA26" s="657"/>
      <c r="EB26" s="657"/>
      <c r="EC26" s="659"/>
    </row>
    <row r="27" spans="2:133" ht="11.25" customHeight="1" x14ac:dyDescent="0.15">
      <c r="B27" s="620" t="s">
        <v>298</v>
      </c>
      <c r="C27" s="621"/>
      <c r="D27" s="621"/>
      <c r="E27" s="621"/>
      <c r="F27" s="621"/>
      <c r="G27" s="621"/>
      <c r="H27" s="621"/>
      <c r="I27" s="621"/>
      <c r="J27" s="621"/>
      <c r="K27" s="621"/>
      <c r="L27" s="621"/>
      <c r="M27" s="621"/>
      <c r="N27" s="621"/>
      <c r="O27" s="621"/>
      <c r="P27" s="621"/>
      <c r="Q27" s="622"/>
      <c r="R27" s="623">
        <v>20964502</v>
      </c>
      <c r="S27" s="626"/>
      <c r="T27" s="626"/>
      <c r="U27" s="626"/>
      <c r="V27" s="626"/>
      <c r="W27" s="626"/>
      <c r="X27" s="626"/>
      <c r="Y27" s="627"/>
      <c r="Z27" s="685">
        <v>17</v>
      </c>
      <c r="AA27" s="685"/>
      <c r="AB27" s="685"/>
      <c r="AC27" s="685"/>
      <c r="AD27" s="686" t="s">
        <v>184</v>
      </c>
      <c r="AE27" s="686"/>
      <c r="AF27" s="686"/>
      <c r="AG27" s="686"/>
      <c r="AH27" s="686"/>
      <c r="AI27" s="686"/>
      <c r="AJ27" s="686"/>
      <c r="AK27" s="686"/>
      <c r="AL27" s="628" t="s">
        <v>184</v>
      </c>
      <c r="AM27" s="629"/>
      <c r="AN27" s="629"/>
      <c r="AO27" s="687"/>
      <c r="AP27" s="620" t="s">
        <v>299</v>
      </c>
      <c r="AQ27" s="621"/>
      <c r="AR27" s="621"/>
      <c r="AS27" s="621"/>
      <c r="AT27" s="621"/>
      <c r="AU27" s="621"/>
      <c r="AV27" s="621"/>
      <c r="AW27" s="621"/>
      <c r="AX27" s="621"/>
      <c r="AY27" s="621"/>
      <c r="AZ27" s="621"/>
      <c r="BA27" s="621"/>
      <c r="BB27" s="621"/>
      <c r="BC27" s="621"/>
      <c r="BD27" s="621"/>
      <c r="BE27" s="621"/>
      <c r="BF27" s="622"/>
      <c r="BG27" s="623">
        <v>30337272</v>
      </c>
      <c r="BH27" s="626"/>
      <c r="BI27" s="626"/>
      <c r="BJ27" s="626"/>
      <c r="BK27" s="626"/>
      <c r="BL27" s="626"/>
      <c r="BM27" s="626"/>
      <c r="BN27" s="627"/>
      <c r="BO27" s="685">
        <v>100</v>
      </c>
      <c r="BP27" s="685"/>
      <c r="BQ27" s="685"/>
      <c r="BR27" s="685"/>
      <c r="BS27" s="631">
        <v>378638</v>
      </c>
      <c r="BT27" s="626"/>
      <c r="BU27" s="626"/>
      <c r="BV27" s="626"/>
      <c r="BW27" s="626"/>
      <c r="BX27" s="626"/>
      <c r="BY27" s="626"/>
      <c r="BZ27" s="626"/>
      <c r="CA27" s="626"/>
      <c r="CB27" s="666"/>
      <c r="CD27" s="667" t="s">
        <v>300</v>
      </c>
      <c r="CE27" s="664"/>
      <c r="CF27" s="664"/>
      <c r="CG27" s="664"/>
      <c r="CH27" s="664"/>
      <c r="CI27" s="664"/>
      <c r="CJ27" s="664"/>
      <c r="CK27" s="664"/>
      <c r="CL27" s="664"/>
      <c r="CM27" s="664"/>
      <c r="CN27" s="664"/>
      <c r="CO27" s="664"/>
      <c r="CP27" s="664"/>
      <c r="CQ27" s="665"/>
      <c r="CR27" s="623">
        <v>32385364</v>
      </c>
      <c r="CS27" s="624"/>
      <c r="CT27" s="624"/>
      <c r="CU27" s="624"/>
      <c r="CV27" s="624"/>
      <c r="CW27" s="624"/>
      <c r="CX27" s="624"/>
      <c r="CY27" s="625"/>
      <c r="CZ27" s="628">
        <v>27.2</v>
      </c>
      <c r="DA27" s="657"/>
      <c r="DB27" s="657"/>
      <c r="DC27" s="658"/>
      <c r="DD27" s="631">
        <v>9871236</v>
      </c>
      <c r="DE27" s="624"/>
      <c r="DF27" s="624"/>
      <c r="DG27" s="624"/>
      <c r="DH27" s="624"/>
      <c r="DI27" s="624"/>
      <c r="DJ27" s="624"/>
      <c r="DK27" s="625"/>
      <c r="DL27" s="631">
        <v>9708973</v>
      </c>
      <c r="DM27" s="624"/>
      <c r="DN27" s="624"/>
      <c r="DO27" s="624"/>
      <c r="DP27" s="624"/>
      <c r="DQ27" s="624"/>
      <c r="DR27" s="624"/>
      <c r="DS27" s="624"/>
      <c r="DT27" s="624"/>
      <c r="DU27" s="624"/>
      <c r="DV27" s="625"/>
      <c r="DW27" s="628">
        <v>15.5</v>
      </c>
      <c r="DX27" s="657"/>
      <c r="DY27" s="657"/>
      <c r="DZ27" s="657"/>
      <c r="EA27" s="657"/>
      <c r="EB27" s="657"/>
      <c r="EC27" s="659"/>
    </row>
    <row r="28" spans="2:133" ht="11.25" customHeight="1" x14ac:dyDescent="0.15">
      <c r="B28" s="728" t="s">
        <v>301</v>
      </c>
      <c r="C28" s="729"/>
      <c r="D28" s="729"/>
      <c r="E28" s="729"/>
      <c r="F28" s="729"/>
      <c r="G28" s="729"/>
      <c r="H28" s="729"/>
      <c r="I28" s="729"/>
      <c r="J28" s="729"/>
      <c r="K28" s="729"/>
      <c r="L28" s="729"/>
      <c r="M28" s="729"/>
      <c r="N28" s="729"/>
      <c r="O28" s="729"/>
      <c r="P28" s="729"/>
      <c r="Q28" s="730"/>
      <c r="R28" s="623">
        <v>759641</v>
      </c>
      <c r="S28" s="626"/>
      <c r="T28" s="626"/>
      <c r="U28" s="626"/>
      <c r="V28" s="626"/>
      <c r="W28" s="626"/>
      <c r="X28" s="626"/>
      <c r="Y28" s="627"/>
      <c r="Z28" s="685">
        <v>0.6</v>
      </c>
      <c r="AA28" s="685"/>
      <c r="AB28" s="685"/>
      <c r="AC28" s="685"/>
      <c r="AD28" s="686">
        <v>759641</v>
      </c>
      <c r="AE28" s="686"/>
      <c r="AF28" s="686"/>
      <c r="AG28" s="686"/>
      <c r="AH28" s="686"/>
      <c r="AI28" s="686"/>
      <c r="AJ28" s="686"/>
      <c r="AK28" s="686"/>
      <c r="AL28" s="628">
        <v>1.3</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302</v>
      </c>
      <c r="CE28" s="664"/>
      <c r="CF28" s="664"/>
      <c r="CG28" s="664"/>
      <c r="CH28" s="664"/>
      <c r="CI28" s="664"/>
      <c r="CJ28" s="664"/>
      <c r="CK28" s="664"/>
      <c r="CL28" s="664"/>
      <c r="CM28" s="664"/>
      <c r="CN28" s="664"/>
      <c r="CO28" s="664"/>
      <c r="CP28" s="664"/>
      <c r="CQ28" s="665"/>
      <c r="CR28" s="623">
        <v>11228602</v>
      </c>
      <c r="CS28" s="626"/>
      <c r="CT28" s="626"/>
      <c r="CU28" s="626"/>
      <c r="CV28" s="626"/>
      <c r="CW28" s="626"/>
      <c r="CX28" s="626"/>
      <c r="CY28" s="627"/>
      <c r="CZ28" s="628">
        <v>9.4</v>
      </c>
      <c r="DA28" s="657"/>
      <c r="DB28" s="657"/>
      <c r="DC28" s="658"/>
      <c r="DD28" s="631">
        <v>10375951</v>
      </c>
      <c r="DE28" s="626"/>
      <c r="DF28" s="626"/>
      <c r="DG28" s="626"/>
      <c r="DH28" s="626"/>
      <c r="DI28" s="626"/>
      <c r="DJ28" s="626"/>
      <c r="DK28" s="627"/>
      <c r="DL28" s="631">
        <v>10375951</v>
      </c>
      <c r="DM28" s="626"/>
      <c r="DN28" s="626"/>
      <c r="DO28" s="626"/>
      <c r="DP28" s="626"/>
      <c r="DQ28" s="626"/>
      <c r="DR28" s="626"/>
      <c r="DS28" s="626"/>
      <c r="DT28" s="626"/>
      <c r="DU28" s="626"/>
      <c r="DV28" s="627"/>
      <c r="DW28" s="628">
        <v>16.600000000000001</v>
      </c>
      <c r="DX28" s="657"/>
      <c r="DY28" s="657"/>
      <c r="DZ28" s="657"/>
      <c r="EA28" s="657"/>
      <c r="EB28" s="657"/>
      <c r="EC28" s="659"/>
    </row>
    <row r="29" spans="2:133" ht="11.25" customHeight="1" x14ac:dyDescent="0.15">
      <c r="B29" s="620" t="s">
        <v>303</v>
      </c>
      <c r="C29" s="621"/>
      <c r="D29" s="621"/>
      <c r="E29" s="621"/>
      <c r="F29" s="621"/>
      <c r="G29" s="621"/>
      <c r="H29" s="621"/>
      <c r="I29" s="621"/>
      <c r="J29" s="621"/>
      <c r="K29" s="621"/>
      <c r="L29" s="621"/>
      <c r="M29" s="621"/>
      <c r="N29" s="621"/>
      <c r="O29" s="621"/>
      <c r="P29" s="621"/>
      <c r="Q29" s="622"/>
      <c r="R29" s="623">
        <v>8124670</v>
      </c>
      <c r="S29" s="626"/>
      <c r="T29" s="626"/>
      <c r="U29" s="626"/>
      <c r="V29" s="626"/>
      <c r="W29" s="626"/>
      <c r="X29" s="626"/>
      <c r="Y29" s="627"/>
      <c r="Z29" s="685">
        <v>6.6</v>
      </c>
      <c r="AA29" s="685"/>
      <c r="AB29" s="685"/>
      <c r="AC29" s="685"/>
      <c r="AD29" s="686" t="s">
        <v>184</v>
      </c>
      <c r="AE29" s="686"/>
      <c r="AF29" s="686"/>
      <c r="AG29" s="686"/>
      <c r="AH29" s="686"/>
      <c r="AI29" s="686"/>
      <c r="AJ29" s="686"/>
      <c r="AK29" s="686"/>
      <c r="AL29" s="628" t="s">
        <v>184</v>
      </c>
      <c r="AM29" s="629"/>
      <c r="AN29" s="629"/>
      <c r="AO29" s="687"/>
      <c r="AP29" s="697" t="s">
        <v>222</v>
      </c>
      <c r="AQ29" s="698"/>
      <c r="AR29" s="698"/>
      <c r="AS29" s="698"/>
      <c r="AT29" s="698"/>
      <c r="AU29" s="698"/>
      <c r="AV29" s="698"/>
      <c r="AW29" s="698"/>
      <c r="AX29" s="698"/>
      <c r="AY29" s="698"/>
      <c r="AZ29" s="698"/>
      <c r="BA29" s="698"/>
      <c r="BB29" s="698"/>
      <c r="BC29" s="698"/>
      <c r="BD29" s="698"/>
      <c r="BE29" s="698"/>
      <c r="BF29" s="699"/>
      <c r="BG29" s="697" t="s">
        <v>304</v>
      </c>
      <c r="BH29" s="725"/>
      <c r="BI29" s="725"/>
      <c r="BJ29" s="725"/>
      <c r="BK29" s="725"/>
      <c r="BL29" s="725"/>
      <c r="BM29" s="725"/>
      <c r="BN29" s="725"/>
      <c r="BO29" s="725"/>
      <c r="BP29" s="725"/>
      <c r="BQ29" s="726"/>
      <c r="BR29" s="697" t="s">
        <v>305</v>
      </c>
      <c r="BS29" s="725"/>
      <c r="BT29" s="725"/>
      <c r="BU29" s="725"/>
      <c r="BV29" s="725"/>
      <c r="BW29" s="725"/>
      <c r="BX29" s="725"/>
      <c r="BY29" s="725"/>
      <c r="BZ29" s="725"/>
      <c r="CA29" s="725"/>
      <c r="CB29" s="726"/>
      <c r="CD29" s="707" t="s">
        <v>306</v>
      </c>
      <c r="CE29" s="708"/>
      <c r="CF29" s="667" t="s">
        <v>69</v>
      </c>
      <c r="CG29" s="664"/>
      <c r="CH29" s="664"/>
      <c r="CI29" s="664"/>
      <c r="CJ29" s="664"/>
      <c r="CK29" s="664"/>
      <c r="CL29" s="664"/>
      <c r="CM29" s="664"/>
      <c r="CN29" s="664"/>
      <c r="CO29" s="664"/>
      <c r="CP29" s="664"/>
      <c r="CQ29" s="665"/>
      <c r="CR29" s="623">
        <v>11228579</v>
      </c>
      <c r="CS29" s="624"/>
      <c r="CT29" s="624"/>
      <c r="CU29" s="624"/>
      <c r="CV29" s="624"/>
      <c r="CW29" s="624"/>
      <c r="CX29" s="624"/>
      <c r="CY29" s="625"/>
      <c r="CZ29" s="628">
        <v>9.4</v>
      </c>
      <c r="DA29" s="657"/>
      <c r="DB29" s="657"/>
      <c r="DC29" s="658"/>
      <c r="DD29" s="631">
        <v>10375928</v>
      </c>
      <c r="DE29" s="624"/>
      <c r="DF29" s="624"/>
      <c r="DG29" s="624"/>
      <c r="DH29" s="624"/>
      <c r="DI29" s="624"/>
      <c r="DJ29" s="624"/>
      <c r="DK29" s="625"/>
      <c r="DL29" s="631">
        <v>10375928</v>
      </c>
      <c r="DM29" s="624"/>
      <c r="DN29" s="624"/>
      <c r="DO29" s="624"/>
      <c r="DP29" s="624"/>
      <c r="DQ29" s="624"/>
      <c r="DR29" s="624"/>
      <c r="DS29" s="624"/>
      <c r="DT29" s="624"/>
      <c r="DU29" s="624"/>
      <c r="DV29" s="625"/>
      <c r="DW29" s="628">
        <v>16.600000000000001</v>
      </c>
      <c r="DX29" s="657"/>
      <c r="DY29" s="657"/>
      <c r="DZ29" s="657"/>
      <c r="EA29" s="657"/>
      <c r="EB29" s="657"/>
      <c r="EC29" s="659"/>
    </row>
    <row r="30" spans="2:133" ht="11.25" customHeight="1" x14ac:dyDescent="0.15">
      <c r="B30" s="620" t="s">
        <v>307</v>
      </c>
      <c r="C30" s="621"/>
      <c r="D30" s="621"/>
      <c r="E30" s="621"/>
      <c r="F30" s="621"/>
      <c r="G30" s="621"/>
      <c r="H30" s="621"/>
      <c r="I30" s="621"/>
      <c r="J30" s="621"/>
      <c r="K30" s="621"/>
      <c r="L30" s="621"/>
      <c r="M30" s="621"/>
      <c r="N30" s="621"/>
      <c r="O30" s="621"/>
      <c r="P30" s="621"/>
      <c r="Q30" s="622"/>
      <c r="R30" s="623">
        <v>613024</v>
      </c>
      <c r="S30" s="626"/>
      <c r="T30" s="626"/>
      <c r="U30" s="626"/>
      <c r="V30" s="626"/>
      <c r="W30" s="626"/>
      <c r="X30" s="626"/>
      <c r="Y30" s="627"/>
      <c r="Z30" s="685">
        <v>0.5</v>
      </c>
      <c r="AA30" s="685"/>
      <c r="AB30" s="685"/>
      <c r="AC30" s="685"/>
      <c r="AD30" s="686">
        <v>296048</v>
      </c>
      <c r="AE30" s="686"/>
      <c r="AF30" s="686"/>
      <c r="AG30" s="686"/>
      <c r="AH30" s="686"/>
      <c r="AI30" s="686"/>
      <c r="AJ30" s="686"/>
      <c r="AK30" s="686"/>
      <c r="AL30" s="628">
        <v>0.5</v>
      </c>
      <c r="AM30" s="629"/>
      <c r="AN30" s="629"/>
      <c r="AO30" s="687"/>
      <c r="AP30" s="713" t="s">
        <v>308</v>
      </c>
      <c r="AQ30" s="714"/>
      <c r="AR30" s="714"/>
      <c r="AS30" s="714"/>
      <c r="AT30" s="719" t="s">
        <v>309</v>
      </c>
      <c r="AU30" s="230"/>
      <c r="AV30" s="230"/>
      <c r="AW30" s="230"/>
      <c r="AX30" s="722" t="s">
        <v>188</v>
      </c>
      <c r="AY30" s="723"/>
      <c r="AZ30" s="723"/>
      <c r="BA30" s="723"/>
      <c r="BB30" s="723"/>
      <c r="BC30" s="723"/>
      <c r="BD30" s="723"/>
      <c r="BE30" s="723"/>
      <c r="BF30" s="724"/>
      <c r="BG30" s="703">
        <v>99.2</v>
      </c>
      <c r="BH30" s="704"/>
      <c r="BI30" s="704"/>
      <c r="BJ30" s="704"/>
      <c r="BK30" s="704"/>
      <c r="BL30" s="704"/>
      <c r="BM30" s="705">
        <v>97.2</v>
      </c>
      <c r="BN30" s="704"/>
      <c r="BO30" s="704"/>
      <c r="BP30" s="704"/>
      <c r="BQ30" s="706"/>
      <c r="BR30" s="703">
        <v>99</v>
      </c>
      <c r="BS30" s="704"/>
      <c r="BT30" s="704"/>
      <c r="BU30" s="704"/>
      <c r="BV30" s="704"/>
      <c r="BW30" s="704"/>
      <c r="BX30" s="705">
        <v>96.8</v>
      </c>
      <c r="BY30" s="704"/>
      <c r="BZ30" s="704"/>
      <c r="CA30" s="704"/>
      <c r="CB30" s="706"/>
      <c r="CD30" s="709"/>
      <c r="CE30" s="710"/>
      <c r="CF30" s="667" t="s">
        <v>310</v>
      </c>
      <c r="CG30" s="664"/>
      <c r="CH30" s="664"/>
      <c r="CI30" s="664"/>
      <c r="CJ30" s="664"/>
      <c r="CK30" s="664"/>
      <c r="CL30" s="664"/>
      <c r="CM30" s="664"/>
      <c r="CN30" s="664"/>
      <c r="CO30" s="664"/>
      <c r="CP30" s="664"/>
      <c r="CQ30" s="665"/>
      <c r="CR30" s="623">
        <v>10399027</v>
      </c>
      <c r="CS30" s="626"/>
      <c r="CT30" s="626"/>
      <c r="CU30" s="626"/>
      <c r="CV30" s="626"/>
      <c r="CW30" s="626"/>
      <c r="CX30" s="626"/>
      <c r="CY30" s="627"/>
      <c r="CZ30" s="628">
        <v>8.6999999999999993</v>
      </c>
      <c r="DA30" s="657"/>
      <c r="DB30" s="657"/>
      <c r="DC30" s="658"/>
      <c r="DD30" s="631">
        <v>9663511</v>
      </c>
      <c r="DE30" s="626"/>
      <c r="DF30" s="626"/>
      <c r="DG30" s="626"/>
      <c r="DH30" s="626"/>
      <c r="DI30" s="626"/>
      <c r="DJ30" s="626"/>
      <c r="DK30" s="627"/>
      <c r="DL30" s="631">
        <v>9663511</v>
      </c>
      <c r="DM30" s="626"/>
      <c r="DN30" s="626"/>
      <c r="DO30" s="626"/>
      <c r="DP30" s="626"/>
      <c r="DQ30" s="626"/>
      <c r="DR30" s="626"/>
      <c r="DS30" s="626"/>
      <c r="DT30" s="626"/>
      <c r="DU30" s="626"/>
      <c r="DV30" s="627"/>
      <c r="DW30" s="628">
        <v>15.5</v>
      </c>
      <c r="DX30" s="657"/>
      <c r="DY30" s="657"/>
      <c r="DZ30" s="657"/>
      <c r="EA30" s="657"/>
      <c r="EB30" s="657"/>
      <c r="EC30" s="659"/>
    </row>
    <row r="31" spans="2:133" ht="11.25" customHeight="1" x14ac:dyDescent="0.15">
      <c r="B31" s="620" t="s">
        <v>311</v>
      </c>
      <c r="C31" s="621"/>
      <c r="D31" s="621"/>
      <c r="E31" s="621"/>
      <c r="F31" s="621"/>
      <c r="G31" s="621"/>
      <c r="H31" s="621"/>
      <c r="I31" s="621"/>
      <c r="J31" s="621"/>
      <c r="K31" s="621"/>
      <c r="L31" s="621"/>
      <c r="M31" s="621"/>
      <c r="N31" s="621"/>
      <c r="O31" s="621"/>
      <c r="P31" s="621"/>
      <c r="Q31" s="622"/>
      <c r="R31" s="623">
        <v>1869787</v>
      </c>
      <c r="S31" s="626"/>
      <c r="T31" s="626"/>
      <c r="U31" s="626"/>
      <c r="V31" s="626"/>
      <c r="W31" s="626"/>
      <c r="X31" s="626"/>
      <c r="Y31" s="627"/>
      <c r="Z31" s="685">
        <v>1.5</v>
      </c>
      <c r="AA31" s="685"/>
      <c r="AB31" s="685"/>
      <c r="AC31" s="685"/>
      <c r="AD31" s="686" t="s">
        <v>184</v>
      </c>
      <c r="AE31" s="686"/>
      <c r="AF31" s="686"/>
      <c r="AG31" s="686"/>
      <c r="AH31" s="686"/>
      <c r="AI31" s="686"/>
      <c r="AJ31" s="686"/>
      <c r="AK31" s="686"/>
      <c r="AL31" s="628" t="s">
        <v>184</v>
      </c>
      <c r="AM31" s="629"/>
      <c r="AN31" s="629"/>
      <c r="AO31" s="687"/>
      <c r="AP31" s="715"/>
      <c r="AQ31" s="716"/>
      <c r="AR31" s="716"/>
      <c r="AS31" s="716"/>
      <c r="AT31" s="720"/>
      <c r="AU31" s="229" t="s">
        <v>312</v>
      </c>
      <c r="AV31" s="229"/>
      <c r="AW31" s="229"/>
      <c r="AX31" s="620" t="s">
        <v>313</v>
      </c>
      <c r="AY31" s="621"/>
      <c r="AZ31" s="621"/>
      <c r="BA31" s="621"/>
      <c r="BB31" s="621"/>
      <c r="BC31" s="621"/>
      <c r="BD31" s="621"/>
      <c r="BE31" s="621"/>
      <c r="BF31" s="622"/>
      <c r="BG31" s="701">
        <v>99.2</v>
      </c>
      <c r="BH31" s="624"/>
      <c r="BI31" s="624"/>
      <c r="BJ31" s="624"/>
      <c r="BK31" s="624"/>
      <c r="BL31" s="624"/>
      <c r="BM31" s="629">
        <v>97.4</v>
      </c>
      <c r="BN31" s="702"/>
      <c r="BO31" s="702"/>
      <c r="BP31" s="702"/>
      <c r="BQ31" s="663"/>
      <c r="BR31" s="701">
        <v>99</v>
      </c>
      <c r="BS31" s="624"/>
      <c r="BT31" s="624"/>
      <c r="BU31" s="624"/>
      <c r="BV31" s="624"/>
      <c r="BW31" s="624"/>
      <c r="BX31" s="629">
        <v>97.1</v>
      </c>
      <c r="BY31" s="702"/>
      <c r="BZ31" s="702"/>
      <c r="CA31" s="702"/>
      <c r="CB31" s="663"/>
      <c r="CD31" s="709"/>
      <c r="CE31" s="710"/>
      <c r="CF31" s="667" t="s">
        <v>314</v>
      </c>
      <c r="CG31" s="664"/>
      <c r="CH31" s="664"/>
      <c r="CI31" s="664"/>
      <c r="CJ31" s="664"/>
      <c r="CK31" s="664"/>
      <c r="CL31" s="664"/>
      <c r="CM31" s="664"/>
      <c r="CN31" s="664"/>
      <c r="CO31" s="664"/>
      <c r="CP31" s="664"/>
      <c r="CQ31" s="665"/>
      <c r="CR31" s="623">
        <v>829552</v>
      </c>
      <c r="CS31" s="624"/>
      <c r="CT31" s="624"/>
      <c r="CU31" s="624"/>
      <c r="CV31" s="624"/>
      <c r="CW31" s="624"/>
      <c r="CX31" s="624"/>
      <c r="CY31" s="625"/>
      <c r="CZ31" s="628">
        <v>0.7</v>
      </c>
      <c r="DA31" s="657"/>
      <c r="DB31" s="657"/>
      <c r="DC31" s="658"/>
      <c r="DD31" s="631">
        <v>712417</v>
      </c>
      <c r="DE31" s="624"/>
      <c r="DF31" s="624"/>
      <c r="DG31" s="624"/>
      <c r="DH31" s="624"/>
      <c r="DI31" s="624"/>
      <c r="DJ31" s="624"/>
      <c r="DK31" s="625"/>
      <c r="DL31" s="631">
        <v>712417</v>
      </c>
      <c r="DM31" s="624"/>
      <c r="DN31" s="624"/>
      <c r="DO31" s="624"/>
      <c r="DP31" s="624"/>
      <c r="DQ31" s="624"/>
      <c r="DR31" s="624"/>
      <c r="DS31" s="624"/>
      <c r="DT31" s="624"/>
      <c r="DU31" s="624"/>
      <c r="DV31" s="625"/>
      <c r="DW31" s="628">
        <v>1.1000000000000001</v>
      </c>
      <c r="DX31" s="657"/>
      <c r="DY31" s="657"/>
      <c r="DZ31" s="657"/>
      <c r="EA31" s="657"/>
      <c r="EB31" s="657"/>
      <c r="EC31" s="659"/>
    </row>
    <row r="32" spans="2:133" ht="11.25" customHeight="1" x14ac:dyDescent="0.15">
      <c r="B32" s="620" t="s">
        <v>315</v>
      </c>
      <c r="C32" s="621"/>
      <c r="D32" s="621"/>
      <c r="E32" s="621"/>
      <c r="F32" s="621"/>
      <c r="G32" s="621"/>
      <c r="H32" s="621"/>
      <c r="I32" s="621"/>
      <c r="J32" s="621"/>
      <c r="K32" s="621"/>
      <c r="L32" s="621"/>
      <c r="M32" s="621"/>
      <c r="N32" s="621"/>
      <c r="O32" s="621"/>
      <c r="P32" s="621"/>
      <c r="Q32" s="622"/>
      <c r="R32" s="623">
        <v>5339366</v>
      </c>
      <c r="S32" s="626"/>
      <c r="T32" s="626"/>
      <c r="U32" s="626"/>
      <c r="V32" s="626"/>
      <c r="W32" s="626"/>
      <c r="X32" s="626"/>
      <c r="Y32" s="627"/>
      <c r="Z32" s="685">
        <v>4.3</v>
      </c>
      <c r="AA32" s="685"/>
      <c r="AB32" s="685"/>
      <c r="AC32" s="685"/>
      <c r="AD32" s="686" t="s">
        <v>184</v>
      </c>
      <c r="AE32" s="686"/>
      <c r="AF32" s="686"/>
      <c r="AG32" s="686"/>
      <c r="AH32" s="686"/>
      <c r="AI32" s="686"/>
      <c r="AJ32" s="686"/>
      <c r="AK32" s="686"/>
      <c r="AL32" s="628" t="s">
        <v>239</v>
      </c>
      <c r="AM32" s="629"/>
      <c r="AN32" s="629"/>
      <c r="AO32" s="687"/>
      <c r="AP32" s="717"/>
      <c r="AQ32" s="718"/>
      <c r="AR32" s="718"/>
      <c r="AS32" s="718"/>
      <c r="AT32" s="721"/>
      <c r="AU32" s="231"/>
      <c r="AV32" s="231"/>
      <c r="AW32" s="231"/>
      <c r="AX32" s="635" t="s">
        <v>316</v>
      </c>
      <c r="AY32" s="636"/>
      <c r="AZ32" s="636"/>
      <c r="BA32" s="636"/>
      <c r="BB32" s="636"/>
      <c r="BC32" s="636"/>
      <c r="BD32" s="636"/>
      <c r="BE32" s="636"/>
      <c r="BF32" s="637"/>
      <c r="BG32" s="700">
        <v>99.2</v>
      </c>
      <c r="BH32" s="639"/>
      <c r="BI32" s="639"/>
      <c r="BJ32" s="639"/>
      <c r="BK32" s="639"/>
      <c r="BL32" s="639"/>
      <c r="BM32" s="683">
        <v>96.7</v>
      </c>
      <c r="BN32" s="639"/>
      <c r="BO32" s="639"/>
      <c r="BP32" s="639"/>
      <c r="BQ32" s="676"/>
      <c r="BR32" s="700">
        <v>99</v>
      </c>
      <c r="BS32" s="639"/>
      <c r="BT32" s="639"/>
      <c r="BU32" s="639"/>
      <c r="BV32" s="639"/>
      <c r="BW32" s="639"/>
      <c r="BX32" s="683">
        <v>96.3</v>
      </c>
      <c r="BY32" s="639"/>
      <c r="BZ32" s="639"/>
      <c r="CA32" s="639"/>
      <c r="CB32" s="676"/>
      <c r="CD32" s="711"/>
      <c r="CE32" s="712"/>
      <c r="CF32" s="667" t="s">
        <v>317</v>
      </c>
      <c r="CG32" s="664"/>
      <c r="CH32" s="664"/>
      <c r="CI32" s="664"/>
      <c r="CJ32" s="664"/>
      <c r="CK32" s="664"/>
      <c r="CL32" s="664"/>
      <c r="CM32" s="664"/>
      <c r="CN32" s="664"/>
      <c r="CO32" s="664"/>
      <c r="CP32" s="664"/>
      <c r="CQ32" s="665"/>
      <c r="CR32" s="623">
        <v>23</v>
      </c>
      <c r="CS32" s="626"/>
      <c r="CT32" s="626"/>
      <c r="CU32" s="626"/>
      <c r="CV32" s="626"/>
      <c r="CW32" s="626"/>
      <c r="CX32" s="626"/>
      <c r="CY32" s="627"/>
      <c r="CZ32" s="628">
        <v>0</v>
      </c>
      <c r="DA32" s="657"/>
      <c r="DB32" s="657"/>
      <c r="DC32" s="658"/>
      <c r="DD32" s="631">
        <v>23</v>
      </c>
      <c r="DE32" s="626"/>
      <c r="DF32" s="626"/>
      <c r="DG32" s="626"/>
      <c r="DH32" s="626"/>
      <c r="DI32" s="626"/>
      <c r="DJ32" s="626"/>
      <c r="DK32" s="627"/>
      <c r="DL32" s="631">
        <v>23</v>
      </c>
      <c r="DM32" s="626"/>
      <c r="DN32" s="626"/>
      <c r="DO32" s="626"/>
      <c r="DP32" s="626"/>
      <c r="DQ32" s="626"/>
      <c r="DR32" s="626"/>
      <c r="DS32" s="626"/>
      <c r="DT32" s="626"/>
      <c r="DU32" s="626"/>
      <c r="DV32" s="627"/>
      <c r="DW32" s="628">
        <v>0</v>
      </c>
      <c r="DX32" s="657"/>
      <c r="DY32" s="657"/>
      <c r="DZ32" s="657"/>
      <c r="EA32" s="657"/>
      <c r="EB32" s="657"/>
      <c r="EC32" s="659"/>
    </row>
    <row r="33" spans="2:133" ht="11.25" customHeight="1" x14ac:dyDescent="0.15">
      <c r="B33" s="620" t="s">
        <v>318</v>
      </c>
      <c r="C33" s="621"/>
      <c r="D33" s="621"/>
      <c r="E33" s="621"/>
      <c r="F33" s="621"/>
      <c r="G33" s="621"/>
      <c r="H33" s="621"/>
      <c r="I33" s="621"/>
      <c r="J33" s="621"/>
      <c r="K33" s="621"/>
      <c r="L33" s="621"/>
      <c r="M33" s="621"/>
      <c r="N33" s="621"/>
      <c r="O33" s="621"/>
      <c r="P33" s="621"/>
      <c r="Q33" s="622"/>
      <c r="R33" s="623">
        <v>4069376</v>
      </c>
      <c r="S33" s="626"/>
      <c r="T33" s="626"/>
      <c r="U33" s="626"/>
      <c r="V33" s="626"/>
      <c r="W33" s="626"/>
      <c r="X33" s="626"/>
      <c r="Y33" s="627"/>
      <c r="Z33" s="685">
        <v>3.3</v>
      </c>
      <c r="AA33" s="685"/>
      <c r="AB33" s="685"/>
      <c r="AC33" s="685"/>
      <c r="AD33" s="686" t="s">
        <v>184</v>
      </c>
      <c r="AE33" s="686"/>
      <c r="AF33" s="686"/>
      <c r="AG33" s="686"/>
      <c r="AH33" s="686"/>
      <c r="AI33" s="686"/>
      <c r="AJ33" s="686"/>
      <c r="AK33" s="686"/>
      <c r="AL33" s="628" t="s">
        <v>184</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319</v>
      </c>
      <c r="CE33" s="664"/>
      <c r="CF33" s="664"/>
      <c r="CG33" s="664"/>
      <c r="CH33" s="664"/>
      <c r="CI33" s="664"/>
      <c r="CJ33" s="664"/>
      <c r="CK33" s="664"/>
      <c r="CL33" s="664"/>
      <c r="CM33" s="664"/>
      <c r="CN33" s="664"/>
      <c r="CO33" s="664"/>
      <c r="CP33" s="664"/>
      <c r="CQ33" s="665"/>
      <c r="CR33" s="623">
        <v>42925850</v>
      </c>
      <c r="CS33" s="624"/>
      <c r="CT33" s="624"/>
      <c r="CU33" s="624"/>
      <c r="CV33" s="624"/>
      <c r="CW33" s="624"/>
      <c r="CX33" s="624"/>
      <c r="CY33" s="625"/>
      <c r="CZ33" s="628">
        <v>36.1</v>
      </c>
      <c r="DA33" s="657"/>
      <c r="DB33" s="657"/>
      <c r="DC33" s="658"/>
      <c r="DD33" s="631">
        <v>30524058</v>
      </c>
      <c r="DE33" s="624"/>
      <c r="DF33" s="624"/>
      <c r="DG33" s="624"/>
      <c r="DH33" s="624"/>
      <c r="DI33" s="624"/>
      <c r="DJ33" s="624"/>
      <c r="DK33" s="625"/>
      <c r="DL33" s="631">
        <v>22220297</v>
      </c>
      <c r="DM33" s="624"/>
      <c r="DN33" s="624"/>
      <c r="DO33" s="624"/>
      <c r="DP33" s="624"/>
      <c r="DQ33" s="624"/>
      <c r="DR33" s="624"/>
      <c r="DS33" s="624"/>
      <c r="DT33" s="624"/>
      <c r="DU33" s="624"/>
      <c r="DV33" s="625"/>
      <c r="DW33" s="628">
        <v>35.6</v>
      </c>
      <c r="DX33" s="657"/>
      <c r="DY33" s="657"/>
      <c r="DZ33" s="657"/>
      <c r="EA33" s="657"/>
      <c r="EB33" s="657"/>
      <c r="EC33" s="659"/>
    </row>
    <row r="34" spans="2:133" ht="11.25" customHeight="1" x14ac:dyDescent="0.15">
      <c r="B34" s="620" t="s">
        <v>320</v>
      </c>
      <c r="C34" s="621"/>
      <c r="D34" s="621"/>
      <c r="E34" s="621"/>
      <c r="F34" s="621"/>
      <c r="G34" s="621"/>
      <c r="H34" s="621"/>
      <c r="I34" s="621"/>
      <c r="J34" s="621"/>
      <c r="K34" s="621"/>
      <c r="L34" s="621"/>
      <c r="M34" s="621"/>
      <c r="N34" s="621"/>
      <c r="O34" s="621"/>
      <c r="P34" s="621"/>
      <c r="Q34" s="622"/>
      <c r="R34" s="623">
        <v>5256275</v>
      </c>
      <c r="S34" s="626"/>
      <c r="T34" s="626"/>
      <c r="U34" s="626"/>
      <c r="V34" s="626"/>
      <c r="W34" s="626"/>
      <c r="X34" s="626"/>
      <c r="Y34" s="627"/>
      <c r="Z34" s="685">
        <v>4.3</v>
      </c>
      <c r="AA34" s="685"/>
      <c r="AB34" s="685"/>
      <c r="AC34" s="685"/>
      <c r="AD34" s="686">
        <v>183</v>
      </c>
      <c r="AE34" s="686"/>
      <c r="AF34" s="686"/>
      <c r="AG34" s="686"/>
      <c r="AH34" s="686"/>
      <c r="AI34" s="686"/>
      <c r="AJ34" s="686"/>
      <c r="AK34" s="686"/>
      <c r="AL34" s="628">
        <v>0</v>
      </c>
      <c r="AM34" s="629"/>
      <c r="AN34" s="629"/>
      <c r="AO34" s="687"/>
      <c r="AP34" s="234"/>
      <c r="AQ34" s="697" t="s">
        <v>321</v>
      </c>
      <c r="AR34" s="698"/>
      <c r="AS34" s="698"/>
      <c r="AT34" s="698"/>
      <c r="AU34" s="698"/>
      <c r="AV34" s="698"/>
      <c r="AW34" s="698"/>
      <c r="AX34" s="698"/>
      <c r="AY34" s="698"/>
      <c r="AZ34" s="698"/>
      <c r="BA34" s="698"/>
      <c r="BB34" s="698"/>
      <c r="BC34" s="698"/>
      <c r="BD34" s="698"/>
      <c r="BE34" s="698"/>
      <c r="BF34" s="699"/>
      <c r="BG34" s="697" t="s">
        <v>322</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323</v>
      </c>
      <c r="CE34" s="664"/>
      <c r="CF34" s="664"/>
      <c r="CG34" s="664"/>
      <c r="CH34" s="664"/>
      <c r="CI34" s="664"/>
      <c r="CJ34" s="664"/>
      <c r="CK34" s="664"/>
      <c r="CL34" s="664"/>
      <c r="CM34" s="664"/>
      <c r="CN34" s="664"/>
      <c r="CO34" s="664"/>
      <c r="CP34" s="664"/>
      <c r="CQ34" s="665"/>
      <c r="CR34" s="623">
        <v>15990016</v>
      </c>
      <c r="CS34" s="626"/>
      <c r="CT34" s="626"/>
      <c r="CU34" s="626"/>
      <c r="CV34" s="626"/>
      <c r="CW34" s="626"/>
      <c r="CX34" s="626"/>
      <c r="CY34" s="627"/>
      <c r="CZ34" s="628">
        <v>13.4</v>
      </c>
      <c r="DA34" s="657"/>
      <c r="DB34" s="657"/>
      <c r="DC34" s="658"/>
      <c r="DD34" s="631">
        <v>11866536</v>
      </c>
      <c r="DE34" s="626"/>
      <c r="DF34" s="626"/>
      <c r="DG34" s="626"/>
      <c r="DH34" s="626"/>
      <c r="DI34" s="626"/>
      <c r="DJ34" s="626"/>
      <c r="DK34" s="627"/>
      <c r="DL34" s="631">
        <v>9981500</v>
      </c>
      <c r="DM34" s="626"/>
      <c r="DN34" s="626"/>
      <c r="DO34" s="626"/>
      <c r="DP34" s="626"/>
      <c r="DQ34" s="626"/>
      <c r="DR34" s="626"/>
      <c r="DS34" s="626"/>
      <c r="DT34" s="626"/>
      <c r="DU34" s="626"/>
      <c r="DV34" s="627"/>
      <c r="DW34" s="628">
        <v>16</v>
      </c>
      <c r="DX34" s="657"/>
      <c r="DY34" s="657"/>
      <c r="DZ34" s="657"/>
      <c r="EA34" s="657"/>
      <c r="EB34" s="657"/>
      <c r="EC34" s="659"/>
    </row>
    <row r="35" spans="2:133" ht="11.25" customHeight="1" x14ac:dyDescent="0.15">
      <c r="B35" s="620" t="s">
        <v>324</v>
      </c>
      <c r="C35" s="621"/>
      <c r="D35" s="621"/>
      <c r="E35" s="621"/>
      <c r="F35" s="621"/>
      <c r="G35" s="621"/>
      <c r="H35" s="621"/>
      <c r="I35" s="621"/>
      <c r="J35" s="621"/>
      <c r="K35" s="621"/>
      <c r="L35" s="621"/>
      <c r="M35" s="621"/>
      <c r="N35" s="621"/>
      <c r="O35" s="621"/>
      <c r="P35" s="621"/>
      <c r="Q35" s="622"/>
      <c r="R35" s="623">
        <v>9855100</v>
      </c>
      <c r="S35" s="626"/>
      <c r="T35" s="626"/>
      <c r="U35" s="626"/>
      <c r="V35" s="626"/>
      <c r="W35" s="626"/>
      <c r="X35" s="626"/>
      <c r="Y35" s="627"/>
      <c r="Z35" s="685">
        <v>8</v>
      </c>
      <c r="AA35" s="685"/>
      <c r="AB35" s="685"/>
      <c r="AC35" s="685"/>
      <c r="AD35" s="686" t="s">
        <v>239</v>
      </c>
      <c r="AE35" s="686"/>
      <c r="AF35" s="686"/>
      <c r="AG35" s="686"/>
      <c r="AH35" s="686"/>
      <c r="AI35" s="686"/>
      <c r="AJ35" s="686"/>
      <c r="AK35" s="686"/>
      <c r="AL35" s="628" t="s">
        <v>239</v>
      </c>
      <c r="AM35" s="629"/>
      <c r="AN35" s="629"/>
      <c r="AO35" s="687"/>
      <c r="AP35" s="234"/>
      <c r="AQ35" s="691" t="s">
        <v>325</v>
      </c>
      <c r="AR35" s="692"/>
      <c r="AS35" s="692"/>
      <c r="AT35" s="692"/>
      <c r="AU35" s="692"/>
      <c r="AV35" s="692"/>
      <c r="AW35" s="692"/>
      <c r="AX35" s="692"/>
      <c r="AY35" s="693"/>
      <c r="AZ35" s="688">
        <v>13921062</v>
      </c>
      <c r="BA35" s="689"/>
      <c r="BB35" s="689"/>
      <c r="BC35" s="689"/>
      <c r="BD35" s="689"/>
      <c r="BE35" s="689"/>
      <c r="BF35" s="690"/>
      <c r="BG35" s="694" t="s">
        <v>326</v>
      </c>
      <c r="BH35" s="695"/>
      <c r="BI35" s="695"/>
      <c r="BJ35" s="695"/>
      <c r="BK35" s="695"/>
      <c r="BL35" s="695"/>
      <c r="BM35" s="695"/>
      <c r="BN35" s="695"/>
      <c r="BO35" s="695"/>
      <c r="BP35" s="695"/>
      <c r="BQ35" s="695"/>
      <c r="BR35" s="695"/>
      <c r="BS35" s="695"/>
      <c r="BT35" s="695"/>
      <c r="BU35" s="696"/>
      <c r="BV35" s="688">
        <v>409279</v>
      </c>
      <c r="BW35" s="689"/>
      <c r="BX35" s="689"/>
      <c r="BY35" s="689"/>
      <c r="BZ35" s="689"/>
      <c r="CA35" s="689"/>
      <c r="CB35" s="690"/>
      <c r="CD35" s="667" t="s">
        <v>327</v>
      </c>
      <c r="CE35" s="664"/>
      <c r="CF35" s="664"/>
      <c r="CG35" s="664"/>
      <c r="CH35" s="664"/>
      <c r="CI35" s="664"/>
      <c r="CJ35" s="664"/>
      <c r="CK35" s="664"/>
      <c r="CL35" s="664"/>
      <c r="CM35" s="664"/>
      <c r="CN35" s="664"/>
      <c r="CO35" s="664"/>
      <c r="CP35" s="664"/>
      <c r="CQ35" s="665"/>
      <c r="CR35" s="623">
        <v>976297</v>
      </c>
      <c r="CS35" s="624"/>
      <c r="CT35" s="624"/>
      <c r="CU35" s="624"/>
      <c r="CV35" s="624"/>
      <c r="CW35" s="624"/>
      <c r="CX35" s="624"/>
      <c r="CY35" s="625"/>
      <c r="CZ35" s="628">
        <v>0.8</v>
      </c>
      <c r="DA35" s="657"/>
      <c r="DB35" s="657"/>
      <c r="DC35" s="658"/>
      <c r="DD35" s="631">
        <v>880609</v>
      </c>
      <c r="DE35" s="624"/>
      <c r="DF35" s="624"/>
      <c r="DG35" s="624"/>
      <c r="DH35" s="624"/>
      <c r="DI35" s="624"/>
      <c r="DJ35" s="624"/>
      <c r="DK35" s="625"/>
      <c r="DL35" s="631">
        <v>879385</v>
      </c>
      <c r="DM35" s="624"/>
      <c r="DN35" s="624"/>
      <c r="DO35" s="624"/>
      <c r="DP35" s="624"/>
      <c r="DQ35" s="624"/>
      <c r="DR35" s="624"/>
      <c r="DS35" s="624"/>
      <c r="DT35" s="624"/>
      <c r="DU35" s="624"/>
      <c r="DV35" s="625"/>
      <c r="DW35" s="628">
        <v>1.4</v>
      </c>
      <c r="DX35" s="657"/>
      <c r="DY35" s="657"/>
      <c r="DZ35" s="657"/>
      <c r="EA35" s="657"/>
      <c r="EB35" s="657"/>
      <c r="EC35" s="659"/>
    </row>
    <row r="36" spans="2:133" ht="11.25" customHeight="1" x14ac:dyDescent="0.15">
      <c r="B36" s="620" t="s">
        <v>328</v>
      </c>
      <c r="C36" s="621"/>
      <c r="D36" s="621"/>
      <c r="E36" s="621"/>
      <c r="F36" s="621"/>
      <c r="G36" s="621"/>
      <c r="H36" s="621"/>
      <c r="I36" s="621"/>
      <c r="J36" s="621"/>
      <c r="K36" s="621"/>
      <c r="L36" s="621"/>
      <c r="M36" s="621"/>
      <c r="N36" s="621"/>
      <c r="O36" s="621"/>
      <c r="P36" s="621"/>
      <c r="Q36" s="622"/>
      <c r="R36" s="623" t="s">
        <v>184</v>
      </c>
      <c r="S36" s="626"/>
      <c r="T36" s="626"/>
      <c r="U36" s="626"/>
      <c r="V36" s="626"/>
      <c r="W36" s="626"/>
      <c r="X36" s="626"/>
      <c r="Y36" s="627"/>
      <c r="Z36" s="685" t="s">
        <v>184</v>
      </c>
      <c r="AA36" s="685"/>
      <c r="AB36" s="685"/>
      <c r="AC36" s="685"/>
      <c r="AD36" s="686" t="s">
        <v>239</v>
      </c>
      <c r="AE36" s="686"/>
      <c r="AF36" s="686"/>
      <c r="AG36" s="686"/>
      <c r="AH36" s="686"/>
      <c r="AI36" s="686"/>
      <c r="AJ36" s="686"/>
      <c r="AK36" s="686"/>
      <c r="AL36" s="628" t="s">
        <v>184</v>
      </c>
      <c r="AM36" s="629"/>
      <c r="AN36" s="629"/>
      <c r="AO36" s="687"/>
      <c r="AQ36" s="660" t="s">
        <v>329</v>
      </c>
      <c r="AR36" s="661"/>
      <c r="AS36" s="661"/>
      <c r="AT36" s="661"/>
      <c r="AU36" s="661"/>
      <c r="AV36" s="661"/>
      <c r="AW36" s="661"/>
      <c r="AX36" s="661"/>
      <c r="AY36" s="662"/>
      <c r="AZ36" s="623">
        <v>1771092</v>
      </c>
      <c r="BA36" s="626"/>
      <c r="BB36" s="626"/>
      <c r="BC36" s="626"/>
      <c r="BD36" s="624"/>
      <c r="BE36" s="624"/>
      <c r="BF36" s="663"/>
      <c r="BG36" s="667" t="s">
        <v>330</v>
      </c>
      <c r="BH36" s="664"/>
      <c r="BI36" s="664"/>
      <c r="BJ36" s="664"/>
      <c r="BK36" s="664"/>
      <c r="BL36" s="664"/>
      <c r="BM36" s="664"/>
      <c r="BN36" s="664"/>
      <c r="BO36" s="664"/>
      <c r="BP36" s="664"/>
      <c r="BQ36" s="664"/>
      <c r="BR36" s="664"/>
      <c r="BS36" s="664"/>
      <c r="BT36" s="664"/>
      <c r="BU36" s="665"/>
      <c r="BV36" s="623">
        <v>14676</v>
      </c>
      <c r="BW36" s="626"/>
      <c r="BX36" s="626"/>
      <c r="BY36" s="626"/>
      <c r="BZ36" s="626"/>
      <c r="CA36" s="626"/>
      <c r="CB36" s="666"/>
      <c r="CD36" s="667" t="s">
        <v>331</v>
      </c>
      <c r="CE36" s="664"/>
      <c r="CF36" s="664"/>
      <c r="CG36" s="664"/>
      <c r="CH36" s="664"/>
      <c r="CI36" s="664"/>
      <c r="CJ36" s="664"/>
      <c r="CK36" s="664"/>
      <c r="CL36" s="664"/>
      <c r="CM36" s="664"/>
      <c r="CN36" s="664"/>
      <c r="CO36" s="664"/>
      <c r="CP36" s="664"/>
      <c r="CQ36" s="665"/>
      <c r="CR36" s="623">
        <v>6097161</v>
      </c>
      <c r="CS36" s="626"/>
      <c r="CT36" s="626"/>
      <c r="CU36" s="626"/>
      <c r="CV36" s="626"/>
      <c r="CW36" s="626"/>
      <c r="CX36" s="626"/>
      <c r="CY36" s="627"/>
      <c r="CZ36" s="628">
        <v>5.0999999999999996</v>
      </c>
      <c r="DA36" s="657"/>
      <c r="DB36" s="657"/>
      <c r="DC36" s="658"/>
      <c r="DD36" s="631">
        <v>4888374</v>
      </c>
      <c r="DE36" s="626"/>
      <c r="DF36" s="626"/>
      <c r="DG36" s="626"/>
      <c r="DH36" s="626"/>
      <c r="DI36" s="626"/>
      <c r="DJ36" s="626"/>
      <c r="DK36" s="627"/>
      <c r="DL36" s="631">
        <v>3598378</v>
      </c>
      <c r="DM36" s="626"/>
      <c r="DN36" s="626"/>
      <c r="DO36" s="626"/>
      <c r="DP36" s="626"/>
      <c r="DQ36" s="626"/>
      <c r="DR36" s="626"/>
      <c r="DS36" s="626"/>
      <c r="DT36" s="626"/>
      <c r="DU36" s="626"/>
      <c r="DV36" s="627"/>
      <c r="DW36" s="628">
        <v>5.8</v>
      </c>
      <c r="DX36" s="657"/>
      <c r="DY36" s="657"/>
      <c r="DZ36" s="657"/>
      <c r="EA36" s="657"/>
      <c r="EB36" s="657"/>
      <c r="EC36" s="659"/>
    </row>
    <row r="37" spans="2:133" ht="11.25" customHeight="1" x14ac:dyDescent="0.15">
      <c r="B37" s="620" t="s">
        <v>332</v>
      </c>
      <c r="C37" s="621"/>
      <c r="D37" s="621"/>
      <c r="E37" s="621"/>
      <c r="F37" s="621"/>
      <c r="G37" s="621"/>
      <c r="H37" s="621"/>
      <c r="I37" s="621"/>
      <c r="J37" s="621"/>
      <c r="K37" s="621"/>
      <c r="L37" s="621"/>
      <c r="M37" s="621"/>
      <c r="N37" s="621"/>
      <c r="O37" s="621"/>
      <c r="P37" s="621"/>
      <c r="Q37" s="622"/>
      <c r="R37" s="623">
        <v>3776400</v>
      </c>
      <c r="S37" s="626"/>
      <c r="T37" s="626"/>
      <c r="U37" s="626"/>
      <c r="V37" s="626"/>
      <c r="W37" s="626"/>
      <c r="X37" s="626"/>
      <c r="Y37" s="627"/>
      <c r="Z37" s="685">
        <v>3.1</v>
      </c>
      <c r="AA37" s="685"/>
      <c r="AB37" s="685"/>
      <c r="AC37" s="685"/>
      <c r="AD37" s="686" t="s">
        <v>239</v>
      </c>
      <c r="AE37" s="686"/>
      <c r="AF37" s="686"/>
      <c r="AG37" s="686"/>
      <c r="AH37" s="686"/>
      <c r="AI37" s="686"/>
      <c r="AJ37" s="686"/>
      <c r="AK37" s="686"/>
      <c r="AL37" s="628" t="s">
        <v>239</v>
      </c>
      <c r="AM37" s="629"/>
      <c r="AN37" s="629"/>
      <c r="AO37" s="687"/>
      <c r="AQ37" s="660" t="s">
        <v>333</v>
      </c>
      <c r="AR37" s="661"/>
      <c r="AS37" s="661"/>
      <c r="AT37" s="661"/>
      <c r="AU37" s="661"/>
      <c r="AV37" s="661"/>
      <c r="AW37" s="661"/>
      <c r="AX37" s="661"/>
      <c r="AY37" s="662"/>
      <c r="AZ37" s="623">
        <v>683073</v>
      </c>
      <c r="BA37" s="626"/>
      <c r="BB37" s="626"/>
      <c r="BC37" s="626"/>
      <c r="BD37" s="624"/>
      <c r="BE37" s="624"/>
      <c r="BF37" s="663"/>
      <c r="BG37" s="667" t="s">
        <v>334</v>
      </c>
      <c r="BH37" s="664"/>
      <c r="BI37" s="664"/>
      <c r="BJ37" s="664"/>
      <c r="BK37" s="664"/>
      <c r="BL37" s="664"/>
      <c r="BM37" s="664"/>
      <c r="BN37" s="664"/>
      <c r="BO37" s="664"/>
      <c r="BP37" s="664"/>
      <c r="BQ37" s="664"/>
      <c r="BR37" s="664"/>
      <c r="BS37" s="664"/>
      <c r="BT37" s="664"/>
      <c r="BU37" s="665"/>
      <c r="BV37" s="623">
        <v>35085</v>
      </c>
      <c r="BW37" s="626"/>
      <c r="BX37" s="626"/>
      <c r="BY37" s="626"/>
      <c r="BZ37" s="626"/>
      <c r="CA37" s="626"/>
      <c r="CB37" s="666"/>
      <c r="CD37" s="667" t="s">
        <v>335</v>
      </c>
      <c r="CE37" s="664"/>
      <c r="CF37" s="664"/>
      <c r="CG37" s="664"/>
      <c r="CH37" s="664"/>
      <c r="CI37" s="664"/>
      <c r="CJ37" s="664"/>
      <c r="CK37" s="664"/>
      <c r="CL37" s="664"/>
      <c r="CM37" s="664"/>
      <c r="CN37" s="664"/>
      <c r="CO37" s="664"/>
      <c r="CP37" s="664"/>
      <c r="CQ37" s="665"/>
      <c r="CR37" s="623">
        <v>20521</v>
      </c>
      <c r="CS37" s="624"/>
      <c r="CT37" s="624"/>
      <c r="CU37" s="624"/>
      <c r="CV37" s="624"/>
      <c r="CW37" s="624"/>
      <c r="CX37" s="624"/>
      <c r="CY37" s="625"/>
      <c r="CZ37" s="628">
        <v>0</v>
      </c>
      <c r="DA37" s="657"/>
      <c r="DB37" s="657"/>
      <c r="DC37" s="658"/>
      <c r="DD37" s="631">
        <v>20521</v>
      </c>
      <c r="DE37" s="624"/>
      <c r="DF37" s="624"/>
      <c r="DG37" s="624"/>
      <c r="DH37" s="624"/>
      <c r="DI37" s="624"/>
      <c r="DJ37" s="624"/>
      <c r="DK37" s="625"/>
      <c r="DL37" s="631">
        <v>20521</v>
      </c>
      <c r="DM37" s="624"/>
      <c r="DN37" s="624"/>
      <c r="DO37" s="624"/>
      <c r="DP37" s="624"/>
      <c r="DQ37" s="624"/>
      <c r="DR37" s="624"/>
      <c r="DS37" s="624"/>
      <c r="DT37" s="624"/>
      <c r="DU37" s="624"/>
      <c r="DV37" s="625"/>
      <c r="DW37" s="628">
        <v>0</v>
      </c>
      <c r="DX37" s="657"/>
      <c r="DY37" s="657"/>
      <c r="DZ37" s="657"/>
      <c r="EA37" s="657"/>
      <c r="EB37" s="657"/>
      <c r="EC37" s="659"/>
    </row>
    <row r="38" spans="2:133" ht="11.25" customHeight="1" x14ac:dyDescent="0.15">
      <c r="B38" s="635" t="s">
        <v>336</v>
      </c>
      <c r="C38" s="636"/>
      <c r="D38" s="636"/>
      <c r="E38" s="636"/>
      <c r="F38" s="636"/>
      <c r="G38" s="636"/>
      <c r="H38" s="636"/>
      <c r="I38" s="636"/>
      <c r="J38" s="636"/>
      <c r="K38" s="636"/>
      <c r="L38" s="636"/>
      <c r="M38" s="636"/>
      <c r="N38" s="636"/>
      <c r="O38" s="636"/>
      <c r="P38" s="636"/>
      <c r="Q38" s="637"/>
      <c r="R38" s="638">
        <v>123389520</v>
      </c>
      <c r="S38" s="675"/>
      <c r="T38" s="675"/>
      <c r="U38" s="675"/>
      <c r="V38" s="675"/>
      <c r="W38" s="675"/>
      <c r="X38" s="675"/>
      <c r="Y38" s="680"/>
      <c r="Z38" s="681">
        <v>100</v>
      </c>
      <c r="AA38" s="681"/>
      <c r="AB38" s="681"/>
      <c r="AC38" s="681"/>
      <c r="AD38" s="682">
        <v>58726826</v>
      </c>
      <c r="AE38" s="682"/>
      <c r="AF38" s="682"/>
      <c r="AG38" s="682"/>
      <c r="AH38" s="682"/>
      <c r="AI38" s="682"/>
      <c r="AJ38" s="682"/>
      <c r="AK38" s="682"/>
      <c r="AL38" s="641">
        <v>100</v>
      </c>
      <c r="AM38" s="683"/>
      <c r="AN38" s="683"/>
      <c r="AO38" s="684"/>
      <c r="AQ38" s="660" t="s">
        <v>337</v>
      </c>
      <c r="AR38" s="661"/>
      <c r="AS38" s="661"/>
      <c r="AT38" s="661"/>
      <c r="AU38" s="661"/>
      <c r="AV38" s="661"/>
      <c r="AW38" s="661"/>
      <c r="AX38" s="661"/>
      <c r="AY38" s="662"/>
      <c r="AZ38" s="623">
        <v>499321</v>
      </c>
      <c r="BA38" s="626"/>
      <c r="BB38" s="626"/>
      <c r="BC38" s="626"/>
      <c r="BD38" s="624"/>
      <c r="BE38" s="624"/>
      <c r="BF38" s="663"/>
      <c r="BG38" s="667" t="s">
        <v>338</v>
      </c>
      <c r="BH38" s="664"/>
      <c r="BI38" s="664"/>
      <c r="BJ38" s="664"/>
      <c r="BK38" s="664"/>
      <c r="BL38" s="664"/>
      <c r="BM38" s="664"/>
      <c r="BN38" s="664"/>
      <c r="BO38" s="664"/>
      <c r="BP38" s="664"/>
      <c r="BQ38" s="664"/>
      <c r="BR38" s="664"/>
      <c r="BS38" s="664"/>
      <c r="BT38" s="664"/>
      <c r="BU38" s="665"/>
      <c r="BV38" s="623">
        <v>54286</v>
      </c>
      <c r="BW38" s="626"/>
      <c r="BX38" s="626"/>
      <c r="BY38" s="626"/>
      <c r="BZ38" s="626"/>
      <c r="CA38" s="626"/>
      <c r="CB38" s="666"/>
      <c r="CD38" s="667" t="s">
        <v>339</v>
      </c>
      <c r="CE38" s="664"/>
      <c r="CF38" s="664"/>
      <c r="CG38" s="664"/>
      <c r="CH38" s="664"/>
      <c r="CI38" s="664"/>
      <c r="CJ38" s="664"/>
      <c r="CK38" s="664"/>
      <c r="CL38" s="664"/>
      <c r="CM38" s="664"/>
      <c r="CN38" s="664"/>
      <c r="CO38" s="664"/>
      <c r="CP38" s="664"/>
      <c r="CQ38" s="665"/>
      <c r="CR38" s="623">
        <v>11694910</v>
      </c>
      <c r="CS38" s="626"/>
      <c r="CT38" s="626"/>
      <c r="CU38" s="626"/>
      <c r="CV38" s="626"/>
      <c r="CW38" s="626"/>
      <c r="CX38" s="626"/>
      <c r="CY38" s="627"/>
      <c r="CZ38" s="628">
        <v>9.8000000000000007</v>
      </c>
      <c r="DA38" s="657"/>
      <c r="DB38" s="657"/>
      <c r="DC38" s="658"/>
      <c r="DD38" s="631">
        <v>9784057</v>
      </c>
      <c r="DE38" s="626"/>
      <c r="DF38" s="626"/>
      <c r="DG38" s="626"/>
      <c r="DH38" s="626"/>
      <c r="DI38" s="626"/>
      <c r="DJ38" s="626"/>
      <c r="DK38" s="627"/>
      <c r="DL38" s="631">
        <v>7761034</v>
      </c>
      <c r="DM38" s="626"/>
      <c r="DN38" s="626"/>
      <c r="DO38" s="626"/>
      <c r="DP38" s="626"/>
      <c r="DQ38" s="626"/>
      <c r="DR38" s="626"/>
      <c r="DS38" s="626"/>
      <c r="DT38" s="626"/>
      <c r="DU38" s="626"/>
      <c r="DV38" s="627"/>
      <c r="DW38" s="628">
        <v>12.4</v>
      </c>
      <c r="DX38" s="657"/>
      <c r="DY38" s="657"/>
      <c r="DZ38" s="657"/>
      <c r="EA38" s="657"/>
      <c r="EB38" s="657"/>
      <c r="EC38" s="659"/>
    </row>
    <row r="39" spans="2:133" ht="11.25" customHeight="1" x14ac:dyDescent="0.15">
      <c r="AQ39" s="660" t="s">
        <v>340</v>
      </c>
      <c r="AR39" s="661"/>
      <c r="AS39" s="661"/>
      <c r="AT39" s="661"/>
      <c r="AU39" s="661"/>
      <c r="AV39" s="661"/>
      <c r="AW39" s="661"/>
      <c r="AX39" s="661"/>
      <c r="AY39" s="662"/>
      <c r="AZ39" s="623">
        <v>477008</v>
      </c>
      <c r="BA39" s="626"/>
      <c r="BB39" s="626"/>
      <c r="BC39" s="626"/>
      <c r="BD39" s="624"/>
      <c r="BE39" s="624"/>
      <c r="BF39" s="663"/>
      <c r="BG39" s="668" t="s">
        <v>341</v>
      </c>
      <c r="BH39" s="669"/>
      <c r="BI39" s="669"/>
      <c r="BJ39" s="669"/>
      <c r="BK39" s="669"/>
      <c r="BL39" s="235"/>
      <c r="BM39" s="664" t="s">
        <v>342</v>
      </c>
      <c r="BN39" s="664"/>
      <c r="BO39" s="664"/>
      <c r="BP39" s="664"/>
      <c r="BQ39" s="664"/>
      <c r="BR39" s="664"/>
      <c r="BS39" s="664"/>
      <c r="BT39" s="664"/>
      <c r="BU39" s="665"/>
      <c r="BV39" s="623">
        <v>88</v>
      </c>
      <c r="BW39" s="626"/>
      <c r="BX39" s="626"/>
      <c r="BY39" s="626"/>
      <c r="BZ39" s="626"/>
      <c r="CA39" s="626"/>
      <c r="CB39" s="666"/>
      <c r="CD39" s="667" t="s">
        <v>343</v>
      </c>
      <c r="CE39" s="664"/>
      <c r="CF39" s="664"/>
      <c r="CG39" s="664"/>
      <c r="CH39" s="664"/>
      <c r="CI39" s="664"/>
      <c r="CJ39" s="664"/>
      <c r="CK39" s="664"/>
      <c r="CL39" s="664"/>
      <c r="CM39" s="664"/>
      <c r="CN39" s="664"/>
      <c r="CO39" s="664"/>
      <c r="CP39" s="664"/>
      <c r="CQ39" s="665"/>
      <c r="CR39" s="623">
        <v>3872574</v>
      </c>
      <c r="CS39" s="624"/>
      <c r="CT39" s="624"/>
      <c r="CU39" s="624"/>
      <c r="CV39" s="624"/>
      <c r="CW39" s="624"/>
      <c r="CX39" s="624"/>
      <c r="CY39" s="625"/>
      <c r="CZ39" s="628">
        <v>3.3</v>
      </c>
      <c r="DA39" s="657"/>
      <c r="DB39" s="657"/>
      <c r="DC39" s="658"/>
      <c r="DD39" s="631">
        <v>2745304</v>
      </c>
      <c r="DE39" s="624"/>
      <c r="DF39" s="624"/>
      <c r="DG39" s="624"/>
      <c r="DH39" s="624"/>
      <c r="DI39" s="624"/>
      <c r="DJ39" s="624"/>
      <c r="DK39" s="625"/>
      <c r="DL39" s="631" t="s">
        <v>239</v>
      </c>
      <c r="DM39" s="624"/>
      <c r="DN39" s="624"/>
      <c r="DO39" s="624"/>
      <c r="DP39" s="624"/>
      <c r="DQ39" s="624"/>
      <c r="DR39" s="624"/>
      <c r="DS39" s="624"/>
      <c r="DT39" s="624"/>
      <c r="DU39" s="624"/>
      <c r="DV39" s="625"/>
      <c r="DW39" s="628" t="s">
        <v>239</v>
      </c>
      <c r="DX39" s="657"/>
      <c r="DY39" s="657"/>
      <c r="DZ39" s="657"/>
      <c r="EA39" s="657"/>
      <c r="EB39" s="657"/>
      <c r="EC39" s="659"/>
    </row>
    <row r="40" spans="2:133" ht="11.25" customHeight="1" x14ac:dyDescent="0.15">
      <c r="AQ40" s="660" t="s">
        <v>344</v>
      </c>
      <c r="AR40" s="661"/>
      <c r="AS40" s="661"/>
      <c r="AT40" s="661"/>
      <c r="AU40" s="661"/>
      <c r="AV40" s="661"/>
      <c r="AW40" s="661"/>
      <c r="AX40" s="661"/>
      <c r="AY40" s="662"/>
      <c r="AZ40" s="623">
        <v>2700793</v>
      </c>
      <c r="BA40" s="626"/>
      <c r="BB40" s="626"/>
      <c r="BC40" s="626"/>
      <c r="BD40" s="624"/>
      <c r="BE40" s="624"/>
      <c r="BF40" s="663"/>
      <c r="BG40" s="668"/>
      <c r="BH40" s="669"/>
      <c r="BI40" s="669"/>
      <c r="BJ40" s="669"/>
      <c r="BK40" s="669"/>
      <c r="BL40" s="235"/>
      <c r="BM40" s="664" t="s">
        <v>345</v>
      </c>
      <c r="BN40" s="664"/>
      <c r="BO40" s="664"/>
      <c r="BP40" s="664"/>
      <c r="BQ40" s="664"/>
      <c r="BR40" s="664"/>
      <c r="BS40" s="664"/>
      <c r="BT40" s="664"/>
      <c r="BU40" s="665"/>
      <c r="BV40" s="623" t="s">
        <v>184</v>
      </c>
      <c r="BW40" s="626"/>
      <c r="BX40" s="626"/>
      <c r="BY40" s="626"/>
      <c r="BZ40" s="626"/>
      <c r="CA40" s="626"/>
      <c r="CB40" s="666"/>
      <c r="CD40" s="667" t="s">
        <v>346</v>
      </c>
      <c r="CE40" s="664"/>
      <c r="CF40" s="664"/>
      <c r="CG40" s="664"/>
      <c r="CH40" s="664"/>
      <c r="CI40" s="664"/>
      <c r="CJ40" s="664"/>
      <c r="CK40" s="664"/>
      <c r="CL40" s="664"/>
      <c r="CM40" s="664"/>
      <c r="CN40" s="664"/>
      <c r="CO40" s="664"/>
      <c r="CP40" s="664"/>
      <c r="CQ40" s="665"/>
      <c r="CR40" s="623">
        <v>4294892</v>
      </c>
      <c r="CS40" s="626"/>
      <c r="CT40" s="626"/>
      <c r="CU40" s="626"/>
      <c r="CV40" s="626"/>
      <c r="CW40" s="626"/>
      <c r="CX40" s="626"/>
      <c r="CY40" s="627"/>
      <c r="CZ40" s="628">
        <v>3.6</v>
      </c>
      <c r="DA40" s="657"/>
      <c r="DB40" s="657"/>
      <c r="DC40" s="658"/>
      <c r="DD40" s="631">
        <v>359178</v>
      </c>
      <c r="DE40" s="626"/>
      <c r="DF40" s="626"/>
      <c r="DG40" s="626"/>
      <c r="DH40" s="626"/>
      <c r="DI40" s="626"/>
      <c r="DJ40" s="626"/>
      <c r="DK40" s="627"/>
      <c r="DL40" s="631" t="s">
        <v>184</v>
      </c>
      <c r="DM40" s="626"/>
      <c r="DN40" s="626"/>
      <c r="DO40" s="626"/>
      <c r="DP40" s="626"/>
      <c r="DQ40" s="626"/>
      <c r="DR40" s="626"/>
      <c r="DS40" s="626"/>
      <c r="DT40" s="626"/>
      <c r="DU40" s="626"/>
      <c r="DV40" s="627"/>
      <c r="DW40" s="628" t="s">
        <v>239</v>
      </c>
      <c r="DX40" s="657"/>
      <c r="DY40" s="657"/>
      <c r="DZ40" s="657"/>
      <c r="EA40" s="657"/>
      <c r="EB40" s="657"/>
      <c r="EC40" s="659"/>
    </row>
    <row r="41" spans="2:133" ht="11.25" customHeight="1" x14ac:dyDescent="0.15">
      <c r="AQ41" s="672" t="s">
        <v>347</v>
      </c>
      <c r="AR41" s="673"/>
      <c r="AS41" s="673"/>
      <c r="AT41" s="673"/>
      <c r="AU41" s="673"/>
      <c r="AV41" s="673"/>
      <c r="AW41" s="673"/>
      <c r="AX41" s="673"/>
      <c r="AY41" s="674"/>
      <c r="AZ41" s="638">
        <v>7789775</v>
      </c>
      <c r="BA41" s="675"/>
      <c r="BB41" s="675"/>
      <c r="BC41" s="675"/>
      <c r="BD41" s="639"/>
      <c r="BE41" s="639"/>
      <c r="BF41" s="676"/>
      <c r="BG41" s="670"/>
      <c r="BH41" s="671"/>
      <c r="BI41" s="671"/>
      <c r="BJ41" s="671"/>
      <c r="BK41" s="671"/>
      <c r="BL41" s="236"/>
      <c r="BM41" s="677" t="s">
        <v>348</v>
      </c>
      <c r="BN41" s="677"/>
      <c r="BO41" s="677"/>
      <c r="BP41" s="677"/>
      <c r="BQ41" s="677"/>
      <c r="BR41" s="677"/>
      <c r="BS41" s="677"/>
      <c r="BT41" s="677"/>
      <c r="BU41" s="678"/>
      <c r="BV41" s="638">
        <v>363</v>
      </c>
      <c r="BW41" s="675"/>
      <c r="BX41" s="675"/>
      <c r="BY41" s="675"/>
      <c r="BZ41" s="675"/>
      <c r="CA41" s="675"/>
      <c r="CB41" s="679"/>
      <c r="CD41" s="667" t="s">
        <v>349</v>
      </c>
      <c r="CE41" s="664"/>
      <c r="CF41" s="664"/>
      <c r="CG41" s="664"/>
      <c r="CH41" s="664"/>
      <c r="CI41" s="664"/>
      <c r="CJ41" s="664"/>
      <c r="CK41" s="664"/>
      <c r="CL41" s="664"/>
      <c r="CM41" s="664"/>
      <c r="CN41" s="664"/>
      <c r="CO41" s="664"/>
      <c r="CP41" s="664"/>
      <c r="CQ41" s="665"/>
      <c r="CR41" s="623" t="s">
        <v>184</v>
      </c>
      <c r="CS41" s="624"/>
      <c r="CT41" s="624"/>
      <c r="CU41" s="624"/>
      <c r="CV41" s="624"/>
      <c r="CW41" s="624"/>
      <c r="CX41" s="624"/>
      <c r="CY41" s="625"/>
      <c r="CZ41" s="628" t="s">
        <v>184</v>
      </c>
      <c r="DA41" s="657"/>
      <c r="DB41" s="657"/>
      <c r="DC41" s="658"/>
      <c r="DD41" s="631" t="s">
        <v>239</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351</v>
      </c>
      <c r="CE42" s="621"/>
      <c r="CF42" s="621"/>
      <c r="CG42" s="621"/>
      <c r="CH42" s="621"/>
      <c r="CI42" s="621"/>
      <c r="CJ42" s="621"/>
      <c r="CK42" s="621"/>
      <c r="CL42" s="621"/>
      <c r="CM42" s="621"/>
      <c r="CN42" s="621"/>
      <c r="CO42" s="621"/>
      <c r="CP42" s="621"/>
      <c r="CQ42" s="622"/>
      <c r="CR42" s="623">
        <v>14285365</v>
      </c>
      <c r="CS42" s="626"/>
      <c r="CT42" s="626"/>
      <c r="CU42" s="626"/>
      <c r="CV42" s="626"/>
      <c r="CW42" s="626"/>
      <c r="CX42" s="626"/>
      <c r="CY42" s="627"/>
      <c r="CZ42" s="628">
        <v>12</v>
      </c>
      <c r="DA42" s="629"/>
      <c r="DB42" s="629"/>
      <c r="DC42" s="630"/>
      <c r="DD42" s="631">
        <v>4251307</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353</v>
      </c>
      <c r="CE43" s="621"/>
      <c r="CF43" s="621"/>
      <c r="CG43" s="621"/>
      <c r="CH43" s="621"/>
      <c r="CI43" s="621"/>
      <c r="CJ43" s="621"/>
      <c r="CK43" s="621"/>
      <c r="CL43" s="621"/>
      <c r="CM43" s="621"/>
      <c r="CN43" s="621"/>
      <c r="CO43" s="621"/>
      <c r="CP43" s="621"/>
      <c r="CQ43" s="622"/>
      <c r="CR43" s="623">
        <v>452512</v>
      </c>
      <c r="CS43" s="624"/>
      <c r="CT43" s="624"/>
      <c r="CU43" s="624"/>
      <c r="CV43" s="624"/>
      <c r="CW43" s="624"/>
      <c r="CX43" s="624"/>
      <c r="CY43" s="625"/>
      <c r="CZ43" s="628">
        <v>0.4</v>
      </c>
      <c r="DA43" s="657"/>
      <c r="DB43" s="657"/>
      <c r="DC43" s="658"/>
      <c r="DD43" s="631">
        <v>436198</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354</v>
      </c>
      <c r="CD44" s="651" t="s">
        <v>306</v>
      </c>
      <c r="CE44" s="652"/>
      <c r="CF44" s="620" t="s">
        <v>355</v>
      </c>
      <c r="CG44" s="621"/>
      <c r="CH44" s="621"/>
      <c r="CI44" s="621"/>
      <c r="CJ44" s="621"/>
      <c r="CK44" s="621"/>
      <c r="CL44" s="621"/>
      <c r="CM44" s="621"/>
      <c r="CN44" s="621"/>
      <c r="CO44" s="621"/>
      <c r="CP44" s="621"/>
      <c r="CQ44" s="622"/>
      <c r="CR44" s="623">
        <v>13982795</v>
      </c>
      <c r="CS44" s="626"/>
      <c r="CT44" s="626"/>
      <c r="CU44" s="626"/>
      <c r="CV44" s="626"/>
      <c r="CW44" s="626"/>
      <c r="CX44" s="626"/>
      <c r="CY44" s="627"/>
      <c r="CZ44" s="628">
        <v>11.8</v>
      </c>
      <c r="DA44" s="629"/>
      <c r="DB44" s="629"/>
      <c r="DC44" s="630"/>
      <c r="DD44" s="631">
        <v>4050409</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356</v>
      </c>
      <c r="CG45" s="621"/>
      <c r="CH45" s="621"/>
      <c r="CI45" s="621"/>
      <c r="CJ45" s="621"/>
      <c r="CK45" s="621"/>
      <c r="CL45" s="621"/>
      <c r="CM45" s="621"/>
      <c r="CN45" s="621"/>
      <c r="CO45" s="621"/>
      <c r="CP45" s="621"/>
      <c r="CQ45" s="622"/>
      <c r="CR45" s="623">
        <v>6263578</v>
      </c>
      <c r="CS45" s="624"/>
      <c r="CT45" s="624"/>
      <c r="CU45" s="624"/>
      <c r="CV45" s="624"/>
      <c r="CW45" s="624"/>
      <c r="CX45" s="624"/>
      <c r="CY45" s="625"/>
      <c r="CZ45" s="628">
        <v>5.3</v>
      </c>
      <c r="DA45" s="657"/>
      <c r="DB45" s="657"/>
      <c r="DC45" s="658"/>
      <c r="DD45" s="631">
        <v>404030</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357</v>
      </c>
      <c r="CG46" s="621"/>
      <c r="CH46" s="621"/>
      <c r="CI46" s="621"/>
      <c r="CJ46" s="621"/>
      <c r="CK46" s="621"/>
      <c r="CL46" s="621"/>
      <c r="CM46" s="621"/>
      <c r="CN46" s="621"/>
      <c r="CO46" s="621"/>
      <c r="CP46" s="621"/>
      <c r="CQ46" s="622"/>
      <c r="CR46" s="623">
        <v>6048101</v>
      </c>
      <c r="CS46" s="626"/>
      <c r="CT46" s="626"/>
      <c r="CU46" s="626"/>
      <c r="CV46" s="626"/>
      <c r="CW46" s="626"/>
      <c r="CX46" s="626"/>
      <c r="CY46" s="627"/>
      <c r="CZ46" s="628">
        <v>5.0999999999999996</v>
      </c>
      <c r="DA46" s="629"/>
      <c r="DB46" s="629"/>
      <c r="DC46" s="630"/>
      <c r="DD46" s="631">
        <v>3609430</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358</v>
      </c>
      <c r="CG47" s="621"/>
      <c r="CH47" s="621"/>
      <c r="CI47" s="621"/>
      <c r="CJ47" s="621"/>
      <c r="CK47" s="621"/>
      <c r="CL47" s="621"/>
      <c r="CM47" s="621"/>
      <c r="CN47" s="621"/>
      <c r="CO47" s="621"/>
      <c r="CP47" s="621"/>
      <c r="CQ47" s="622"/>
      <c r="CR47" s="623">
        <v>302570</v>
      </c>
      <c r="CS47" s="624"/>
      <c r="CT47" s="624"/>
      <c r="CU47" s="624"/>
      <c r="CV47" s="624"/>
      <c r="CW47" s="624"/>
      <c r="CX47" s="624"/>
      <c r="CY47" s="625"/>
      <c r="CZ47" s="628">
        <v>0.3</v>
      </c>
      <c r="DA47" s="657"/>
      <c r="DB47" s="657"/>
      <c r="DC47" s="658"/>
      <c r="DD47" s="631">
        <v>200898</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359</v>
      </c>
      <c r="CG48" s="621"/>
      <c r="CH48" s="621"/>
      <c r="CI48" s="621"/>
      <c r="CJ48" s="621"/>
      <c r="CK48" s="621"/>
      <c r="CL48" s="621"/>
      <c r="CM48" s="621"/>
      <c r="CN48" s="621"/>
      <c r="CO48" s="621"/>
      <c r="CP48" s="621"/>
      <c r="CQ48" s="622"/>
      <c r="CR48" s="623" t="s">
        <v>239</v>
      </c>
      <c r="CS48" s="626"/>
      <c r="CT48" s="626"/>
      <c r="CU48" s="626"/>
      <c r="CV48" s="626"/>
      <c r="CW48" s="626"/>
      <c r="CX48" s="626"/>
      <c r="CY48" s="627"/>
      <c r="CZ48" s="628" t="s">
        <v>239</v>
      </c>
      <c r="DA48" s="629"/>
      <c r="DB48" s="629"/>
      <c r="DC48" s="630"/>
      <c r="DD48" s="631" t="s">
        <v>239</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360</v>
      </c>
      <c r="CE49" s="636"/>
      <c r="CF49" s="636"/>
      <c r="CG49" s="636"/>
      <c r="CH49" s="636"/>
      <c r="CI49" s="636"/>
      <c r="CJ49" s="636"/>
      <c r="CK49" s="636"/>
      <c r="CL49" s="636"/>
      <c r="CM49" s="636"/>
      <c r="CN49" s="636"/>
      <c r="CO49" s="636"/>
      <c r="CP49" s="636"/>
      <c r="CQ49" s="637"/>
      <c r="CR49" s="638">
        <v>118935923</v>
      </c>
      <c r="CS49" s="639"/>
      <c r="CT49" s="639"/>
      <c r="CU49" s="639"/>
      <c r="CV49" s="639"/>
      <c r="CW49" s="639"/>
      <c r="CX49" s="639"/>
      <c r="CY49" s="640"/>
      <c r="CZ49" s="641">
        <v>100</v>
      </c>
      <c r="DA49" s="642"/>
      <c r="DB49" s="642"/>
      <c r="DC49" s="643"/>
      <c r="DD49" s="644">
        <v>71213631</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6XeKmaCR9zuHFl+/X4VMOQqyIGMcmbGTg5/0CRpnnz1RMrrhtzckvTrOllIcnAgTvGmbDGVdl4FTrh89pE062g==" saltValue="PvuENtkOp4PLyK2dSiXfA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37" zoomScale="50" zoomScaleNormal="50" zoomScaleSheetLayoutView="70" workbookViewId="0">
      <selection activeCell="AZ29" sqref="AZ29:BM29"/>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0" t="s">
        <v>362</v>
      </c>
      <c r="DK2" s="1161"/>
      <c r="DL2" s="1161"/>
      <c r="DM2" s="1161"/>
      <c r="DN2" s="1161"/>
      <c r="DO2" s="1162"/>
      <c r="DP2" s="249"/>
      <c r="DQ2" s="1160" t="s">
        <v>363</v>
      </c>
      <c r="DR2" s="1161"/>
      <c r="DS2" s="1161"/>
      <c r="DT2" s="1161"/>
      <c r="DU2" s="1161"/>
      <c r="DV2" s="1161"/>
      <c r="DW2" s="1161"/>
      <c r="DX2" s="1161"/>
      <c r="DY2" s="1161"/>
      <c r="DZ2" s="1162"/>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3" t="s">
        <v>364</v>
      </c>
      <c r="B4" s="1113"/>
      <c r="C4" s="1113"/>
      <c r="D4" s="1113"/>
      <c r="E4" s="1113"/>
      <c r="F4" s="1113"/>
      <c r="G4" s="1113"/>
      <c r="H4" s="1113"/>
      <c r="I4" s="1113"/>
      <c r="J4" s="1113"/>
      <c r="K4" s="1113"/>
      <c r="L4" s="1113"/>
      <c r="M4" s="1113"/>
      <c r="N4" s="1113"/>
      <c r="O4" s="1113"/>
      <c r="P4" s="1113"/>
      <c r="Q4" s="1113"/>
      <c r="R4" s="1113"/>
      <c r="S4" s="1113"/>
      <c r="T4" s="1113"/>
      <c r="U4" s="1113"/>
      <c r="V4" s="1113"/>
      <c r="W4" s="1113"/>
      <c r="X4" s="1113"/>
      <c r="Y4" s="1113"/>
      <c r="Z4" s="1113"/>
      <c r="AA4" s="1113"/>
      <c r="AB4" s="1113"/>
      <c r="AC4" s="1113"/>
      <c r="AD4" s="1113"/>
      <c r="AE4" s="1113"/>
      <c r="AF4" s="1113"/>
      <c r="AG4" s="1113"/>
      <c r="AH4" s="1113"/>
      <c r="AI4" s="1113"/>
      <c r="AJ4" s="1113"/>
      <c r="AK4" s="1113"/>
      <c r="AL4" s="1113"/>
      <c r="AM4" s="1113"/>
      <c r="AN4" s="1113"/>
      <c r="AO4" s="1113"/>
      <c r="AP4" s="1113"/>
      <c r="AQ4" s="1113"/>
      <c r="AR4" s="1113"/>
      <c r="AS4" s="1113"/>
      <c r="AT4" s="1113"/>
      <c r="AU4" s="1113"/>
      <c r="AV4" s="1113"/>
      <c r="AW4" s="1113"/>
      <c r="AX4" s="1113"/>
      <c r="AY4" s="1113"/>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366</v>
      </c>
      <c r="B5" s="1047"/>
      <c r="C5" s="1047"/>
      <c r="D5" s="1047"/>
      <c r="E5" s="1047"/>
      <c r="F5" s="1047"/>
      <c r="G5" s="1047"/>
      <c r="H5" s="1047"/>
      <c r="I5" s="1047"/>
      <c r="J5" s="1047"/>
      <c r="K5" s="1047"/>
      <c r="L5" s="1047"/>
      <c r="M5" s="1047"/>
      <c r="N5" s="1047"/>
      <c r="O5" s="1047"/>
      <c r="P5" s="1048"/>
      <c r="Q5" s="1052" t="s">
        <v>367</v>
      </c>
      <c r="R5" s="1053"/>
      <c r="S5" s="1053"/>
      <c r="T5" s="1053"/>
      <c r="U5" s="1054"/>
      <c r="V5" s="1052" t="s">
        <v>368</v>
      </c>
      <c r="W5" s="1053"/>
      <c r="X5" s="1053"/>
      <c r="Y5" s="1053"/>
      <c r="Z5" s="1054"/>
      <c r="AA5" s="1052" t="s">
        <v>369</v>
      </c>
      <c r="AB5" s="1053"/>
      <c r="AC5" s="1053"/>
      <c r="AD5" s="1053"/>
      <c r="AE5" s="1053"/>
      <c r="AF5" s="1163" t="s">
        <v>370</v>
      </c>
      <c r="AG5" s="1053"/>
      <c r="AH5" s="1053"/>
      <c r="AI5" s="1053"/>
      <c r="AJ5" s="1068"/>
      <c r="AK5" s="1053" t="s">
        <v>371</v>
      </c>
      <c r="AL5" s="1053"/>
      <c r="AM5" s="1053"/>
      <c r="AN5" s="1053"/>
      <c r="AO5" s="1054"/>
      <c r="AP5" s="1052" t="s">
        <v>372</v>
      </c>
      <c r="AQ5" s="1053"/>
      <c r="AR5" s="1053"/>
      <c r="AS5" s="1053"/>
      <c r="AT5" s="1054"/>
      <c r="AU5" s="1052" t="s">
        <v>373</v>
      </c>
      <c r="AV5" s="1053"/>
      <c r="AW5" s="1053"/>
      <c r="AX5" s="1053"/>
      <c r="AY5" s="1068"/>
      <c r="AZ5" s="256"/>
      <c r="BA5" s="256"/>
      <c r="BB5" s="256"/>
      <c r="BC5" s="256"/>
      <c r="BD5" s="256"/>
      <c r="BE5" s="257"/>
      <c r="BF5" s="257"/>
      <c r="BG5" s="257"/>
      <c r="BH5" s="257"/>
      <c r="BI5" s="257"/>
      <c r="BJ5" s="257"/>
      <c r="BK5" s="257"/>
      <c r="BL5" s="257"/>
      <c r="BM5" s="257"/>
      <c r="BN5" s="257"/>
      <c r="BO5" s="257"/>
      <c r="BP5" s="257"/>
      <c r="BQ5" s="1046" t="s">
        <v>374</v>
      </c>
      <c r="BR5" s="1047"/>
      <c r="BS5" s="1047"/>
      <c r="BT5" s="1047"/>
      <c r="BU5" s="1047"/>
      <c r="BV5" s="1047"/>
      <c r="BW5" s="1047"/>
      <c r="BX5" s="1047"/>
      <c r="BY5" s="1047"/>
      <c r="BZ5" s="1047"/>
      <c r="CA5" s="1047"/>
      <c r="CB5" s="1047"/>
      <c r="CC5" s="1047"/>
      <c r="CD5" s="1047"/>
      <c r="CE5" s="1047"/>
      <c r="CF5" s="1047"/>
      <c r="CG5" s="1048"/>
      <c r="CH5" s="1052" t="s">
        <v>375</v>
      </c>
      <c r="CI5" s="1053"/>
      <c r="CJ5" s="1053"/>
      <c r="CK5" s="1053"/>
      <c r="CL5" s="1054"/>
      <c r="CM5" s="1052" t="s">
        <v>376</v>
      </c>
      <c r="CN5" s="1053"/>
      <c r="CO5" s="1053"/>
      <c r="CP5" s="1053"/>
      <c r="CQ5" s="1054"/>
      <c r="CR5" s="1052" t="s">
        <v>377</v>
      </c>
      <c r="CS5" s="1053"/>
      <c r="CT5" s="1053"/>
      <c r="CU5" s="1053"/>
      <c r="CV5" s="1054"/>
      <c r="CW5" s="1052" t="s">
        <v>378</v>
      </c>
      <c r="CX5" s="1053"/>
      <c r="CY5" s="1053"/>
      <c r="CZ5" s="1053"/>
      <c r="DA5" s="1054"/>
      <c r="DB5" s="1052" t="s">
        <v>379</v>
      </c>
      <c r="DC5" s="1053"/>
      <c r="DD5" s="1053"/>
      <c r="DE5" s="1053"/>
      <c r="DF5" s="1054"/>
      <c r="DG5" s="1148" t="s">
        <v>380</v>
      </c>
      <c r="DH5" s="1149"/>
      <c r="DI5" s="1149"/>
      <c r="DJ5" s="1149"/>
      <c r="DK5" s="1150"/>
      <c r="DL5" s="1148" t="s">
        <v>381</v>
      </c>
      <c r="DM5" s="1149"/>
      <c r="DN5" s="1149"/>
      <c r="DO5" s="1149"/>
      <c r="DP5" s="1150"/>
      <c r="DQ5" s="1052" t="s">
        <v>382</v>
      </c>
      <c r="DR5" s="1053"/>
      <c r="DS5" s="1053"/>
      <c r="DT5" s="1053"/>
      <c r="DU5" s="1054"/>
      <c r="DV5" s="1052" t="s">
        <v>373</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4"/>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1"/>
      <c r="DH6" s="1152"/>
      <c r="DI6" s="1152"/>
      <c r="DJ6" s="1152"/>
      <c r="DK6" s="1153"/>
      <c r="DL6" s="1151"/>
      <c r="DM6" s="1152"/>
      <c r="DN6" s="1152"/>
      <c r="DO6" s="1152"/>
      <c r="DP6" s="1153"/>
      <c r="DQ6" s="1055"/>
      <c r="DR6" s="1056"/>
      <c r="DS6" s="1056"/>
      <c r="DT6" s="1056"/>
      <c r="DU6" s="1057"/>
      <c r="DV6" s="1055"/>
      <c r="DW6" s="1056"/>
      <c r="DX6" s="1056"/>
      <c r="DY6" s="1056"/>
      <c r="DZ6" s="1069"/>
      <c r="EA6" s="254"/>
    </row>
    <row r="7" spans="1:131" s="255" customFormat="1" ht="26.25" customHeight="1" thickTop="1" x14ac:dyDescent="0.15">
      <c r="A7" s="258">
        <v>1</v>
      </c>
      <c r="B7" s="1100" t="s">
        <v>383</v>
      </c>
      <c r="C7" s="1101"/>
      <c r="D7" s="1101"/>
      <c r="E7" s="1101"/>
      <c r="F7" s="1101"/>
      <c r="G7" s="1101"/>
      <c r="H7" s="1101"/>
      <c r="I7" s="1101"/>
      <c r="J7" s="1101"/>
      <c r="K7" s="1101"/>
      <c r="L7" s="1101"/>
      <c r="M7" s="1101"/>
      <c r="N7" s="1101"/>
      <c r="O7" s="1101"/>
      <c r="P7" s="1102"/>
      <c r="Q7" s="1154">
        <v>121242</v>
      </c>
      <c r="R7" s="1155"/>
      <c r="S7" s="1155"/>
      <c r="T7" s="1155"/>
      <c r="U7" s="1155"/>
      <c r="V7" s="1155">
        <v>117252</v>
      </c>
      <c r="W7" s="1155"/>
      <c r="X7" s="1155"/>
      <c r="Y7" s="1155"/>
      <c r="Z7" s="1155"/>
      <c r="AA7" s="1155">
        <f>+Q7-V7</f>
        <v>3990</v>
      </c>
      <c r="AB7" s="1155"/>
      <c r="AC7" s="1155"/>
      <c r="AD7" s="1155"/>
      <c r="AE7" s="1156"/>
      <c r="AF7" s="1157">
        <v>3256</v>
      </c>
      <c r="AG7" s="1158"/>
      <c r="AH7" s="1158"/>
      <c r="AI7" s="1158"/>
      <c r="AJ7" s="1159"/>
      <c r="AK7" s="1141">
        <v>5857</v>
      </c>
      <c r="AL7" s="1142"/>
      <c r="AM7" s="1142"/>
      <c r="AN7" s="1142"/>
      <c r="AO7" s="1142"/>
      <c r="AP7" s="1142">
        <v>96452</v>
      </c>
      <c r="AQ7" s="1142"/>
      <c r="AR7" s="1142"/>
      <c r="AS7" s="1142"/>
      <c r="AT7" s="1142"/>
      <c r="AU7" s="1143"/>
      <c r="AV7" s="1143"/>
      <c r="AW7" s="1143"/>
      <c r="AX7" s="1143"/>
      <c r="AY7" s="1144"/>
      <c r="AZ7" s="252"/>
      <c r="BA7" s="252"/>
      <c r="BB7" s="252"/>
      <c r="BC7" s="252"/>
      <c r="BD7" s="252"/>
      <c r="BE7" s="253"/>
      <c r="BF7" s="253"/>
      <c r="BG7" s="253"/>
      <c r="BH7" s="253"/>
      <c r="BI7" s="253"/>
      <c r="BJ7" s="253"/>
      <c r="BK7" s="253"/>
      <c r="BL7" s="253"/>
      <c r="BM7" s="253"/>
      <c r="BN7" s="253"/>
      <c r="BO7" s="253"/>
      <c r="BP7" s="253"/>
      <c r="BQ7" s="259">
        <v>1</v>
      </c>
      <c r="BR7" s="260"/>
      <c r="BS7" s="1145" t="s">
        <v>587</v>
      </c>
      <c r="BT7" s="1146"/>
      <c r="BU7" s="1146"/>
      <c r="BV7" s="1146"/>
      <c r="BW7" s="1146"/>
      <c r="BX7" s="1146"/>
      <c r="BY7" s="1146"/>
      <c r="BZ7" s="1146"/>
      <c r="CA7" s="1146"/>
      <c r="CB7" s="1146"/>
      <c r="CC7" s="1146"/>
      <c r="CD7" s="1146"/>
      <c r="CE7" s="1146"/>
      <c r="CF7" s="1146"/>
      <c r="CG7" s="1147"/>
      <c r="CH7" s="1138">
        <v>6</v>
      </c>
      <c r="CI7" s="1139"/>
      <c r="CJ7" s="1139"/>
      <c r="CK7" s="1139"/>
      <c r="CL7" s="1140"/>
      <c r="CM7" s="1138">
        <v>192</v>
      </c>
      <c r="CN7" s="1139"/>
      <c r="CO7" s="1139"/>
      <c r="CP7" s="1139"/>
      <c r="CQ7" s="1140"/>
      <c r="CR7" s="1138">
        <v>30</v>
      </c>
      <c r="CS7" s="1139"/>
      <c r="CT7" s="1139"/>
      <c r="CU7" s="1139"/>
      <c r="CV7" s="1140"/>
      <c r="CW7" s="1138">
        <v>1</v>
      </c>
      <c r="CX7" s="1139"/>
      <c r="CY7" s="1139"/>
      <c r="CZ7" s="1139"/>
      <c r="DA7" s="1140"/>
      <c r="DB7" s="1138" t="s">
        <v>127</v>
      </c>
      <c r="DC7" s="1139"/>
      <c r="DD7" s="1139"/>
      <c r="DE7" s="1139"/>
      <c r="DF7" s="1140"/>
      <c r="DG7" s="1138" t="s">
        <v>127</v>
      </c>
      <c r="DH7" s="1139"/>
      <c r="DI7" s="1139"/>
      <c r="DJ7" s="1139"/>
      <c r="DK7" s="1140"/>
      <c r="DL7" s="1138" t="s">
        <v>127</v>
      </c>
      <c r="DM7" s="1139"/>
      <c r="DN7" s="1139"/>
      <c r="DO7" s="1139"/>
      <c r="DP7" s="1140"/>
      <c r="DQ7" s="1138" t="s">
        <v>127</v>
      </c>
      <c r="DR7" s="1139"/>
      <c r="DS7" s="1139"/>
      <c r="DT7" s="1139"/>
      <c r="DU7" s="1140"/>
      <c r="DV7" s="1165"/>
      <c r="DW7" s="1166"/>
      <c r="DX7" s="1166"/>
      <c r="DY7" s="1166"/>
      <c r="DZ7" s="1167"/>
      <c r="EA7" s="254"/>
    </row>
    <row r="8" spans="1:131" s="255" customFormat="1" ht="26.25" customHeight="1" x14ac:dyDescent="0.15">
      <c r="A8" s="261">
        <v>2</v>
      </c>
      <c r="B8" s="1088" t="s">
        <v>384</v>
      </c>
      <c r="C8" s="1089"/>
      <c r="D8" s="1089"/>
      <c r="E8" s="1089"/>
      <c r="F8" s="1089"/>
      <c r="G8" s="1089"/>
      <c r="H8" s="1089"/>
      <c r="I8" s="1089"/>
      <c r="J8" s="1089"/>
      <c r="K8" s="1089"/>
      <c r="L8" s="1089"/>
      <c r="M8" s="1089"/>
      <c r="N8" s="1089"/>
      <c r="O8" s="1089"/>
      <c r="P8" s="1090"/>
      <c r="Q8" s="1094">
        <v>2963</v>
      </c>
      <c r="R8" s="1095"/>
      <c r="S8" s="1095"/>
      <c r="T8" s="1095"/>
      <c r="U8" s="1095"/>
      <c r="V8" s="1095">
        <v>2517</v>
      </c>
      <c r="W8" s="1095"/>
      <c r="X8" s="1095"/>
      <c r="Y8" s="1095"/>
      <c r="Z8" s="1095"/>
      <c r="AA8" s="1096">
        <f t="shared" ref="AA8:AA11" si="0">+Q8-V8</f>
        <v>446</v>
      </c>
      <c r="AB8" s="1071"/>
      <c r="AC8" s="1071"/>
      <c r="AD8" s="1071"/>
      <c r="AE8" s="1072"/>
      <c r="AF8" s="1070">
        <v>300</v>
      </c>
      <c r="AG8" s="1071"/>
      <c r="AH8" s="1071"/>
      <c r="AI8" s="1071"/>
      <c r="AJ8" s="1072"/>
      <c r="AK8" s="1136">
        <v>150</v>
      </c>
      <c r="AL8" s="1137"/>
      <c r="AM8" s="1137"/>
      <c r="AN8" s="1137"/>
      <c r="AO8" s="1137"/>
      <c r="AP8" s="1137">
        <v>8218</v>
      </c>
      <c r="AQ8" s="1137"/>
      <c r="AR8" s="1137"/>
      <c r="AS8" s="1137"/>
      <c r="AT8" s="1137"/>
      <c r="AU8" s="1134"/>
      <c r="AV8" s="1134"/>
      <c r="AW8" s="1134"/>
      <c r="AX8" s="1134"/>
      <c r="AY8" s="1135"/>
      <c r="AZ8" s="252"/>
      <c r="BA8" s="252"/>
      <c r="BB8" s="252"/>
      <c r="BC8" s="252"/>
      <c r="BD8" s="252"/>
      <c r="BE8" s="253"/>
      <c r="BF8" s="253"/>
      <c r="BG8" s="253"/>
      <c r="BH8" s="253"/>
      <c r="BI8" s="253"/>
      <c r="BJ8" s="253"/>
      <c r="BK8" s="253"/>
      <c r="BL8" s="253"/>
      <c r="BM8" s="253"/>
      <c r="BN8" s="253"/>
      <c r="BO8" s="253"/>
      <c r="BP8" s="253"/>
      <c r="BQ8" s="262">
        <v>2</v>
      </c>
      <c r="BR8" s="263"/>
      <c r="BS8" s="1065" t="s">
        <v>588</v>
      </c>
      <c r="BT8" s="1066"/>
      <c r="BU8" s="1066"/>
      <c r="BV8" s="1066"/>
      <c r="BW8" s="1066"/>
      <c r="BX8" s="1066"/>
      <c r="BY8" s="1066"/>
      <c r="BZ8" s="1066"/>
      <c r="CA8" s="1066"/>
      <c r="CB8" s="1066"/>
      <c r="CC8" s="1066"/>
      <c r="CD8" s="1066"/>
      <c r="CE8" s="1066"/>
      <c r="CF8" s="1066"/>
      <c r="CG8" s="1067"/>
      <c r="CH8" s="1040" t="s">
        <v>601</v>
      </c>
      <c r="CI8" s="1041"/>
      <c r="CJ8" s="1041"/>
      <c r="CK8" s="1041"/>
      <c r="CL8" s="1042"/>
      <c r="CM8" s="1040">
        <v>85</v>
      </c>
      <c r="CN8" s="1041"/>
      <c r="CO8" s="1041"/>
      <c r="CP8" s="1041"/>
      <c r="CQ8" s="1042"/>
      <c r="CR8" s="1040">
        <v>30</v>
      </c>
      <c r="CS8" s="1041"/>
      <c r="CT8" s="1041"/>
      <c r="CU8" s="1041"/>
      <c r="CV8" s="1042"/>
      <c r="CW8" s="1040">
        <v>12</v>
      </c>
      <c r="CX8" s="1041"/>
      <c r="CY8" s="1041"/>
      <c r="CZ8" s="1041"/>
      <c r="DA8" s="1042"/>
      <c r="DB8" s="1040" t="s">
        <v>127</v>
      </c>
      <c r="DC8" s="1041"/>
      <c r="DD8" s="1041"/>
      <c r="DE8" s="1041"/>
      <c r="DF8" s="1042"/>
      <c r="DG8" s="1040" t="s">
        <v>127</v>
      </c>
      <c r="DH8" s="1041"/>
      <c r="DI8" s="1041"/>
      <c r="DJ8" s="1041"/>
      <c r="DK8" s="1042"/>
      <c r="DL8" s="1040" t="s">
        <v>127</v>
      </c>
      <c r="DM8" s="1041"/>
      <c r="DN8" s="1041"/>
      <c r="DO8" s="1041"/>
      <c r="DP8" s="1042"/>
      <c r="DQ8" s="1040" t="s">
        <v>127</v>
      </c>
      <c r="DR8" s="1041"/>
      <c r="DS8" s="1041"/>
      <c r="DT8" s="1041"/>
      <c r="DU8" s="1042"/>
      <c r="DV8" s="1043"/>
      <c r="DW8" s="1044"/>
      <c r="DX8" s="1044"/>
      <c r="DY8" s="1044"/>
      <c r="DZ8" s="1045"/>
      <c r="EA8" s="254"/>
    </row>
    <row r="9" spans="1:131" s="255" customFormat="1" ht="26.25" customHeight="1" x14ac:dyDescent="0.15">
      <c r="A9" s="261">
        <v>3</v>
      </c>
      <c r="B9" s="1088" t="s">
        <v>385</v>
      </c>
      <c r="C9" s="1089"/>
      <c r="D9" s="1089"/>
      <c r="E9" s="1089"/>
      <c r="F9" s="1089"/>
      <c r="G9" s="1089"/>
      <c r="H9" s="1089"/>
      <c r="I9" s="1089"/>
      <c r="J9" s="1089"/>
      <c r="K9" s="1089"/>
      <c r="L9" s="1089"/>
      <c r="M9" s="1089"/>
      <c r="N9" s="1089"/>
      <c r="O9" s="1089"/>
      <c r="P9" s="1090"/>
      <c r="Q9" s="1094">
        <v>16</v>
      </c>
      <c r="R9" s="1095"/>
      <c r="S9" s="1095"/>
      <c r="T9" s="1095"/>
      <c r="U9" s="1095"/>
      <c r="V9" s="1095">
        <v>16</v>
      </c>
      <c r="W9" s="1095"/>
      <c r="X9" s="1095"/>
      <c r="Y9" s="1095"/>
      <c r="Z9" s="1095"/>
      <c r="AA9" s="1096" t="s">
        <v>601</v>
      </c>
      <c r="AB9" s="1071"/>
      <c r="AC9" s="1071"/>
      <c r="AD9" s="1071"/>
      <c r="AE9" s="1072"/>
      <c r="AF9" s="1070" t="s">
        <v>184</v>
      </c>
      <c r="AG9" s="1071"/>
      <c r="AH9" s="1071"/>
      <c r="AI9" s="1071"/>
      <c r="AJ9" s="1072"/>
      <c r="AK9" s="1136">
        <v>16</v>
      </c>
      <c r="AL9" s="1137"/>
      <c r="AM9" s="1137"/>
      <c r="AN9" s="1137"/>
      <c r="AO9" s="1137"/>
      <c r="AP9" s="1137" t="s">
        <v>601</v>
      </c>
      <c r="AQ9" s="1137"/>
      <c r="AR9" s="1137"/>
      <c r="AS9" s="1137"/>
      <c r="AT9" s="1137"/>
      <c r="AU9" s="1134"/>
      <c r="AV9" s="1134"/>
      <c r="AW9" s="1134"/>
      <c r="AX9" s="1134"/>
      <c r="AY9" s="1135"/>
      <c r="AZ9" s="252"/>
      <c r="BA9" s="252"/>
      <c r="BB9" s="252"/>
      <c r="BC9" s="252"/>
      <c r="BD9" s="252"/>
      <c r="BE9" s="253"/>
      <c r="BF9" s="253"/>
      <c r="BG9" s="253"/>
      <c r="BH9" s="253"/>
      <c r="BI9" s="253"/>
      <c r="BJ9" s="253"/>
      <c r="BK9" s="253"/>
      <c r="BL9" s="253"/>
      <c r="BM9" s="253"/>
      <c r="BN9" s="253"/>
      <c r="BO9" s="253"/>
      <c r="BP9" s="253"/>
      <c r="BQ9" s="262">
        <v>3</v>
      </c>
      <c r="BR9" s="263"/>
      <c r="BS9" s="1065" t="s">
        <v>589</v>
      </c>
      <c r="BT9" s="1066"/>
      <c r="BU9" s="1066"/>
      <c r="BV9" s="1066"/>
      <c r="BW9" s="1066"/>
      <c r="BX9" s="1066"/>
      <c r="BY9" s="1066"/>
      <c r="BZ9" s="1066"/>
      <c r="CA9" s="1066"/>
      <c r="CB9" s="1066"/>
      <c r="CC9" s="1066"/>
      <c r="CD9" s="1066"/>
      <c r="CE9" s="1066"/>
      <c r="CF9" s="1066"/>
      <c r="CG9" s="1067"/>
      <c r="CH9" s="1040">
        <v>3</v>
      </c>
      <c r="CI9" s="1041"/>
      <c r="CJ9" s="1041"/>
      <c r="CK9" s="1041"/>
      <c r="CL9" s="1042"/>
      <c r="CM9" s="1040">
        <v>287</v>
      </c>
      <c r="CN9" s="1041"/>
      <c r="CO9" s="1041"/>
      <c r="CP9" s="1041"/>
      <c r="CQ9" s="1042"/>
      <c r="CR9" s="1040">
        <v>55</v>
      </c>
      <c r="CS9" s="1041"/>
      <c r="CT9" s="1041"/>
      <c r="CU9" s="1041"/>
      <c r="CV9" s="1042"/>
      <c r="CW9" s="1040">
        <v>137</v>
      </c>
      <c r="CX9" s="1041"/>
      <c r="CY9" s="1041"/>
      <c r="CZ9" s="1041"/>
      <c r="DA9" s="1042"/>
      <c r="DB9" s="1040" t="s">
        <v>127</v>
      </c>
      <c r="DC9" s="1041"/>
      <c r="DD9" s="1041"/>
      <c r="DE9" s="1041"/>
      <c r="DF9" s="1042"/>
      <c r="DG9" s="1040" t="s">
        <v>127</v>
      </c>
      <c r="DH9" s="1041"/>
      <c r="DI9" s="1041"/>
      <c r="DJ9" s="1041"/>
      <c r="DK9" s="1042"/>
      <c r="DL9" s="1040" t="s">
        <v>127</v>
      </c>
      <c r="DM9" s="1041"/>
      <c r="DN9" s="1041"/>
      <c r="DO9" s="1041"/>
      <c r="DP9" s="1042"/>
      <c r="DQ9" s="1040" t="s">
        <v>127</v>
      </c>
      <c r="DR9" s="1041"/>
      <c r="DS9" s="1041"/>
      <c r="DT9" s="1041"/>
      <c r="DU9" s="1042"/>
      <c r="DV9" s="1043"/>
      <c r="DW9" s="1044"/>
      <c r="DX9" s="1044"/>
      <c r="DY9" s="1044"/>
      <c r="DZ9" s="1045"/>
      <c r="EA9" s="254"/>
    </row>
    <row r="10" spans="1:131" s="255" customFormat="1" ht="26.25" customHeight="1" x14ac:dyDescent="0.15">
      <c r="A10" s="261">
        <v>4</v>
      </c>
      <c r="B10" s="1088" t="s">
        <v>386</v>
      </c>
      <c r="C10" s="1089"/>
      <c r="D10" s="1089"/>
      <c r="E10" s="1089"/>
      <c r="F10" s="1089"/>
      <c r="G10" s="1089"/>
      <c r="H10" s="1089"/>
      <c r="I10" s="1089"/>
      <c r="J10" s="1089"/>
      <c r="K10" s="1089"/>
      <c r="L10" s="1089"/>
      <c r="M10" s="1089"/>
      <c r="N10" s="1089"/>
      <c r="O10" s="1089"/>
      <c r="P10" s="1090"/>
      <c r="Q10" s="1094">
        <v>270</v>
      </c>
      <c r="R10" s="1095"/>
      <c r="S10" s="1095"/>
      <c r="T10" s="1095"/>
      <c r="U10" s="1095"/>
      <c r="V10" s="1095">
        <v>270</v>
      </c>
      <c r="W10" s="1095"/>
      <c r="X10" s="1095"/>
      <c r="Y10" s="1095"/>
      <c r="Z10" s="1095"/>
      <c r="AA10" s="1096" t="s">
        <v>601</v>
      </c>
      <c r="AB10" s="1071"/>
      <c r="AC10" s="1071"/>
      <c r="AD10" s="1071"/>
      <c r="AE10" s="1072"/>
      <c r="AF10" s="1070" t="s">
        <v>387</v>
      </c>
      <c r="AG10" s="1071"/>
      <c r="AH10" s="1071"/>
      <c r="AI10" s="1071"/>
      <c r="AJ10" s="1072"/>
      <c r="AK10" s="1136">
        <v>79</v>
      </c>
      <c r="AL10" s="1137"/>
      <c r="AM10" s="1137"/>
      <c r="AN10" s="1137"/>
      <c r="AO10" s="1137"/>
      <c r="AP10" s="1137" t="s">
        <v>601</v>
      </c>
      <c r="AQ10" s="1137"/>
      <c r="AR10" s="1137"/>
      <c r="AS10" s="1137"/>
      <c r="AT10" s="1137"/>
      <c r="AU10" s="1134"/>
      <c r="AV10" s="1134"/>
      <c r="AW10" s="1134"/>
      <c r="AX10" s="1134"/>
      <c r="AY10" s="1135"/>
      <c r="AZ10" s="252"/>
      <c r="BA10" s="252"/>
      <c r="BB10" s="252"/>
      <c r="BC10" s="252"/>
      <c r="BD10" s="252"/>
      <c r="BE10" s="253"/>
      <c r="BF10" s="253"/>
      <c r="BG10" s="253"/>
      <c r="BH10" s="253"/>
      <c r="BI10" s="253"/>
      <c r="BJ10" s="253"/>
      <c r="BK10" s="253"/>
      <c r="BL10" s="253"/>
      <c r="BM10" s="253"/>
      <c r="BN10" s="253"/>
      <c r="BO10" s="253"/>
      <c r="BP10" s="253"/>
      <c r="BQ10" s="262">
        <v>4</v>
      </c>
      <c r="BR10" s="263"/>
      <c r="BS10" s="1065" t="s">
        <v>590</v>
      </c>
      <c r="BT10" s="1066"/>
      <c r="BU10" s="1066"/>
      <c r="BV10" s="1066"/>
      <c r="BW10" s="1066"/>
      <c r="BX10" s="1066"/>
      <c r="BY10" s="1066"/>
      <c r="BZ10" s="1066"/>
      <c r="CA10" s="1066"/>
      <c r="CB10" s="1066"/>
      <c r="CC10" s="1066"/>
      <c r="CD10" s="1066"/>
      <c r="CE10" s="1066"/>
      <c r="CF10" s="1066"/>
      <c r="CG10" s="1067"/>
      <c r="CH10" s="1040">
        <v>2</v>
      </c>
      <c r="CI10" s="1041"/>
      <c r="CJ10" s="1041"/>
      <c r="CK10" s="1041"/>
      <c r="CL10" s="1042"/>
      <c r="CM10" s="1040">
        <v>577</v>
      </c>
      <c r="CN10" s="1041"/>
      <c r="CO10" s="1041"/>
      <c r="CP10" s="1041"/>
      <c r="CQ10" s="1042"/>
      <c r="CR10" s="1040">
        <v>148</v>
      </c>
      <c r="CS10" s="1041"/>
      <c r="CT10" s="1041"/>
      <c r="CU10" s="1041"/>
      <c r="CV10" s="1042"/>
      <c r="CW10" s="1040" t="s">
        <v>601</v>
      </c>
      <c r="CX10" s="1041"/>
      <c r="CY10" s="1041"/>
      <c r="CZ10" s="1041"/>
      <c r="DA10" s="1042"/>
      <c r="DB10" s="1040" t="s">
        <v>127</v>
      </c>
      <c r="DC10" s="1041"/>
      <c r="DD10" s="1041"/>
      <c r="DE10" s="1041"/>
      <c r="DF10" s="1042"/>
      <c r="DG10" s="1040" t="s">
        <v>127</v>
      </c>
      <c r="DH10" s="1041"/>
      <c r="DI10" s="1041"/>
      <c r="DJ10" s="1041"/>
      <c r="DK10" s="1042"/>
      <c r="DL10" s="1040" t="s">
        <v>127</v>
      </c>
      <c r="DM10" s="1041"/>
      <c r="DN10" s="1041"/>
      <c r="DO10" s="1041"/>
      <c r="DP10" s="1042"/>
      <c r="DQ10" s="1040" t="s">
        <v>127</v>
      </c>
      <c r="DR10" s="1041"/>
      <c r="DS10" s="1041"/>
      <c r="DT10" s="1041"/>
      <c r="DU10" s="1042"/>
      <c r="DV10" s="1043"/>
      <c r="DW10" s="1044"/>
      <c r="DX10" s="1044"/>
      <c r="DY10" s="1044"/>
      <c r="DZ10" s="1045"/>
      <c r="EA10" s="254"/>
    </row>
    <row r="11" spans="1:131" s="255" customFormat="1" ht="26.25" customHeight="1" x14ac:dyDescent="0.15">
      <c r="A11" s="261">
        <v>5</v>
      </c>
      <c r="B11" s="1088" t="s">
        <v>388</v>
      </c>
      <c r="C11" s="1089"/>
      <c r="D11" s="1089"/>
      <c r="E11" s="1089"/>
      <c r="F11" s="1089"/>
      <c r="G11" s="1089"/>
      <c r="H11" s="1089"/>
      <c r="I11" s="1089"/>
      <c r="J11" s="1089"/>
      <c r="K11" s="1089"/>
      <c r="L11" s="1089"/>
      <c r="M11" s="1089"/>
      <c r="N11" s="1089"/>
      <c r="O11" s="1089"/>
      <c r="P11" s="1090"/>
      <c r="Q11" s="1094">
        <v>43</v>
      </c>
      <c r="R11" s="1095"/>
      <c r="S11" s="1095"/>
      <c r="T11" s="1095"/>
      <c r="U11" s="1095"/>
      <c r="V11" s="1095">
        <v>26</v>
      </c>
      <c r="W11" s="1095"/>
      <c r="X11" s="1095"/>
      <c r="Y11" s="1095"/>
      <c r="Z11" s="1095"/>
      <c r="AA11" s="1096">
        <f t="shared" si="0"/>
        <v>17</v>
      </c>
      <c r="AB11" s="1071"/>
      <c r="AC11" s="1071"/>
      <c r="AD11" s="1071"/>
      <c r="AE11" s="1072"/>
      <c r="AF11" s="1070">
        <v>17</v>
      </c>
      <c r="AG11" s="1071"/>
      <c r="AH11" s="1071"/>
      <c r="AI11" s="1071"/>
      <c r="AJ11" s="1072"/>
      <c r="AK11" s="1136">
        <v>6</v>
      </c>
      <c r="AL11" s="1137"/>
      <c r="AM11" s="1137"/>
      <c r="AN11" s="1137"/>
      <c r="AO11" s="1137"/>
      <c r="AP11" s="1137">
        <v>139</v>
      </c>
      <c r="AQ11" s="1137"/>
      <c r="AR11" s="1137"/>
      <c r="AS11" s="1137"/>
      <c r="AT11" s="1137"/>
      <c r="AU11" s="1134"/>
      <c r="AV11" s="1134"/>
      <c r="AW11" s="1134"/>
      <c r="AX11" s="1134"/>
      <c r="AY11" s="1135"/>
      <c r="AZ11" s="252"/>
      <c r="BA11" s="252"/>
      <c r="BB11" s="252"/>
      <c r="BC11" s="252"/>
      <c r="BD11" s="252"/>
      <c r="BE11" s="253"/>
      <c r="BF11" s="253"/>
      <c r="BG11" s="253"/>
      <c r="BH11" s="253"/>
      <c r="BI11" s="253"/>
      <c r="BJ11" s="253"/>
      <c r="BK11" s="253"/>
      <c r="BL11" s="253"/>
      <c r="BM11" s="253"/>
      <c r="BN11" s="253"/>
      <c r="BO11" s="253"/>
      <c r="BP11" s="253"/>
      <c r="BQ11" s="262">
        <v>5</v>
      </c>
      <c r="BR11" s="263"/>
      <c r="BS11" s="1065" t="s">
        <v>591</v>
      </c>
      <c r="BT11" s="1066"/>
      <c r="BU11" s="1066"/>
      <c r="BV11" s="1066"/>
      <c r="BW11" s="1066"/>
      <c r="BX11" s="1066"/>
      <c r="BY11" s="1066"/>
      <c r="BZ11" s="1066"/>
      <c r="CA11" s="1066"/>
      <c r="CB11" s="1066"/>
      <c r="CC11" s="1066"/>
      <c r="CD11" s="1066"/>
      <c r="CE11" s="1066"/>
      <c r="CF11" s="1066"/>
      <c r="CG11" s="1067"/>
      <c r="CH11" s="1040">
        <v>-2</v>
      </c>
      <c r="CI11" s="1041"/>
      <c r="CJ11" s="1041"/>
      <c r="CK11" s="1041"/>
      <c r="CL11" s="1042"/>
      <c r="CM11" s="1040">
        <v>111</v>
      </c>
      <c r="CN11" s="1041"/>
      <c r="CO11" s="1041"/>
      <c r="CP11" s="1041"/>
      <c r="CQ11" s="1042"/>
      <c r="CR11" s="1040">
        <v>2</v>
      </c>
      <c r="CS11" s="1041"/>
      <c r="CT11" s="1041"/>
      <c r="CU11" s="1041"/>
      <c r="CV11" s="1042"/>
      <c r="CW11" s="1040">
        <v>31</v>
      </c>
      <c r="CX11" s="1041"/>
      <c r="CY11" s="1041"/>
      <c r="CZ11" s="1041"/>
      <c r="DA11" s="1042"/>
      <c r="DB11" s="1040" t="s">
        <v>127</v>
      </c>
      <c r="DC11" s="1041"/>
      <c r="DD11" s="1041"/>
      <c r="DE11" s="1041"/>
      <c r="DF11" s="1042"/>
      <c r="DG11" s="1040" t="s">
        <v>127</v>
      </c>
      <c r="DH11" s="1041"/>
      <c r="DI11" s="1041"/>
      <c r="DJ11" s="1041"/>
      <c r="DK11" s="1042"/>
      <c r="DL11" s="1040" t="s">
        <v>127</v>
      </c>
      <c r="DM11" s="1041"/>
      <c r="DN11" s="1041"/>
      <c r="DO11" s="1041"/>
      <c r="DP11" s="1042"/>
      <c r="DQ11" s="1040" t="s">
        <v>127</v>
      </c>
      <c r="DR11" s="1041"/>
      <c r="DS11" s="1041"/>
      <c r="DT11" s="1041"/>
      <c r="DU11" s="1042"/>
      <c r="DV11" s="1043"/>
      <c r="DW11" s="1044"/>
      <c r="DX11" s="1044"/>
      <c r="DY11" s="1044"/>
      <c r="DZ11" s="1045"/>
      <c r="EA11" s="254"/>
    </row>
    <row r="12" spans="1:131" s="255" customFormat="1" ht="26.25" customHeight="1" x14ac:dyDescent="0.15">
      <c r="A12" s="261">
        <v>6</v>
      </c>
      <c r="B12" s="1088" t="s">
        <v>389</v>
      </c>
      <c r="C12" s="1089"/>
      <c r="D12" s="1089"/>
      <c r="E12" s="1089"/>
      <c r="F12" s="1089"/>
      <c r="G12" s="1089"/>
      <c r="H12" s="1089"/>
      <c r="I12" s="1089"/>
      <c r="J12" s="1089"/>
      <c r="K12" s="1089"/>
      <c r="L12" s="1089"/>
      <c r="M12" s="1089"/>
      <c r="N12" s="1089"/>
      <c r="O12" s="1089"/>
      <c r="P12" s="1090"/>
      <c r="Q12" s="1094">
        <v>1991</v>
      </c>
      <c r="R12" s="1095"/>
      <c r="S12" s="1095"/>
      <c r="T12" s="1095"/>
      <c r="U12" s="1095"/>
      <c r="V12" s="1095">
        <v>1991</v>
      </c>
      <c r="W12" s="1095"/>
      <c r="X12" s="1095"/>
      <c r="Y12" s="1095"/>
      <c r="Z12" s="1095"/>
      <c r="AA12" s="1096" t="s">
        <v>601</v>
      </c>
      <c r="AB12" s="1071"/>
      <c r="AC12" s="1071"/>
      <c r="AD12" s="1071"/>
      <c r="AE12" s="1072"/>
      <c r="AF12" s="1070" t="s">
        <v>387</v>
      </c>
      <c r="AG12" s="1071"/>
      <c r="AH12" s="1071"/>
      <c r="AI12" s="1071"/>
      <c r="AJ12" s="1072"/>
      <c r="AK12" s="1136" t="s">
        <v>601</v>
      </c>
      <c r="AL12" s="1137"/>
      <c r="AM12" s="1137"/>
      <c r="AN12" s="1137"/>
      <c r="AO12" s="1137"/>
      <c r="AP12" s="1137">
        <v>6659</v>
      </c>
      <c r="AQ12" s="1137"/>
      <c r="AR12" s="1137"/>
      <c r="AS12" s="1137"/>
      <c r="AT12" s="1137"/>
      <c r="AU12" s="1134"/>
      <c r="AV12" s="1134"/>
      <c r="AW12" s="1134"/>
      <c r="AX12" s="1134"/>
      <c r="AY12" s="1135"/>
      <c r="AZ12" s="252"/>
      <c r="BA12" s="252"/>
      <c r="BB12" s="252"/>
      <c r="BC12" s="252"/>
      <c r="BD12" s="252"/>
      <c r="BE12" s="253"/>
      <c r="BF12" s="253"/>
      <c r="BG12" s="253"/>
      <c r="BH12" s="253"/>
      <c r="BI12" s="253"/>
      <c r="BJ12" s="253"/>
      <c r="BK12" s="253"/>
      <c r="BL12" s="253"/>
      <c r="BM12" s="253"/>
      <c r="BN12" s="253"/>
      <c r="BO12" s="253"/>
      <c r="BP12" s="253"/>
      <c r="BQ12" s="262">
        <v>6</v>
      </c>
      <c r="BR12" s="263"/>
      <c r="BS12" s="1065" t="s">
        <v>592</v>
      </c>
      <c r="BT12" s="1066"/>
      <c r="BU12" s="1066"/>
      <c r="BV12" s="1066"/>
      <c r="BW12" s="1066"/>
      <c r="BX12" s="1066"/>
      <c r="BY12" s="1066"/>
      <c r="BZ12" s="1066"/>
      <c r="CA12" s="1066"/>
      <c r="CB12" s="1066"/>
      <c r="CC12" s="1066"/>
      <c r="CD12" s="1066"/>
      <c r="CE12" s="1066"/>
      <c r="CF12" s="1066"/>
      <c r="CG12" s="1067"/>
      <c r="CH12" s="1040">
        <v>3</v>
      </c>
      <c r="CI12" s="1041"/>
      <c r="CJ12" s="1041"/>
      <c r="CK12" s="1041"/>
      <c r="CL12" s="1042"/>
      <c r="CM12" s="1040">
        <v>144</v>
      </c>
      <c r="CN12" s="1041"/>
      <c r="CO12" s="1041"/>
      <c r="CP12" s="1041"/>
      <c r="CQ12" s="1042"/>
      <c r="CR12" s="1040">
        <v>39</v>
      </c>
      <c r="CS12" s="1041"/>
      <c r="CT12" s="1041"/>
      <c r="CU12" s="1041"/>
      <c r="CV12" s="1042"/>
      <c r="CW12" s="1040" t="s">
        <v>601</v>
      </c>
      <c r="CX12" s="1041"/>
      <c r="CY12" s="1041"/>
      <c r="CZ12" s="1041"/>
      <c r="DA12" s="1042"/>
      <c r="DB12" s="1040" t="s">
        <v>127</v>
      </c>
      <c r="DC12" s="1041"/>
      <c r="DD12" s="1041"/>
      <c r="DE12" s="1041"/>
      <c r="DF12" s="1042"/>
      <c r="DG12" s="1040" t="s">
        <v>127</v>
      </c>
      <c r="DH12" s="1041"/>
      <c r="DI12" s="1041"/>
      <c r="DJ12" s="1041"/>
      <c r="DK12" s="1042"/>
      <c r="DL12" s="1040" t="s">
        <v>127</v>
      </c>
      <c r="DM12" s="1041"/>
      <c r="DN12" s="1041"/>
      <c r="DO12" s="1041"/>
      <c r="DP12" s="1042"/>
      <c r="DQ12" s="1040" t="s">
        <v>127</v>
      </c>
      <c r="DR12" s="1041"/>
      <c r="DS12" s="1041"/>
      <c r="DT12" s="1041"/>
      <c r="DU12" s="1042"/>
      <c r="DV12" s="1043"/>
      <c r="DW12" s="1044"/>
      <c r="DX12" s="1044"/>
      <c r="DY12" s="1044"/>
      <c r="DZ12" s="1045"/>
      <c r="EA12" s="254"/>
    </row>
    <row r="13" spans="1:131" s="255" customFormat="1" ht="26.25" customHeight="1" x14ac:dyDescent="0.1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6"/>
      <c r="AL13" s="1137"/>
      <c r="AM13" s="1137"/>
      <c r="AN13" s="1137"/>
      <c r="AO13" s="1137"/>
      <c r="AP13" s="1137"/>
      <c r="AQ13" s="1137"/>
      <c r="AR13" s="1137"/>
      <c r="AS13" s="1137"/>
      <c r="AT13" s="1137"/>
      <c r="AU13" s="1134"/>
      <c r="AV13" s="1134"/>
      <c r="AW13" s="1134"/>
      <c r="AX13" s="1134"/>
      <c r="AY13" s="1135"/>
      <c r="AZ13" s="252"/>
      <c r="BA13" s="252"/>
      <c r="BB13" s="252"/>
      <c r="BC13" s="252"/>
      <c r="BD13" s="252"/>
      <c r="BE13" s="253"/>
      <c r="BF13" s="253"/>
      <c r="BG13" s="253"/>
      <c r="BH13" s="253"/>
      <c r="BI13" s="253"/>
      <c r="BJ13" s="253"/>
      <c r="BK13" s="253"/>
      <c r="BL13" s="253"/>
      <c r="BM13" s="253"/>
      <c r="BN13" s="253"/>
      <c r="BO13" s="253"/>
      <c r="BP13" s="253"/>
      <c r="BQ13" s="262">
        <v>7</v>
      </c>
      <c r="BR13" s="263"/>
      <c r="BS13" s="1065" t="s">
        <v>593</v>
      </c>
      <c r="BT13" s="1066"/>
      <c r="BU13" s="1066"/>
      <c r="BV13" s="1066"/>
      <c r="BW13" s="1066"/>
      <c r="BX13" s="1066"/>
      <c r="BY13" s="1066"/>
      <c r="BZ13" s="1066"/>
      <c r="CA13" s="1066"/>
      <c r="CB13" s="1066"/>
      <c r="CC13" s="1066"/>
      <c r="CD13" s="1066"/>
      <c r="CE13" s="1066"/>
      <c r="CF13" s="1066"/>
      <c r="CG13" s="1067"/>
      <c r="CH13" s="1040" t="s">
        <v>601</v>
      </c>
      <c r="CI13" s="1041"/>
      <c r="CJ13" s="1041"/>
      <c r="CK13" s="1041"/>
      <c r="CL13" s="1042"/>
      <c r="CM13" s="1040">
        <v>6</v>
      </c>
      <c r="CN13" s="1041"/>
      <c r="CO13" s="1041"/>
      <c r="CP13" s="1041"/>
      <c r="CQ13" s="1042"/>
      <c r="CR13" s="1040">
        <v>8</v>
      </c>
      <c r="CS13" s="1041"/>
      <c r="CT13" s="1041"/>
      <c r="CU13" s="1041"/>
      <c r="CV13" s="1042"/>
      <c r="CW13" s="1040">
        <v>11</v>
      </c>
      <c r="CX13" s="1041"/>
      <c r="CY13" s="1041"/>
      <c r="CZ13" s="1041"/>
      <c r="DA13" s="1042"/>
      <c r="DB13" s="1040" t="s">
        <v>127</v>
      </c>
      <c r="DC13" s="1041"/>
      <c r="DD13" s="1041"/>
      <c r="DE13" s="1041"/>
      <c r="DF13" s="1042"/>
      <c r="DG13" s="1040" t="s">
        <v>127</v>
      </c>
      <c r="DH13" s="1041"/>
      <c r="DI13" s="1041"/>
      <c r="DJ13" s="1041"/>
      <c r="DK13" s="1042"/>
      <c r="DL13" s="1040" t="s">
        <v>127</v>
      </c>
      <c r="DM13" s="1041"/>
      <c r="DN13" s="1041"/>
      <c r="DO13" s="1041"/>
      <c r="DP13" s="1042"/>
      <c r="DQ13" s="1040" t="s">
        <v>127</v>
      </c>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6"/>
      <c r="AL14" s="1137"/>
      <c r="AM14" s="1137"/>
      <c r="AN14" s="1137"/>
      <c r="AO14" s="1137"/>
      <c r="AP14" s="1137"/>
      <c r="AQ14" s="1137"/>
      <c r="AR14" s="1137"/>
      <c r="AS14" s="1137"/>
      <c r="AT14" s="1137"/>
      <c r="AU14" s="1134"/>
      <c r="AV14" s="1134"/>
      <c r="AW14" s="1134"/>
      <c r="AX14" s="1134"/>
      <c r="AY14" s="1135"/>
      <c r="AZ14" s="252"/>
      <c r="BA14" s="252"/>
      <c r="BB14" s="252"/>
      <c r="BC14" s="252"/>
      <c r="BD14" s="252"/>
      <c r="BE14" s="253"/>
      <c r="BF14" s="253"/>
      <c r="BG14" s="253"/>
      <c r="BH14" s="253"/>
      <c r="BI14" s="253"/>
      <c r="BJ14" s="253"/>
      <c r="BK14" s="253"/>
      <c r="BL14" s="253"/>
      <c r="BM14" s="253"/>
      <c r="BN14" s="253"/>
      <c r="BO14" s="253"/>
      <c r="BP14" s="253"/>
      <c r="BQ14" s="262">
        <v>8</v>
      </c>
      <c r="BR14" s="263"/>
      <c r="BS14" s="1065" t="s">
        <v>594</v>
      </c>
      <c r="BT14" s="1066"/>
      <c r="BU14" s="1066"/>
      <c r="BV14" s="1066"/>
      <c r="BW14" s="1066"/>
      <c r="BX14" s="1066"/>
      <c r="BY14" s="1066"/>
      <c r="BZ14" s="1066"/>
      <c r="CA14" s="1066"/>
      <c r="CB14" s="1066"/>
      <c r="CC14" s="1066"/>
      <c r="CD14" s="1066"/>
      <c r="CE14" s="1066"/>
      <c r="CF14" s="1066"/>
      <c r="CG14" s="1067"/>
      <c r="CH14" s="1040">
        <v>33</v>
      </c>
      <c r="CI14" s="1041"/>
      <c r="CJ14" s="1041"/>
      <c r="CK14" s="1041"/>
      <c r="CL14" s="1042"/>
      <c r="CM14" s="1040">
        <v>205</v>
      </c>
      <c r="CN14" s="1041"/>
      <c r="CO14" s="1041"/>
      <c r="CP14" s="1041"/>
      <c r="CQ14" s="1042"/>
      <c r="CR14" s="1040">
        <v>80</v>
      </c>
      <c r="CS14" s="1041"/>
      <c r="CT14" s="1041"/>
      <c r="CU14" s="1041"/>
      <c r="CV14" s="1042"/>
      <c r="CW14" s="1040" t="s">
        <v>601</v>
      </c>
      <c r="CX14" s="1041"/>
      <c r="CY14" s="1041"/>
      <c r="CZ14" s="1041"/>
      <c r="DA14" s="1042"/>
      <c r="DB14" s="1040" t="s">
        <v>127</v>
      </c>
      <c r="DC14" s="1041"/>
      <c r="DD14" s="1041"/>
      <c r="DE14" s="1041"/>
      <c r="DF14" s="1042"/>
      <c r="DG14" s="1040" t="s">
        <v>127</v>
      </c>
      <c r="DH14" s="1041"/>
      <c r="DI14" s="1041"/>
      <c r="DJ14" s="1041"/>
      <c r="DK14" s="1042"/>
      <c r="DL14" s="1040" t="s">
        <v>127</v>
      </c>
      <c r="DM14" s="1041"/>
      <c r="DN14" s="1041"/>
      <c r="DO14" s="1041"/>
      <c r="DP14" s="1042"/>
      <c r="DQ14" s="1040" t="s">
        <v>127</v>
      </c>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6"/>
      <c r="AL15" s="1137"/>
      <c r="AM15" s="1137"/>
      <c r="AN15" s="1137"/>
      <c r="AO15" s="1137"/>
      <c r="AP15" s="1137"/>
      <c r="AQ15" s="1137"/>
      <c r="AR15" s="1137"/>
      <c r="AS15" s="1137"/>
      <c r="AT15" s="1137"/>
      <c r="AU15" s="1134"/>
      <c r="AV15" s="1134"/>
      <c r="AW15" s="1134"/>
      <c r="AX15" s="1134"/>
      <c r="AY15" s="1135"/>
      <c r="AZ15" s="252"/>
      <c r="BA15" s="252"/>
      <c r="BB15" s="252"/>
      <c r="BC15" s="252"/>
      <c r="BD15" s="252"/>
      <c r="BE15" s="253"/>
      <c r="BF15" s="253"/>
      <c r="BG15" s="253"/>
      <c r="BH15" s="253"/>
      <c r="BI15" s="253"/>
      <c r="BJ15" s="253"/>
      <c r="BK15" s="253"/>
      <c r="BL15" s="253"/>
      <c r="BM15" s="253"/>
      <c r="BN15" s="253"/>
      <c r="BO15" s="253"/>
      <c r="BP15" s="253"/>
      <c r="BQ15" s="262">
        <v>9</v>
      </c>
      <c r="BR15" s="263"/>
      <c r="BS15" s="1065" t="s">
        <v>595</v>
      </c>
      <c r="BT15" s="1066"/>
      <c r="BU15" s="1066"/>
      <c r="BV15" s="1066"/>
      <c r="BW15" s="1066"/>
      <c r="BX15" s="1066"/>
      <c r="BY15" s="1066"/>
      <c r="BZ15" s="1066"/>
      <c r="CA15" s="1066"/>
      <c r="CB15" s="1066"/>
      <c r="CC15" s="1066"/>
      <c r="CD15" s="1066"/>
      <c r="CE15" s="1066"/>
      <c r="CF15" s="1066"/>
      <c r="CG15" s="1067"/>
      <c r="CH15" s="1040">
        <v>20</v>
      </c>
      <c r="CI15" s="1041"/>
      <c r="CJ15" s="1041"/>
      <c r="CK15" s="1041"/>
      <c r="CL15" s="1042"/>
      <c r="CM15" s="1040">
        <v>2390</v>
      </c>
      <c r="CN15" s="1041"/>
      <c r="CO15" s="1041"/>
      <c r="CP15" s="1041"/>
      <c r="CQ15" s="1042"/>
      <c r="CR15" s="1040">
        <v>1388</v>
      </c>
      <c r="CS15" s="1041"/>
      <c r="CT15" s="1041"/>
      <c r="CU15" s="1041"/>
      <c r="CV15" s="1042"/>
      <c r="CW15" s="1040">
        <v>116</v>
      </c>
      <c r="CX15" s="1041"/>
      <c r="CY15" s="1041"/>
      <c r="CZ15" s="1041"/>
      <c r="DA15" s="1042"/>
      <c r="DB15" s="1040">
        <v>1138</v>
      </c>
      <c r="DC15" s="1041"/>
      <c r="DD15" s="1041"/>
      <c r="DE15" s="1041"/>
      <c r="DF15" s="1042"/>
      <c r="DG15" s="1040" t="s">
        <v>603</v>
      </c>
      <c r="DH15" s="1041"/>
      <c r="DI15" s="1041"/>
      <c r="DJ15" s="1041"/>
      <c r="DK15" s="1042"/>
      <c r="DL15" s="1040" t="s">
        <v>603</v>
      </c>
      <c r="DM15" s="1041"/>
      <c r="DN15" s="1041"/>
      <c r="DO15" s="1041"/>
      <c r="DP15" s="1042"/>
      <c r="DQ15" s="1040" t="s">
        <v>603</v>
      </c>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6"/>
      <c r="AL16" s="1137"/>
      <c r="AM16" s="1137"/>
      <c r="AN16" s="1137"/>
      <c r="AO16" s="1137"/>
      <c r="AP16" s="1137"/>
      <c r="AQ16" s="1137"/>
      <c r="AR16" s="1137"/>
      <c r="AS16" s="1137"/>
      <c r="AT16" s="1137"/>
      <c r="AU16" s="1134"/>
      <c r="AV16" s="1134"/>
      <c r="AW16" s="1134"/>
      <c r="AX16" s="1134"/>
      <c r="AY16" s="1135"/>
      <c r="AZ16" s="252"/>
      <c r="BA16" s="252"/>
      <c r="BB16" s="252"/>
      <c r="BC16" s="252"/>
      <c r="BD16" s="252"/>
      <c r="BE16" s="253"/>
      <c r="BF16" s="253"/>
      <c r="BG16" s="253"/>
      <c r="BH16" s="253"/>
      <c r="BI16" s="253"/>
      <c r="BJ16" s="253"/>
      <c r="BK16" s="253"/>
      <c r="BL16" s="253"/>
      <c r="BM16" s="253"/>
      <c r="BN16" s="253"/>
      <c r="BO16" s="253"/>
      <c r="BP16" s="253"/>
      <c r="BQ16" s="262">
        <v>10</v>
      </c>
      <c r="BR16" s="263"/>
      <c r="BS16" s="1065" t="s">
        <v>596</v>
      </c>
      <c r="BT16" s="1066"/>
      <c r="BU16" s="1066"/>
      <c r="BV16" s="1066"/>
      <c r="BW16" s="1066"/>
      <c r="BX16" s="1066"/>
      <c r="BY16" s="1066"/>
      <c r="BZ16" s="1066"/>
      <c r="CA16" s="1066"/>
      <c r="CB16" s="1066"/>
      <c r="CC16" s="1066"/>
      <c r="CD16" s="1066"/>
      <c r="CE16" s="1066"/>
      <c r="CF16" s="1066"/>
      <c r="CG16" s="1067"/>
      <c r="CH16" s="1040" t="s">
        <v>601</v>
      </c>
      <c r="CI16" s="1041"/>
      <c r="CJ16" s="1041"/>
      <c r="CK16" s="1041"/>
      <c r="CL16" s="1042"/>
      <c r="CM16" s="1040">
        <v>3</v>
      </c>
      <c r="CN16" s="1041"/>
      <c r="CO16" s="1041"/>
      <c r="CP16" s="1041"/>
      <c r="CQ16" s="1042"/>
      <c r="CR16" s="1040">
        <v>3</v>
      </c>
      <c r="CS16" s="1041"/>
      <c r="CT16" s="1041"/>
      <c r="CU16" s="1041"/>
      <c r="CV16" s="1042"/>
      <c r="CW16" s="1040">
        <v>22</v>
      </c>
      <c r="CX16" s="1041"/>
      <c r="CY16" s="1041"/>
      <c r="CZ16" s="1041"/>
      <c r="DA16" s="1042"/>
      <c r="DB16" s="1040" t="s">
        <v>601</v>
      </c>
      <c r="DC16" s="1041"/>
      <c r="DD16" s="1041"/>
      <c r="DE16" s="1041"/>
      <c r="DF16" s="1042"/>
      <c r="DG16" s="1040" t="s">
        <v>603</v>
      </c>
      <c r="DH16" s="1041"/>
      <c r="DI16" s="1041"/>
      <c r="DJ16" s="1041"/>
      <c r="DK16" s="1042"/>
      <c r="DL16" s="1040" t="s">
        <v>603</v>
      </c>
      <c r="DM16" s="1041"/>
      <c r="DN16" s="1041"/>
      <c r="DO16" s="1041"/>
      <c r="DP16" s="1042"/>
      <c r="DQ16" s="1040" t="s">
        <v>603</v>
      </c>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6"/>
      <c r="AL17" s="1137"/>
      <c r="AM17" s="1137"/>
      <c r="AN17" s="1137"/>
      <c r="AO17" s="1137"/>
      <c r="AP17" s="1137"/>
      <c r="AQ17" s="1137"/>
      <c r="AR17" s="1137"/>
      <c r="AS17" s="1137"/>
      <c r="AT17" s="1137"/>
      <c r="AU17" s="1134"/>
      <c r="AV17" s="1134"/>
      <c r="AW17" s="1134"/>
      <c r="AX17" s="1134"/>
      <c r="AY17" s="1135"/>
      <c r="AZ17" s="252"/>
      <c r="BA17" s="252"/>
      <c r="BB17" s="252"/>
      <c r="BC17" s="252"/>
      <c r="BD17" s="252"/>
      <c r="BE17" s="253"/>
      <c r="BF17" s="253"/>
      <c r="BG17" s="253"/>
      <c r="BH17" s="253"/>
      <c r="BI17" s="253"/>
      <c r="BJ17" s="253"/>
      <c r="BK17" s="253"/>
      <c r="BL17" s="253"/>
      <c r="BM17" s="253"/>
      <c r="BN17" s="253"/>
      <c r="BO17" s="253"/>
      <c r="BP17" s="253"/>
      <c r="BQ17" s="262">
        <v>11</v>
      </c>
      <c r="BR17" s="263"/>
      <c r="BS17" s="1065" t="s">
        <v>597</v>
      </c>
      <c r="BT17" s="1066"/>
      <c r="BU17" s="1066"/>
      <c r="BV17" s="1066"/>
      <c r="BW17" s="1066"/>
      <c r="BX17" s="1066"/>
      <c r="BY17" s="1066"/>
      <c r="BZ17" s="1066"/>
      <c r="CA17" s="1066"/>
      <c r="CB17" s="1066"/>
      <c r="CC17" s="1066"/>
      <c r="CD17" s="1066"/>
      <c r="CE17" s="1066"/>
      <c r="CF17" s="1066"/>
      <c r="CG17" s="1067"/>
      <c r="CH17" s="1040">
        <v>369</v>
      </c>
      <c r="CI17" s="1041"/>
      <c r="CJ17" s="1041"/>
      <c r="CK17" s="1041"/>
      <c r="CL17" s="1042"/>
      <c r="CM17" s="1040">
        <v>4894</v>
      </c>
      <c r="CN17" s="1041"/>
      <c r="CO17" s="1041"/>
      <c r="CP17" s="1041"/>
      <c r="CQ17" s="1042"/>
      <c r="CR17" s="1040">
        <v>3709</v>
      </c>
      <c r="CS17" s="1041"/>
      <c r="CT17" s="1041"/>
      <c r="CU17" s="1041"/>
      <c r="CV17" s="1042"/>
      <c r="CW17" s="1040">
        <v>774</v>
      </c>
      <c r="CX17" s="1041"/>
      <c r="CY17" s="1041"/>
      <c r="CZ17" s="1041"/>
      <c r="DA17" s="1042"/>
      <c r="DB17" s="1040">
        <v>5548</v>
      </c>
      <c r="DC17" s="1041"/>
      <c r="DD17" s="1041"/>
      <c r="DE17" s="1041"/>
      <c r="DF17" s="1042"/>
      <c r="DG17" s="1040" t="s">
        <v>603</v>
      </c>
      <c r="DH17" s="1041"/>
      <c r="DI17" s="1041"/>
      <c r="DJ17" s="1041"/>
      <c r="DK17" s="1042"/>
      <c r="DL17" s="1040" t="s">
        <v>603</v>
      </c>
      <c r="DM17" s="1041"/>
      <c r="DN17" s="1041"/>
      <c r="DO17" s="1041"/>
      <c r="DP17" s="1042"/>
      <c r="DQ17" s="1040" t="s">
        <v>603</v>
      </c>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6"/>
      <c r="AL18" s="1137"/>
      <c r="AM18" s="1137"/>
      <c r="AN18" s="1137"/>
      <c r="AO18" s="1137"/>
      <c r="AP18" s="1137"/>
      <c r="AQ18" s="1137"/>
      <c r="AR18" s="1137"/>
      <c r="AS18" s="1137"/>
      <c r="AT18" s="1137"/>
      <c r="AU18" s="1134"/>
      <c r="AV18" s="1134"/>
      <c r="AW18" s="1134"/>
      <c r="AX18" s="1134"/>
      <c r="AY18" s="1135"/>
      <c r="AZ18" s="252"/>
      <c r="BA18" s="252"/>
      <c r="BB18" s="252"/>
      <c r="BC18" s="252"/>
      <c r="BD18" s="252"/>
      <c r="BE18" s="253"/>
      <c r="BF18" s="253"/>
      <c r="BG18" s="253"/>
      <c r="BH18" s="253"/>
      <c r="BI18" s="253"/>
      <c r="BJ18" s="253"/>
      <c r="BK18" s="253"/>
      <c r="BL18" s="253"/>
      <c r="BM18" s="253"/>
      <c r="BN18" s="253"/>
      <c r="BO18" s="253"/>
      <c r="BP18" s="253"/>
      <c r="BQ18" s="262">
        <v>12</v>
      </c>
      <c r="BR18" s="263"/>
      <c r="BS18" s="1065" t="s">
        <v>598</v>
      </c>
      <c r="BT18" s="1066"/>
      <c r="BU18" s="1066"/>
      <c r="BV18" s="1066"/>
      <c r="BW18" s="1066"/>
      <c r="BX18" s="1066"/>
      <c r="BY18" s="1066"/>
      <c r="BZ18" s="1066"/>
      <c r="CA18" s="1066"/>
      <c r="CB18" s="1066"/>
      <c r="CC18" s="1066"/>
      <c r="CD18" s="1066"/>
      <c r="CE18" s="1066"/>
      <c r="CF18" s="1066"/>
      <c r="CG18" s="1067"/>
      <c r="CH18" s="1040">
        <v>83</v>
      </c>
      <c r="CI18" s="1041"/>
      <c r="CJ18" s="1041"/>
      <c r="CK18" s="1041"/>
      <c r="CL18" s="1042"/>
      <c r="CM18" s="1040">
        <v>38983</v>
      </c>
      <c r="CN18" s="1041"/>
      <c r="CO18" s="1041"/>
      <c r="CP18" s="1041"/>
      <c r="CQ18" s="1042"/>
      <c r="CR18" s="1040" t="s">
        <v>601</v>
      </c>
      <c r="CS18" s="1041"/>
      <c r="CT18" s="1041"/>
      <c r="CU18" s="1041"/>
      <c r="CV18" s="1042"/>
      <c r="CW18" s="1040" t="s">
        <v>601</v>
      </c>
      <c r="CX18" s="1041"/>
      <c r="CY18" s="1041"/>
      <c r="CZ18" s="1041"/>
      <c r="DA18" s="1042"/>
      <c r="DB18" s="1040">
        <v>269</v>
      </c>
      <c r="DC18" s="1041"/>
      <c r="DD18" s="1041"/>
      <c r="DE18" s="1041"/>
      <c r="DF18" s="1042"/>
      <c r="DG18" s="1040" t="s">
        <v>604</v>
      </c>
      <c r="DH18" s="1041"/>
      <c r="DI18" s="1041"/>
      <c r="DJ18" s="1041"/>
      <c r="DK18" s="1042"/>
      <c r="DL18" s="1040">
        <v>202</v>
      </c>
      <c r="DM18" s="1041"/>
      <c r="DN18" s="1041"/>
      <c r="DO18" s="1041"/>
      <c r="DP18" s="1042"/>
      <c r="DQ18" s="1040">
        <v>20</v>
      </c>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6"/>
      <c r="AL19" s="1137"/>
      <c r="AM19" s="1137"/>
      <c r="AN19" s="1137"/>
      <c r="AO19" s="1137"/>
      <c r="AP19" s="1137"/>
      <c r="AQ19" s="1137"/>
      <c r="AR19" s="1137"/>
      <c r="AS19" s="1137"/>
      <c r="AT19" s="1137"/>
      <c r="AU19" s="1134"/>
      <c r="AV19" s="1134"/>
      <c r="AW19" s="1134"/>
      <c r="AX19" s="1134"/>
      <c r="AY19" s="1135"/>
      <c r="AZ19" s="252"/>
      <c r="BA19" s="252"/>
      <c r="BB19" s="252"/>
      <c r="BC19" s="252"/>
      <c r="BD19" s="252"/>
      <c r="BE19" s="253"/>
      <c r="BF19" s="253"/>
      <c r="BG19" s="253"/>
      <c r="BH19" s="253"/>
      <c r="BI19" s="253"/>
      <c r="BJ19" s="253"/>
      <c r="BK19" s="253"/>
      <c r="BL19" s="253"/>
      <c r="BM19" s="253"/>
      <c r="BN19" s="253"/>
      <c r="BO19" s="253"/>
      <c r="BP19" s="253"/>
      <c r="BQ19" s="262">
        <v>13</v>
      </c>
      <c r="BR19" s="263"/>
      <c r="BS19" s="1065" t="s">
        <v>599</v>
      </c>
      <c r="BT19" s="1066"/>
      <c r="BU19" s="1066"/>
      <c r="BV19" s="1066"/>
      <c r="BW19" s="1066"/>
      <c r="BX19" s="1066"/>
      <c r="BY19" s="1066"/>
      <c r="BZ19" s="1066"/>
      <c r="CA19" s="1066"/>
      <c r="CB19" s="1066"/>
      <c r="CC19" s="1066"/>
      <c r="CD19" s="1066"/>
      <c r="CE19" s="1066"/>
      <c r="CF19" s="1066"/>
      <c r="CG19" s="1067"/>
      <c r="CH19" s="1040">
        <v>-115</v>
      </c>
      <c r="CI19" s="1041"/>
      <c r="CJ19" s="1041"/>
      <c r="CK19" s="1041"/>
      <c r="CL19" s="1042"/>
      <c r="CM19" s="1040">
        <v>351</v>
      </c>
      <c r="CN19" s="1041"/>
      <c r="CO19" s="1041"/>
      <c r="CP19" s="1041"/>
      <c r="CQ19" s="1042"/>
      <c r="CR19" s="1040">
        <v>26</v>
      </c>
      <c r="CS19" s="1041"/>
      <c r="CT19" s="1041"/>
      <c r="CU19" s="1041"/>
      <c r="CV19" s="1042"/>
      <c r="CW19" s="1040">
        <v>40</v>
      </c>
      <c r="CX19" s="1041"/>
      <c r="CY19" s="1041"/>
      <c r="CZ19" s="1041"/>
      <c r="DA19" s="1042"/>
      <c r="DB19" s="1040" t="s">
        <v>127</v>
      </c>
      <c r="DC19" s="1041"/>
      <c r="DD19" s="1041"/>
      <c r="DE19" s="1041"/>
      <c r="DF19" s="1042"/>
      <c r="DG19" s="1040" t="s">
        <v>127</v>
      </c>
      <c r="DH19" s="1041"/>
      <c r="DI19" s="1041"/>
      <c r="DJ19" s="1041"/>
      <c r="DK19" s="1042"/>
      <c r="DL19" s="1040" t="s">
        <v>127</v>
      </c>
      <c r="DM19" s="1041"/>
      <c r="DN19" s="1041"/>
      <c r="DO19" s="1041"/>
      <c r="DP19" s="1042"/>
      <c r="DQ19" s="1040" t="s">
        <v>127</v>
      </c>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6"/>
      <c r="AL20" s="1137"/>
      <c r="AM20" s="1137"/>
      <c r="AN20" s="1137"/>
      <c r="AO20" s="1137"/>
      <c r="AP20" s="1137"/>
      <c r="AQ20" s="1137"/>
      <c r="AR20" s="1137"/>
      <c r="AS20" s="1137"/>
      <c r="AT20" s="1137"/>
      <c r="AU20" s="1134"/>
      <c r="AV20" s="1134"/>
      <c r="AW20" s="1134"/>
      <c r="AX20" s="1134"/>
      <c r="AY20" s="1135"/>
      <c r="AZ20" s="252"/>
      <c r="BA20" s="252"/>
      <c r="BB20" s="252"/>
      <c r="BC20" s="252"/>
      <c r="BD20" s="252"/>
      <c r="BE20" s="253"/>
      <c r="BF20" s="253"/>
      <c r="BG20" s="253"/>
      <c r="BH20" s="253"/>
      <c r="BI20" s="253"/>
      <c r="BJ20" s="253"/>
      <c r="BK20" s="253"/>
      <c r="BL20" s="253"/>
      <c r="BM20" s="253"/>
      <c r="BN20" s="253"/>
      <c r="BO20" s="253"/>
      <c r="BP20" s="253"/>
      <c r="BQ20" s="262">
        <v>14</v>
      </c>
      <c r="BR20" s="263"/>
      <c r="BS20" s="1065" t="s">
        <v>600</v>
      </c>
      <c r="BT20" s="1066"/>
      <c r="BU20" s="1066"/>
      <c r="BV20" s="1066"/>
      <c r="BW20" s="1066"/>
      <c r="BX20" s="1066"/>
      <c r="BY20" s="1066"/>
      <c r="BZ20" s="1066"/>
      <c r="CA20" s="1066"/>
      <c r="CB20" s="1066"/>
      <c r="CC20" s="1066"/>
      <c r="CD20" s="1066"/>
      <c r="CE20" s="1066"/>
      <c r="CF20" s="1066"/>
      <c r="CG20" s="1067"/>
      <c r="CH20" s="1040">
        <v>824</v>
      </c>
      <c r="CI20" s="1041"/>
      <c r="CJ20" s="1041"/>
      <c r="CK20" s="1041"/>
      <c r="CL20" s="1042"/>
      <c r="CM20" s="1040">
        <v>4359</v>
      </c>
      <c r="CN20" s="1041"/>
      <c r="CO20" s="1041"/>
      <c r="CP20" s="1041"/>
      <c r="CQ20" s="1042"/>
      <c r="CR20" s="1040">
        <v>1</v>
      </c>
      <c r="CS20" s="1041"/>
      <c r="CT20" s="1041"/>
      <c r="CU20" s="1041"/>
      <c r="CV20" s="1042"/>
      <c r="CW20" s="1040" t="s">
        <v>601</v>
      </c>
      <c r="CX20" s="1041"/>
      <c r="CY20" s="1041"/>
      <c r="CZ20" s="1041"/>
      <c r="DA20" s="1042"/>
      <c r="DB20" s="1040" t="s">
        <v>127</v>
      </c>
      <c r="DC20" s="1041"/>
      <c r="DD20" s="1041"/>
      <c r="DE20" s="1041"/>
      <c r="DF20" s="1042"/>
      <c r="DG20" s="1040" t="s">
        <v>127</v>
      </c>
      <c r="DH20" s="1041"/>
      <c r="DI20" s="1041"/>
      <c r="DJ20" s="1041"/>
      <c r="DK20" s="1042"/>
      <c r="DL20" s="1040" t="s">
        <v>127</v>
      </c>
      <c r="DM20" s="1041"/>
      <c r="DN20" s="1041"/>
      <c r="DO20" s="1041"/>
      <c r="DP20" s="1042"/>
      <c r="DQ20" s="1040" t="s">
        <v>127</v>
      </c>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6"/>
      <c r="AL21" s="1137"/>
      <c r="AM21" s="1137"/>
      <c r="AN21" s="1137"/>
      <c r="AO21" s="1137"/>
      <c r="AP21" s="1137"/>
      <c r="AQ21" s="1137"/>
      <c r="AR21" s="1137"/>
      <c r="AS21" s="1137"/>
      <c r="AT21" s="1137"/>
      <c r="AU21" s="1134"/>
      <c r="AV21" s="1134"/>
      <c r="AW21" s="1134"/>
      <c r="AX21" s="1134"/>
      <c r="AY21" s="1135"/>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31"/>
      <c r="R22" s="1132"/>
      <c r="S22" s="1132"/>
      <c r="T22" s="1132"/>
      <c r="U22" s="1132"/>
      <c r="V22" s="1132"/>
      <c r="W22" s="1132"/>
      <c r="X22" s="1132"/>
      <c r="Y22" s="1132"/>
      <c r="Z22" s="1132"/>
      <c r="AA22" s="1132"/>
      <c r="AB22" s="1132"/>
      <c r="AC22" s="1132"/>
      <c r="AD22" s="1132"/>
      <c r="AE22" s="1133"/>
      <c r="AF22" s="1070"/>
      <c r="AG22" s="1071"/>
      <c r="AH22" s="1071"/>
      <c r="AI22" s="1071"/>
      <c r="AJ22" s="1072"/>
      <c r="AK22" s="1127"/>
      <c r="AL22" s="1128"/>
      <c r="AM22" s="1128"/>
      <c r="AN22" s="1128"/>
      <c r="AO22" s="1128"/>
      <c r="AP22" s="1128"/>
      <c r="AQ22" s="1128"/>
      <c r="AR22" s="1128"/>
      <c r="AS22" s="1128"/>
      <c r="AT22" s="1128"/>
      <c r="AU22" s="1129"/>
      <c r="AV22" s="1129"/>
      <c r="AW22" s="1129"/>
      <c r="AX22" s="1129"/>
      <c r="AY22" s="1130"/>
      <c r="AZ22" s="1086" t="s">
        <v>390</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391</v>
      </c>
      <c r="B23" s="995" t="s">
        <v>392</v>
      </c>
      <c r="C23" s="996"/>
      <c r="D23" s="996"/>
      <c r="E23" s="996"/>
      <c r="F23" s="996"/>
      <c r="G23" s="996"/>
      <c r="H23" s="996"/>
      <c r="I23" s="996"/>
      <c r="J23" s="996"/>
      <c r="K23" s="996"/>
      <c r="L23" s="996"/>
      <c r="M23" s="996"/>
      <c r="N23" s="996"/>
      <c r="O23" s="996"/>
      <c r="P23" s="997"/>
      <c r="Q23" s="1118">
        <v>124102</v>
      </c>
      <c r="R23" s="1119"/>
      <c r="S23" s="1119"/>
      <c r="T23" s="1119"/>
      <c r="U23" s="1119"/>
      <c r="V23" s="1119">
        <v>119649</v>
      </c>
      <c r="W23" s="1119"/>
      <c r="X23" s="1119"/>
      <c r="Y23" s="1119"/>
      <c r="Z23" s="1119"/>
      <c r="AA23" s="1119">
        <f>+Q23-V23</f>
        <v>4453</v>
      </c>
      <c r="AB23" s="1119"/>
      <c r="AC23" s="1119"/>
      <c r="AD23" s="1119"/>
      <c r="AE23" s="1120"/>
      <c r="AF23" s="1121">
        <v>3573</v>
      </c>
      <c r="AG23" s="1119"/>
      <c r="AH23" s="1119"/>
      <c r="AI23" s="1119"/>
      <c r="AJ23" s="1122"/>
      <c r="AK23" s="1123"/>
      <c r="AL23" s="1124"/>
      <c r="AM23" s="1124"/>
      <c r="AN23" s="1124"/>
      <c r="AO23" s="1124"/>
      <c r="AP23" s="1119">
        <v>111468</v>
      </c>
      <c r="AQ23" s="1119"/>
      <c r="AR23" s="1119"/>
      <c r="AS23" s="1119"/>
      <c r="AT23" s="1119"/>
      <c r="AU23" s="1125"/>
      <c r="AV23" s="1125"/>
      <c r="AW23" s="1125"/>
      <c r="AX23" s="1125"/>
      <c r="AY23" s="1126"/>
      <c r="AZ23" s="1115" t="s">
        <v>387</v>
      </c>
      <c r="BA23" s="1116"/>
      <c r="BB23" s="1116"/>
      <c r="BC23" s="1116"/>
      <c r="BD23" s="1117"/>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4" t="s">
        <v>393</v>
      </c>
      <c r="B24" s="1114"/>
      <c r="C24" s="1114"/>
      <c r="D24" s="1114"/>
      <c r="E24" s="1114"/>
      <c r="F24" s="1114"/>
      <c r="G24" s="1114"/>
      <c r="H24" s="1114"/>
      <c r="I24" s="1114"/>
      <c r="J24" s="1114"/>
      <c r="K24" s="1114"/>
      <c r="L24" s="1114"/>
      <c r="M24" s="1114"/>
      <c r="N24" s="1114"/>
      <c r="O24" s="1114"/>
      <c r="P24" s="1114"/>
      <c r="Q24" s="1114"/>
      <c r="R24" s="1114"/>
      <c r="S24" s="1114"/>
      <c r="T24" s="1114"/>
      <c r="U24" s="1114"/>
      <c r="V24" s="1114"/>
      <c r="W24" s="1114"/>
      <c r="X24" s="1114"/>
      <c r="Y24" s="1114"/>
      <c r="Z24" s="1114"/>
      <c r="AA24" s="1114"/>
      <c r="AB24" s="1114"/>
      <c r="AC24" s="1114"/>
      <c r="AD24" s="1114"/>
      <c r="AE24" s="1114"/>
      <c r="AF24" s="1114"/>
      <c r="AG24" s="1114"/>
      <c r="AH24" s="1114"/>
      <c r="AI24" s="1114"/>
      <c r="AJ24" s="1114"/>
      <c r="AK24" s="1114"/>
      <c r="AL24" s="1114"/>
      <c r="AM24" s="1114"/>
      <c r="AN24" s="1114"/>
      <c r="AO24" s="1114"/>
      <c r="AP24" s="1114"/>
      <c r="AQ24" s="1114"/>
      <c r="AR24" s="1114"/>
      <c r="AS24" s="1114"/>
      <c r="AT24" s="1114"/>
      <c r="AU24" s="1114"/>
      <c r="AV24" s="1114"/>
      <c r="AW24" s="1114"/>
      <c r="AX24" s="1114"/>
      <c r="AY24" s="1114"/>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3" t="s">
        <v>394</v>
      </c>
      <c r="B25" s="1113"/>
      <c r="C25" s="1113"/>
      <c r="D25" s="1113"/>
      <c r="E25" s="1113"/>
      <c r="F25" s="1113"/>
      <c r="G25" s="1113"/>
      <c r="H25" s="1113"/>
      <c r="I25" s="1113"/>
      <c r="J25" s="1113"/>
      <c r="K25" s="1113"/>
      <c r="L25" s="1113"/>
      <c r="M25" s="1113"/>
      <c r="N25" s="1113"/>
      <c r="O25" s="1113"/>
      <c r="P25" s="1113"/>
      <c r="Q25" s="1113"/>
      <c r="R25" s="1113"/>
      <c r="S25" s="1113"/>
      <c r="T25" s="1113"/>
      <c r="U25" s="1113"/>
      <c r="V25" s="1113"/>
      <c r="W25" s="1113"/>
      <c r="X25" s="1113"/>
      <c r="Y25" s="1113"/>
      <c r="Z25" s="1113"/>
      <c r="AA25" s="1113"/>
      <c r="AB25" s="1113"/>
      <c r="AC25" s="1113"/>
      <c r="AD25" s="1113"/>
      <c r="AE25" s="1113"/>
      <c r="AF25" s="1113"/>
      <c r="AG25" s="1113"/>
      <c r="AH25" s="1113"/>
      <c r="AI25" s="1113"/>
      <c r="AJ25" s="1113"/>
      <c r="AK25" s="1113"/>
      <c r="AL25" s="1113"/>
      <c r="AM25" s="1113"/>
      <c r="AN25" s="1113"/>
      <c r="AO25" s="1113"/>
      <c r="AP25" s="1113"/>
      <c r="AQ25" s="1113"/>
      <c r="AR25" s="1113"/>
      <c r="AS25" s="1113"/>
      <c r="AT25" s="1113"/>
      <c r="AU25" s="1113"/>
      <c r="AV25" s="1113"/>
      <c r="AW25" s="1113"/>
      <c r="AX25" s="1113"/>
      <c r="AY25" s="1113"/>
      <c r="AZ25" s="1113"/>
      <c r="BA25" s="1113"/>
      <c r="BB25" s="1113"/>
      <c r="BC25" s="1113"/>
      <c r="BD25" s="1113"/>
      <c r="BE25" s="1113"/>
      <c r="BF25" s="1113"/>
      <c r="BG25" s="1113"/>
      <c r="BH25" s="1113"/>
      <c r="BI25" s="1113"/>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366</v>
      </c>
      <c r="B26" s="1047"/>
      <c r="C26" s="1047"/>
      <c r="D26" s="1047"/>
      <c r="E26" s="1047"/>
      <c r="F26" s="1047"/>
      <c r="G26" s="1047"/>
      <c r="H26" s="1047"/>
      <c r="I26" s="1047"/>
      <c r="J26" s="1047"/>
      <c r="K26" s="1047"/>
      <c r="L26" s="1047"/>
      <c r="M26" s="1047"/>
      <c r="N26" s="1047"/>
      <c r="O26" s="1047"/>
      <c r="P26" s="1048"/>
      <c r="Q26" s="1052" t="s">
        <v>395</v>
      </c>
      <c r="R26" s="1053"/>
      <c r="S26" s="1053"/>
      <c r="T26" s="1053"/>
      <c r="U26" s="1054"/>
      <c r="V26" s="1052" t="s">
        <v>396</v>
      </c>
      <c r="W26" s="1053"/>
      <c r="X26" s="1053"/>
      <c r="Y26" s="1053"/>
      <c r="Z26" s="1054"/>
      <c r="AA26" s="1052" t="s">
        <v>397</v>
      </c>
      <c r="AB26" s="1053"/>
      <c r="AC26" s="1053"/>
      <c r="AD26" s="1053"/>
      <c r="AE26" s="1053"/>
      <c r="AF26" s="1109" t="s">
        <v>398</v>
      </c>
      <c r="AG26" s="1059"/>
      <c r="AH26" s="1059"/>
      <c r="AI26" s="1059"/>
      <c r="AJ26" s="1110"/>
      <c r="AK26" s="1053" t="s">
        <v>399</v>
      </c>
      <c r="AL26" s="1053"/>
      <c r="AM26" s="1053"/>
      <c r="AN26" s="1053"/>
      <c r="AO26" s="1054"/>
      <c r="AP26" s="1052" t="s">
        <v>400</v>
      </c>
      <c r="AQ26" s="1053"/>
      <c r="AR26" s="1053"/>
      <c r="AS26" s="1053"/>
      <c r="AT26" s="1054"/>
      <c r="AU26" s="1052" t="s">
        <v>401</v>
      </c>
      <c r="AV26" s="1053"/>
      <c r="AW26" s="1053"/>
      <c r="AX26" s="1053"/>
      <c r="AY26" s="1054"/>
      <c r="AZ26" s="1052" t="s">
        <v>402</v>
      </c>
      <c r="BA26" s="1053"/>
      <c r="BB26" s="1053"/>
      <c r="BC26" s="1053"/>
      <c r="BD26" s="1054"/>
      <c r="BE26" s="1052" t="s">
        <v>373</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1"/>
      <c r="AG27" s="1062"/>
      <c r="AH27" s="1062"/>
      <c r="AI27" s="1062"/>
      <c r="AJ27" s="1112"/>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0" t="s">
        <v>403</v>
      </c>
      <c r="C28" s="1101"/>
      <c r="D28" s="1101"/>
      <c r="E28" s="1101"/>
      <c r="F28" s="1101"/>
      <c r="G28" s="1101"/>
      <c r="H28" s="1101"/>
      <c r="I28" s="1101"/>
      <c r="J28" s="1101"/>
      <c r="K28" s="1101"/>
      <c r="L28" s="1101"/>
      <c r="M28" s="1101"/>
      <c r="N28" s="1101"/>
      <c r="O28" s="1101"/>
      <c r="P28" s="1102"/>
      <c r="Q28" s="1103">
        <v>28978</v>
      </c>
      <c r="R28" s="1104"/>
      <c r="S28" s="1104"/>
      <c r="T28" s="1104"/>
      <c r="U28" s="1104"/>
      <c r="V28" s="1104">
        <v>28569</v>
      </c>
      <c r="W28" s="1104"/>
      <c r="X28" s="1104"/>
      <c r="Y28" s="1104"/>
      <c r="Z28" s="1104"/>
      <c r="AA28" s="1104">
        <f>+Q28-V28</f>
        <v>409</v>
      </c>
      <c r="AB28" s="1104"/>
      <c r="AC28" s="1104"/>
      <c r="AD28" s="1104"/>
      <c r="AE28" s="1105"/>
      <c r="AF28" s="1106">
        <v>409</v>
      </c>
      <c r="AG28" s="1104"/>
      <c r="AH28" s="1104"/>
      <c r="AI28" s="1104"/>
      <c r="AJ28" s="1107"/>
      <c r="AK28" s="1108">
        <v>1504</v>
      </c>
      <c r="AL28" s="1097"/>
      <c r="AM28" s="1097"/>
      <c r="AN28" s="1097"/>
      <c r="AO28" s="1097"/>
      <c r="AP28" s="1097" t="s">
        <v>601</v>
      </c>
      <c r="AQ28" s="1097"/>
      <c r="AR28" s="1097"/>
      <c r="AS28" s="1097"/>
      <c r="AT28" s="1097"/>
      <c r="AU28" s="1097" t="s">
        <v>601</v>
      </c>
      <c r="AV28" s="1097"/>
      <c r="AW28" s="1097"/>
      <c r="AX28" s="1097"/>
      <c r="AY28" s="1097"/>
      <c r="AZ28" s="1022" t="s">
        <v>127</v>
      </c>
      <c r="BA28" s="1022"/>
      <c r="BB28" s="1022"/>
      <c r="BC28" s="1022"/>
      <c r="BD28" s="1022"/>
      <c r="BE28" s="1098"/>
      <c r="BF28" s="1098"/>
      <c r="BG28" s="1098"/>
      <c r="BH28" s="1098"/>
      <c r="BI28" s="1099"/>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8" t="s">
        <v>404</v>
      </c>
      <c r="C29" s="1089"/>
      <c r="D29" s="1089"/>
      <c r="E29" s="1089"/>
      <c r="F29" s="1089"/>
      <c r="G29" s="1089"/>
      <c r="H29" s="1089"/>
      <c r="I29" s="1089"/>
      <c r="J29" s="1089"/>
      <c r="K29" s="1089"/>
      <c r="L29" s="1089"/>
      <c r="M29" s="1089"/>
      <c r="N29" s="1089"/>
      <c r="O29" s="1089"/>
      <c r="P29" s="1090"/>
      <c r="Q29" s="1094">
        <v>24793</v>
      </c>
      <c r="R29" s="1095"/>
      <c r="S29" s="1095"/>
      <c r="T29" s="1095"/>
      <c r="U29" s="1095"/>
      <c r="V29" s="1095">
        <v>24506</v>
      </c>
      <c r="W29" s="1095"/>
      <c r="X29" s="1095"/>
      <c r="Y29" s="1095"/>
      <c r="Z29" s="1095"/>
      <c r="AA29" s="1096">
        <f t="shared" ref="AA29:AA36" si="1">+Q29-V29</f>
        <v>287</v>
      </c>
      <c r="AB29" s="1071"/>
      <c r="AC29" s="1071"/>
      <c r="AD29" s="1071"/>
      <c r="AE29" s="1072"/>
      <c r="AF29" s="1070">
        <v>287</v>
      </c>
      <c r="AG29" s="1071"/>
      <c r="AH29" s="1071"/>
      <c r="AI29" s="1071"/>
      <c r="AJ29" s="1072"/>
      <c r="AK29" s="1031">
        <v>3502</v>
      </c>
      <c r="AL29" s="1022"/>
      <c r="AM29" s="1022"/>
      <c r="AN29" s="1022"/>
      <c r="AO29" s="1022"/>
      <c r="AP29" s="1022" t="s">
        <v>515</v>
      </c>
      <c r="AQ29" s="1022"/>
      <c r="AR29" s="1022"/>
      <c r="AS29" s="1022"/>
      <c r="AT29" s="1022"/>
      <c r="AU29" s="1022" t="s">
        <v>515</v>
      </c>
      <c r="AV29" s="1022"/>
      <c r="AW29" s="1022"/>
      <c r="AX29" s="1022"/>
      <c r="AY29" s="1022"/>
      <c r="AZ29" s="1022" t="s">
        <v>127</v>
      </c>
      <c r="BA29" s="1022"/>
      <c r="BB29" s="1022"/>
      <c r="BC29" s="1022"/>
      <c r="BD29" s="1022"/>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8" t="s">
        <v>405</v>
      </c>
      <c r="C30" s="1089"/>
      <c r="D30" s="1089"/>
      <c r="E30" s="1089"/>
      <c r="F30" s="1089"/>
      <c r="G30" s="1089"/>
      <c r="H30" s="1089"/>
      <c r="I30" s="1089"/>
      <c r="J30" s="1089"/>
      <c r="K30" s="1089"/>
      <c r="L30" s="1089"/>
      <c r="M30" s="1089"/>
      <c r="N30" s="1089"/>
      <c r="O30" s="1089"/>
      <c r="P30" s="1090"/>
      <c r="Q30" s="1094">
        <v>3232</v>
      </c>
      <c r="R30" s="1095"/>
      <c r="S30" s="1095"/>
      <c r="T30" s="1095"/>
      <c r="U30" s="1095"/>
      <c r="V30" s="1095">
        <v>3174</v>
      </c>
      <c r="W30" s="1095"/>
      <c r="X30" s="1095"/>
      <c r="Y30" s="1095"/>
      <c r="Z30" s="1095"/>
      <c r="AA30" s="1096">
        <f t="shared" si="1"/>
        <v>58</v>
      </c>
      <c r="AB30" s="1071"/>
      <c r="AC30" s="1071"/>
      <c r="AD30" s="1071"/>
      <c r="AE30" s="1072"/>
      <c r="AF30" s="1070">
        <v>58</v>
      </c>
      <c r="AG30" s="1071"/>
      <c r="AH30" s="1071"/>
      <c r="AI30" s="1071"/>
      <c r="AJ30" s="1072"/>
      <c r="AK30" s="1031">
        <v>949</v>
      </c>
      <c r="AL30" s="1022"/>
      <c r="AM30" s="1022"/>
      <c r="AN30" s="1022"/>
      <c r="AO30" s="1022"/>
      <c r="AP30" s="1022" t="s">
        <v>515</v>
      </c>
      <c r="AQ30" s="1022"/>
      <c r="AR30" s="1022"/>
      <c r="AS30" s="1022"/>
      <c r="AT30" s="1022"/>
      <c r="AU30" s="1022" t="s">
        <v>515</v>
      </c>
      <c r="AV30" s="1022"/>
      <c r="AW30" s="1022"/>
      <c r="AX30" s="1022"/>
      <c r="AY30" s="1022"/>
      <c r="AZ30" s="1022" t="s">
        <v>127</v>
      </c>
      <c r="BA30" s="1022"/>
      <c r="BB30" s="1022"/>
      <c r="BC30" s="1022"/>
      <c r="BD30" s="1022"/>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t="s">
        <v>406</v>
      </c>
      <c r="C31" s="1089"/>
      <c r="D31" s="1089"/>
      <c r="E31" s="1089"/>
      <c r="F31" s="1089"/>
      <c r="G31" s="1089"/>
      <c r="H31" s="1089"/>
      <c r="I31" s="1089"/>
      <c r="J31" s="1089"/>
      <c r="K31" s="1089"/>
      <c r="L31" s="1089"/>
      <c r="M31" s="1089"/>
      <c r="N31" s="1089"/>
      <c r="O31" s="1089"/>
      <c r="P31" s="1090"/>
      <c r="Q31" s="1094">
        <v>16787</v>
      </c>
      <c r="R31" s="1095"/>
      <c r="S31" s="1095"/>
      <c r="T31" s="1095"/>
      <c r="U31" s="1095"/>
      <c r="V31" s="1095">
        <v>16439</v>
      </c>
      <c r="W31" s="1095"/>
      <c r="X31" s="1095"/>
      <c r="Y31" s="1095"/>
      <c r="Z31" s="1095"/>
      <c r="AA31" s="1096">
        <f t="shared" si="1"/>
        <v>348</v>
      </c>
      <c r="AB31" s="1071"/>
      <c r="AC31" s="1071"/>
      <c r="AD31" s="1071"/>
      <c r="AE31" s="1072"/>
      <c r="AF31" s="1070">
        <v>348</v>
      </c>
      <c r="AG31" s="1071"/>
      <c r="AH31" s="1071"/>
      <c r="AI31" s="1071"/>
      <c r="AJ31" s="1072"/>
      <c r="AK31" s="1031">
        <v>293</v>
      </c>
      <c r="AL31" s="1022"/>
      <c r="AM31" s="1022"/>
      <c r="AN31" s="1022"/>
      <c r="AO31" s="1022"/>
      <c r="AP31" s="1022" t="s">
        <v>515</v>
      </c>
      <c r="AQ31" s="1022"/>
      <c r="AR31" s="1022"/>
      <c r="AS31" s="1022"/>
      <c r="AT31" s="1022"/>
      <c r="AU31" s="1022" t="s">
        <v>515</v>
      </c>
      <c r="AV31" s="1022"/>
      <c r="AW31" s="1022"/>
      <c r="AX31" s="1022"/>
      <c r="AY31" s="1022"/>
      <c r="AZ31" s="1022" t="s">
        <v>127</v>
      </c>
      <c r="BA31" s="1022"/>
      <c r="BB31" s="1022"/>
      <c r="BC31" s="1022"/>
      <c r="BD31" s="1022"/>
      <c r="BE31" s="1083"/>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t="s">
        <v>407</v>
      </c>
      <c r="C32" s="1089"/>
      <c r="D32" s="1089"/>
      <c r="E32" s="1089"/>
      <c r="F32" s="1089"/>
      <c r="G32" s="1089"/>
      <c r="H32" s="1089"/>
      <c r="I32" s="1089"/>
      <c r="J32" s="1089"/>
      <c r="K32" s="1089"/>
      <c r="L32" s="1089"/>
      <c r="M32" s="1089"/>
      <c r="N32" s="1089"/>
      <c r="O32" s="1089"/>
      <c r="P32" s="1090"/>
      <c r="Q32" s="1094">
        <v>6414</v>
      </c>
      <c r="R32" s="1095"/>
      <c r="S32" s="1095"/>
      <c r="T32" s="1095"/>
      <c r="U32" s="1095"/>
      <c r="V32" s="1095">
        <v>5766</v>
      </c>
      <c r="W32" s="1095"/>
      <c r="X32" s="1095"/>
      <c r="Y32" s="1095"/>
      <c r="Z32" s="1095"/>
      <c r="AA32" s="1096">
        <f t="shared" si="1"/>
        <v>648</v>
      </c>
      <c r="AB32" s="1071"/>
      <c r="AC32" s="1071"/>
      <c r="AD32" s="1071"/>
      <c r="AE32" s="1072"/>
      <c r="AF32" s="1070">
        <v>4141</v>
      </c>
      <c r="AG32" s="1071"/>
      <c r="AH32" s="1071"/>
      <c r="AI32" s="1071"/>
      <c r="AJ32" s="1072"/>
      <c r="AK32" s="1031">
        <v>426</v>
      </c>
      <c r="AL32" s="1022"/>
      <c r="AM32" s="1022"/>
      <c r="AN32" s="1022"/>
      <c r="AO32" s="1022"/>
      <c r="AP32" s="1022">
        <v>27372</v>
      </c>
      <c r="AQ32" s="1022"/>
      <c r="AR32" s="1022"/>
      <c r="AS32" s="1022"/>
      <c r="AT32" s="1022"/>
      <c r="AU32" s="1022">
        <v>2135</v>
      </c>
      <c r="AV32" s="1022"/>
      <c r="AW32" s="1022"/>
      <c r="AX32" s="1022"/>
      <c r="AY32" s="1022"/>
      <c r="AZ32" s="1022" t="s">
        <v>127</v>
      </c>
      <c r="BA32" s="1022"/>
      <c r="BB32" s="1022"/>
      <c r="BC32" s="1022"/>
      <c r="BD32" s="1022"/>
      <c r="BE32" s="1083" t="s">
        <v>408</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t="s">
        <v>409</v>
      </c>
      <c r="C33" s="1089"/>
      <c r="D33" s="1089"/>
      <c r="E33" s="1089"/>
      <c r="F33" s="1089"/>
      <c r="G33" s="1089"/>
      <c r="H33" s="1089"/>
      <c r="I33" s="1089"/>
      <c r="J33" s="1089"/>
      <c r="K33" s="1089"/>
      <c r="L33" s="1089"/>
      <c r="M33" s="1089"/>
      <c r="N33" s="1089"/>
      <c r="O33" s="1089"/>
      <c r="P33" s="1090"/>
      <c r="Q33" s="1094">
        <v>4683</v>
      </c>
      <c r="R33" s="1095"/>
      <c r="S33" s="1095"/>
      <c r="T33" s="1095"/>
      <c r="U33" s="1095"/>
      <c r="V33" s="1095">
        <v>4492</v>
      </c>
      <c r="W33" s="1095"/>
      <c r="X33" s="1095"/>
      <c r="Y33" s="1095"/>
      <c r="Z33" s="1095"/>
      <c r="AA33" s="1096">
        <f t="shared" si="1"/>
        <v>191</v>
      </c>
      <c r="AB33" s="1071"/>
      <c r="AC33" s="1071"/>
      <c r="AD33" s="1071"/>
      <c r="AE33" s="1072"/>
      <c r="AF33" s="1070">
        <v>2802</v>
      </c>
      <c r="AG33" s="1071"/>
      <c r="AH33" s="1071"/>
      <c r="AI33" s="1071"/>
      <c r="AJ33" s="1072"/>
      <c r="AK33" s="1031">
        <v>1743</v>
      </c>
      <c r="AL33" s="1022"/>
      <c r="AM33" s="1022"/>
      <c r="AN33" s="1022"/>
      <c r="AO33" s="1022"/>
      <c r="AP33" s="1022">
        <v>31070</v>
      </c>
      <c r="AQ33" s="1022"/>
      <c r="AR33" s="1022"/>
      <c r="AS33" s="1022"/>
      <c r="AT33" s="1022"/>
      <c r="AU33" s="1022">
        <v>20227</v>
      </c>
      <c r="AV33" s="1022"/>
      <c r="AW33" s="1022"/>
      <c r="AX33" s="1022"/>
      <c r="AY33" s="1022"/>
      <c r="AZ33" s="1022" t="s">
        <v>127</v>
      </c>
      <c r="BA33" s="1022"/>
      <c r="BB33" s="1022"/>
      <c r="BC33" s="1022"/>
      <c r="BD33" s="1022"/>
      <c r="BE33" s="1083" t="s">
        <v>410</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t="s">
        <v>411</v>
      </c>
      <c r="C34" s="1089"/>
      <c r="D34" s="1089"/>
      <c r="E34" s="1089"/>
      <c r="F34" s="1089"/>
      <c r="G34" s="1089"/>
      <c r="H34" s="1089"/>
      <c r="I34" s="1089"/>
      <c r="J34" s="1089"/>
      <c r="K34" s="1089"/>
      <c r="L34" s="1089"/>
      <c r="M34" s="1089"/>
      <c r="N34" s="1089"/>
      <c r="O34" s="1089"/>
      <c r="P34" s="1090"/>
      <c r="Q34" s="1094">
        <v>1301</v>
      </c>
      <c r="R34" s="1095"/>
      <c r="S34" s="1095"/>
      <c r="T34" s="1095"/>
      <c r="U34" s="1095"/>
      <c r="V34" s="1095">
        <v>1377</v>
      </c>
      <c r="W34" s="1095"/>
      <c r="X34" s="1095"/>
      <c r="Y34" s="1095"/>
      <c r="Z34" s="1095"/>
      <c r="AA34" s="1096">
        <f t="shared" si="1"/>
        <v>-76</v>
      </c>
      <c r="AB34" s="1071"/>
      <c r="AC34" s="1071"/>
      <c r="AD34" s="1071"/>
      <c r="AE34" s="1072"/>
      <c r="AF34" s="1070">
        <v>1040</v>
      </c>
      <c r="AG34" s="1071"/>
      <c r="AH34" s="1071"/>
      <c r="AI34" s="1071"/>
      <c r="AJ34" s="1072"/>
      <c r="AK34" s="1031">
        <v>6</v>
      </c>
      <c r="AL34" s="1022"/>
      <c r="AM34" s="1022"/>
      <c r="AN34" s="1022"/>
      <c r="AO34" s="1022"/>
      <c r="AP34" s="1022" t="s">
        <v>601</v>
      </c>
      <c r="AQ34" s="1022"/>
      <c r="AR34" s="1022"/>
      <c r="AS34" s="1022"/>
      <c r="AT34" s="1022"/>
      <c r="AU34" s="1022" t="s">
        <v>601</v>
      </c>
      <c r="AV34" s="1022"/>
      <c r="AW34" s="1022"/>
      <c r="AX34" s="1022"/>
      <c r="AY34" s="1022"/>
      <c r="AZ34" s="1022" t="s">
        <v>127</v>
      </c>
      <c r="BA34" s="1022"/>
      <c r="BB34" s="1022"/>
      <c r="BC34" s="1022"/>
      <c r="BD34" s="1022"/>
      <c r="BE34" s="1083" t="s">
        <v>408</v>
      </c>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t="s">
        <v>412</v>
      </c>
      <c r="C35" s="1089"/>
      <c r="D35" s="1089"/>
      <c r="E35" s="1089"/>
      <c r="F35" s="1089"/>
      <c r="G35" s="1089"/>
      <c r="H35" s="1089"/>
      <c r="I35" s="1089"/>
      <c r="J35" s="1089"/>
      <c r="K35" s="1089"/>
      <c r="L35" s="1089"/>
      <c r="M35" s="1089"/>
      <c r="N35" s="1089"/>
      <c r="O35" s="1089"/>
      <c r="P35" s="1090"/>
      <c r="Q35" s="1094">
        <v>29</v>
      </c>
      <c r="R35" s="1095"/>
      <c r="S35" s="1095"/>
      <c r="T35" s="1095"/>
      <c r="U35" s="1095"/>
      <c r="V35" s="1095">
        <v>29</v>
      </c>
      <c r="W35" s="1095"/>
      <c r="X35" s="1095"/>
      <c r="Y35" s="1095"/>
      <c r="Z35" s="1095"/>
      <c r="AA35" s="1096" t="s">
        <v>601</v>
      </c>
      <c r="AB35" s="1071"/>
      <c r="AC35" s="1071"/>
      <c r="AD35" s="1071"/>
      <c r="AE35" s="1072"/>
      <c r="AF35" s="1070" t="s">
        <v>184</v>
      </c>
      <c r="AG35" s="1071"/>
      <c r="AH35" s="1071"/>
      <c r="AI35" s="1071"/>
      <c r="AJ35" s="1072"/>
      <c r="AK35" s="1031">
        <v>28</v>
      </c>
      <c r="AL35" s="1022"/>
      <c r="AM35" s="1022"/>
      <c r="AN35" s="1022"/>
      <c r="AO35" s="1022"/>
      <c r="AP35" s="1022">
        <v>214</v>
      </c>
      <c r="AQ35" s="1022"/>
      <c r="AR35" s="1022"/>
      <c r="AS35" s="1022"/>
      <c r="AT35" s="1022"/>
      <c r="AU35" s="1022">
        <v>197</v>
      </c>
      <c r="AV35" s="1022"/>
      <c r="AW35" s="1022"/>
      <c r="AX35" s="1022"/>
      <c r="AY35" s="1022"/>
      <c r="AZ35" s="1022" t="s">
        <v>127</v>
      </c>
      <c r="BA35" s="1022"/>
      <c r="BB35" s="1022"/>
      <c r="BC35" s="1022"/>
      <c r="BD35" s="1022"/>
      <c r="BE35" s="1083" t="s">
        <v>413</v>
      </c>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t="s">
        <v>414</v>
      </c>
      <c r="C36" s="1089"/>
      <c r="D36" s="1089"/>
      <c r="E36" s="1089"/>
      <c r="F36" s="1089"/>
      <c r="G36" s="1089"/>
      <c r="H36" s="1089"/>
      <c r="I36" s="1089"/>
      <c r="J36" s="1089"/>
      <c r="K36" s="1089"/>
      <c r="L36" s="1089"/>
      <c r="M36" s="1089"/>
      <c r="N36" s="1089"/>
      <c r="O36" s="1089"/>
      <c r="P36" s="1090"/>
      <c r="Q36" s="1094">
        <v>79</v>
      </c>
      <c r="R36" s="1095"/>
      <c r="S36" s="1095"/>
      <c r="T36" s="1095"/>
      <c r="U36" s="1095"/>
      <c r="V36" s="1095">
        <v>65</v>
      </c>
      <c r="W36" s="1095"/>
      <c r="X36" s="1095"/>
      <c r="Y36" s="1095"/>
      <c r="Z36" s="1095"/>
      <c r="AA36" s="1096">
        <f t="shared" si="1"/>
        <v>14</v>
      </c>
      <c r="AB36" s="1071"/>
      <c r="AC36" s="1071"/>
      <c r="AD36" s="1071"/>
      <c r="AE36" s="1072"/>
      <c r="AF36" s="1070">
        <v>14</v>
      </c>
      <c r="AG36" s="1071"/>
      <c r="AH36" s="1071"/>
      <c r="AI36" s="1071"/>
      <c r="AJ36" s="1072"/>
      <c r="AK36" s="1031" t="s">
        <v>602</v>
      </c>
      <c r="AL36" s="1022"/>
      <c r="AM36" s="1022"/>
      <c r="AN36" s="1022"/>
      <c r="AO36" s="1022"/>
      <c r="AP36" s="1022" t="s">
        <v>601</v>
      </c>
      <c r="AQ36" s="1022"/>
      <c r="AR36" s="1022"/>
      <c r="AS36" s="1022"/>
      <c r="AT36" s="1022"/>
      <c r="AU36" s="1022" t="s">
        <v>601</v>
      </c>
      <c r="AV36" s="1022"/>
      <c r="AW36" s="1022"/>
      <c r="AX36" s="1022"/>
      <c r="AY36" s="1022"/>
      <c r="AZ36" s="1022" t="s">
        <v>127</v>
      </c>
      <c r="BA36" s="1022"/>
      <c r="BB36" s="1022"/>
      <c r="BC36" s="1022"/>
      <c r="BD36" s="1022"/>
      <c r="BE36" s="1083" t="s">
        <v>413</v>
      </c>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t="s">
        <v>415</v>
      </c>
      <c r="C37" s="1089"/>
      <c r="D37" s="1089"/>
      <c r="E37" s="1089"/>
      <c r="F37" s="1089"/>
      <c r="G37" s="1089"/>
      <c r="H37" s="1089"/>
      <c r="I37" s="1089"/>
      <c r="J37" s="1089"/>
      <c r="K37" s="1089"/>
      <c r="L37" s="1089"/>
      <c r="M37" s="1089"/>
      <c r="N37" s="1089"/>
      <c r="O37" s="1089"/>
      <c r="P37" s="1090"/>
      <c r="Q37" s="1094">
        <v>1126</v>
      </c>
      <c r="R37" s="1095"/>
      <c r="S37" s="1095"/>
      <c r="T37" s="1095"/>
      <c r="U37" s="1095"/>
      <c r="V37" s="1095">
        <v>1126</v>
      </c>
      <c r="W37" s="1095"/>
      <c r="X37" s="1095"/>
      <c r="Y37" s="1095"/>
      <c r="Z37" s="1095"/>
      <c r="AA37" s="1096" t="s">
        <v>601</v>
      </c>
      <c r="AB37" s="1071"/>
      <c r="AC37" s="1071"/>
      <c r="AD37" s="1071"/>
      <c r="AE37" s="1072"/>
      <c r="AF37" s="1070" t="s">
        <v>387</v>
      </c>
      <c r="AG37" s="1071"/>
      <c r="AH37" s="1071"/>
      <c r="AI37" s="1071"/>
      <c r="AJ37" s="1072"/>
      <c r="AK37" s="1031">
        <v>488</v>
      </c>
      <c r="AL37" s="1022"/>
      <c r="AM37" s="1022"/>
      <c r="AN37" s="1022"/>
      <c r="AO37" s="1022"/>
      <c r="AP37" s="1022">
        <v>951</v>
      </c>
      <c r="AQ37" s="1022"/>
      <c r="AR37" s="1022"/>
      <c r="AS37" s="1022"/>
      <c r="AT37" s="1022"/>
      <c r="AU37" s="1022" t="s">
        <v>601</v>
      </c>
      <c r="AV37" s="1022"/>
      <c r="AW37" s="1022"/>
      <c r="AX37" s="1022"/>
      <c r="AY37" s="1022"/>
      <c r="AZ37" s="1022" t="s">
        <v>127</v>
      </c>
      <c r="BA37" s="1022"/>
      <c r="BB37" s="1022"/>
      <c r="BC37" s="1022"/>
      <c r="BD37" s="1022"/>
      <c r="BE37" s="1083" t="s">
        <v>416</v>
      </c>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t="s">
        <v>417</v>
      </c>
      <c r="C38" s="1089"/>
      <c r="D38" s="1089"/>
      <c r="E38" s="1089"/>
      <c r="F38" s="1089"/>
      <c r="G38" s="1089"/>
      <c r="H38" s="1089"/>
      <c r="I38" s="1089"/>
      <c r="J38" s="1089"/>
      <c r="K38" s="1089"/>
      <c r="L38" s="1089"/>
      <c r="M38" s="1089"/>
      <c r="N38" s="1089"/>
      <c r="O38" s="1089"/>
      <c r="P38" s="1090"/>
      <c r="Q38" s="1094">
        <v>448</v>
      </c>
      <c r="R38" s="1095"/>
      <c r="S38" s="1095"/>
      <c r="T38" s="1095"/>
      <c r="U38" s="1095"/>
      <c r="V38" s="1095">
        <v>448</v>
      </c>
      <c r="W38" s="1095"/>
      <c r="X38" s="1095"/>
      <c r="Y38" s="1095"/>
      <c r="Z38" s="1095"/>
      <c r="AA38" s="1096" t="s">
        <v>601</v>
      </c>
      <c r="AB38" s="1071"/>
      <c r="AC38" s="1071"/>
      <c r="AD38" s="1071"/>
      <c r="AE38" s="1072"/>
      <c r="AF38" s="1070" t="s">
        <v>387</v>
      </c>
      <c r="AG38" s="1071"/>
      <c r="AH38" s="1071"/>
      <c r="AI38" s="1071"/>
      <c r="AJ38" s="1072"/>
      <c r="AK38" s="1031">
        <v>151</v>
      </c>
      <c r="AL38" s="1022"/>
      <c r="AM38" s="1022"/>
      <c r="AN38" s="1022"/>
      <c r="AO38" s="1022"/>
      <c r="AP38" s="1022">
        <v>1065</v>
      </c>
      <c r="AQ38" s="1022"/>
      <c r="AR38" s="1022"/>
      <c r="AS38" s="1022"/>
      <c r="AT38" s="1022"/>
      <c r="AU38" s="1022">
        <v>311</v>
      </c>
      <c r="AV38" s="1022"/>
      <c r="AW38" s="1022"/>
      <c r="AX38" s="1022"/>
      <c r="AY38" s="1022"/>
      <c r="AZ38" s="1022" t="s">
        <v>127</v>
      </c>
      <c r="BA38" s="1022"/>
      <c r="BB38" s="1022"/>
      <c r="BC38" s="1022"/>
      <c r="BD38" s="1022"/>
      <c r="BE38" s="1083" t="s">
        <v>413</v>
      </c>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t="s">
        <v>418</v>
      </c>
      <c r="C39" s="1089"/>
      <c r="D39" s="1089"/>
      <c r="E39" s="1089"/>
      <c r="F39" s="1089"/>
      <c r="G39" s="1089"/>
      <c r="H39" s="1089"/>
      <c r="I39" s="1089"/>
      <c r="J39" s="1089"/>
      <c r="K39" s="1089"/>
      <c r="L39" s="1089"/>
      <c r="M39" s="1089"/>
      <c r="N39" s="1089"/>
      <c r="O39" s="1089"/>
      <c r="P39" s="1090"/>
      <c r="Q39" s="1094">
        <v>1408</v>
      </c>
      <c r="R39" s="1095"/>
      <c r="S39" s="1095"/>
      <c r="T39" s="1095"/>
      <c r="U39" s="1095"/>
      <c r="V39" s="1095">
        <v>1408</v>
      </c>
      <c r="W39" s="1095"/>
      <c r="X39" s="1095"/>
      <c r="Y39" s="1095"/>
      <c r="Z39" s="1095"/>
      <c r="AA39" s="1096" t="s">
        <v>601</v>
      </c>
      <c r="AB39" s="1071"/>
      <c r="AC39" s="1071"/>
      <c r="AD39" s="1071"/>
      <c r="AE39" s="1072"/>
      <c r="AF39" s="1070">
        <v>468</v>
      </c>
      <c r="AG39" s="1071"/>
      <c r="AH39" s="1071"/>
      <c r="AI39" s="1071"/>
      <c r="AJ39" s="1072"/>
      <c r="AK39" s="1031">
        <v>981</v>
      </c>
      <c r="AL39" s="1022"/>
      <c r="AM39" s="1022"/>
      <c r="AN39" s="1022"/>
      <c r="AO39" s="1022"/>
      <c r="AP39" s="1022">
        <v>2402</v>
      </c>
      <c r="AQ39" s="1022"/>
      <c r="AR39" s="1022"/>
      <c r="AS39" s="1022"/>
      <c r="AT39" s="1022"/>
      <c r="AU39" s="1022">
        <v>1708</v>
      </c>
      <c r="AV39" s="1022"/>
      <c r="AW39" s="1022"/>
      <c r="AX39" s="1022"/>
      <c r="AY39" s="1022"/>
      <c r="AZ39" s="1022" t="s">
        <v>127</v>
      </c>
      <c r="BA39" s="1022"/>
      <c r="BB39" s="1022"/>
      <c r="BC39" s="1022"/>
      <c r="BD39" s="1022"/>
      <c r="BE39" s="1083" t="s">
        <v>413</v>
      </c>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t="s">
        <v>419</v>
      </c>
      <c r="C40" s="1089"/>
      <c r="D40" s="1089"/>
      <c r="E40" s="1089"/>
      <c r="F40" s="1089"/>
      <c r="G40" s="1089"/>
      <c r="H40" s="1089"/>
      <c r="I40" s="1089"/>
      <c r="J40" s="1089"/>
      <c r="K40" s="1089"/>
      <c r="L40" s="1089"/>
      <c r="M40" s="1089"/>
      <c r="N40" s="1089"/>
      <c r="O40" s="1089"/>
      <c r="P40" s="1090"/>
      <c r="Q40" s="1094">
        <v>137</v>
      </c>
      <c r="R40" s="1095"/>
      <c r="S40" s="1095"/>
      <c r="T40" s="1095"/>
      <c r="U40" s="1095"/>
      <c r="V40" s="1095">
        <v>137</v>
      </c>
      <c r="W40" s="1095"/>
      <c r="X40" s="1095"/>
      <c r="Y40" s="1095"/>
      <c r="Z40" s="1095"/>
      <c r="AA40" s="1096" t="s">
        <v>601</v>
      </c>
      <c r="AB40" s="1071"/>
      <c r="AC40" s="1071"/>
      <c r="AD40" s="1071"/>
      <c r="AE40" s="1072"/>
      <c r="AF40" s="1070" t="s">
        <v>387</v>
      </c>
      <c r="AG40" s="1071"/>
      <c r="AH40" s="1071"/>
      <c r="AI40" s="1071"/>
      <c r="AJ40" s="1072"/>
      <c r="AK40" s="1031">
        <v>25</v>
      </c>
      <c r="AL40" s="1022"/>
      <c r="AM40" s="1022"/>
      <c r="AN40" s="1022"/>
      <c r="AO40" s="1022"/>
      <c r="AP40" s="1022">
        <v>596</v>
      </c>
      <c r="AQ40" s="1022"/>
      <c r="AR40" s="1022"/>
      <c r="AS40" s="1022"/>
      <c r="AT40" s="1022"/>
      <c r="AU40" s="1022" t="s">
        <v>601</v>
      </c>
      <c r="AV40" s="1022"/>
      <c r="AW40" s="1022"/>
      <c r="AX40" s="1022"/>
      <c r="AY40" s="1022"/>
      <c r="AZ40" s="1022" t="s">
        <v>127</v>
      </c>
      <c r="BA40" s="1022"/>
      <c r="BB40" s="1022"/>
      <c r="BC40" s="1022"/>
      <c r="BD40" s="1022"/>
      <c r="BE40" s="1083" t="s">
        <v>413</v>
      </c>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420</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391</v>
      </c>
      <c r="B63" s="995" t="s">
        <v>421</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9568</v>
      </c>
      <c r="AG63" s="1010"/>
      <c r="AH63" s="1010"/>
      <c r="AI63" s="1010"/>
      <c r="AJ63" s="1081"/>
      <c r="AK63" s="1082"/>
      <c r="AL63" s="1014"/>
      <c r="AM63" s="1014"/>
      <c r="AN63" s="1014"/>
      <c r="AO63" s="1014"/>
      <c r="AP63" s="1010">
        <v>63670</v>
      </c>
      <c r="AQ63" s="1010"/>
      <c r="AR63" s="1010"/>
      <c r="AS63" s="1010"/>
      <c r="AT63" s="1010"/>
      <c r="AU63" s="1010">
        <v>24578</v>
      </c>
      <c r="AV63" s="1010"/>
      <c r="AW63" s="1010"/>
      <c r="AX63" s="1010"/>
      <c r="AY63" s="1010"/>
      <c r="AZ63" s="1076"/>
      <c r="BA63" s="1076"/>
      <c r="BB63" s="1076"/>
      <c r="BC63" s="1076"/>
      <c r="BD63" s="1076"/>
      <c r="BE63" s="1011"/>
      <c r="BF63" s="1011"/>
      <c r="BG63" s="1011"/>
      <c r="BH63" s="1011"/>
      <c r="BI63" s="1012"/>
      <c r="BJ63" s="1077" t="s">
        <v>387</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422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423</v>
      </c>
      <c r="B66" s="1047"/>
      <c r="C66" s="1047"/>
      <c r="D66" s="1047"/>
      <c r="E66" s="1047"/>
      <c r="F66" s="1047"/>
      <c r="G66" s="1047"/>
      <c r="H66" s="1047"/>
      <c r="I66" s="1047"/>
      <c r="J66" s="1047"/>
      <c r="K66" s="1047"/>
      <c r="L66" s="1047"/>
      <c r="M66" s="1047"/>
      <c r="N66" s="1047"/>
      <c r="O66" s="1047"/>
      <c r="P66" s="1048"/>
      <c r="Q66" s="1052" t="s">
        <v>395</v>
      </c>
      <c r="R66" s="1053"/>
      <c r="S66" s="1053"/>
      <c r="T66" s="1053"/>
      <c r="U66" s="1054"/>
      <c r="V66" s="1052" t="s">
        <v>396</v>
      </c>
      <c r="W66" s="1053"/>
      <c r="X66" s="1053"/>
      <c r="Y66" s="1053"/>
      <c r="Z66" s="1054"/>
      <c r="AA66" s="1052" t="s">
        <v>397</v>
      </c>
      <c r="AB66" s="1053"/>
      <c r="AC66" s="1053"/>
      <c r="AD66" s="1053"/>
      <c r="AE66" s="1054"/>
      <c r="AF66" s="1058" t="s">
        <v>424</v>
      </c>
      <c r="AG66" s="1059"/>
      <c r="AH66" s="1059"/>
      <c r="AI66" s="1059"/>
      <c r="AJ66" s="1060"/>
      <c r="AK66" s="1052" t="s">
        <v>425</v>
      </c>
      <c r="AL66" s="1047"/>
      <c r="AM66" s="1047"/>
      <c r="AN66" s="1047"/>
      <c r="AO66" s="1048"/>
      <c r="AP66" s="1052" t="s">
        <v>400</v>
      </c>
      <c r="AQ66" s="1053"/>
      <c r="AR66" s="1053"/>
      <c r="AS66" s="1053"/>
      <c r="AT66" s="1054"/>
      <c r="AU66" s="1052" t="s">
        <v>426</v>
      </c>
      <c r="AV66" s="1053"/>
      <c r="AW66" s="1053"/>
      <c r="AX66" s="1053"/>
      <c r="AY66" s="1054"/>
      <c r="AZ66" s="1052" t="s">
        <v>373</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579</v>
      </c>
      <c r="C68" s="1037"/>
      <c r="D68" s="1037"/>
      <c r="E68" s="1037"/>
      <c r="F68" s="1037"/>
      <c r="G68" s="1037"/>
      <c r="H68" s="1037"/>
      <c r="I68" s="1037"/>
      <c r="J68" s="1037"/>
      <c r="K68" s="1037"/>
      <c r="L68" s="1037"/>
      <c r="M68" s="1037"/>
      <c r="N68" s="1037"/>
      <c r="O68" s="1037"/>
      <c r="P68" s="1038"/>
      <c r="Q68" s="1039">
        <v>232</v>
      </c>
      <c r="R68" s="1033"/>
      <c r="S68" s="1033"/>
      <c r="T68" s="1033"/>
      <c r="U68" s="1033"/>
      <c r="V68" s="1033">
        <v>224</v>
      </c>
      <c r="W68" s="1033"/>
      <c r="X68" s="1033"/>
      <c r="Y68" s="1033"/>
      <c r="Z68" s="1033"/>
      <c r="AA68" s="1022">
        <f t="shared" ref="AA68:AA71" si="2">+Q68-V68</f>
        <v>8</v>
      </c>
      <c r="AB68" s="1022"/>
      <c r="AC68" s="1022"/>
      <c r="AD68" s="1022"/>
      <c r="AE68" s="1022"/>
      <c r="AF68" s="1033">
        <v>8</v>
      </c>
      <c r="AG68" s="1033"/>
      <c r="AH68" s="1033"/>
      <c r="AI68" s="1033"/>
      <c r="AJ68" s="1033"/>
      <c r="AK68" s="1033">
        <v>11</v>
      </c>
      <c r="AL68" s="1033"/>
      <c r="AM68" s="1033"/>
      <c r="AN68" s="1033"/>
      <c r="AO68" s="1033"/>
      <c r="AP68" s="1033" t="s">
        <v>127</v>
      </c>
      <c r="AQ68" s="1033"/>
      <c r="AR68" s="1033"/>
      <c r="AS68" s="1033"/>
      <c r="AT68" s="1033"/>
      <c r="AU68" s="1033" t="s">
        <v>127</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580</v>
      </c>
      <c r="C69" s="1026"/>
      <c r="D69" s="1026"/>
      <c r="E69" s="1026"/>
      <c r="F69" s="1026"/>
      <c r="G69" s="1026"/>
      <c r="H69" s="1026"/>
      <c r="I69" s="1026"/>
      <c r="J69" s="1026"/>
      <c r="K69" s="1026"/>
      <c r="L69" s="1026"/>
      <c r="M69" s="1026"/>
      <c r="N69" s="1026"/>
      <c r="O69" s="1026"/>
      <c r="P69" s="1027"/>
      <c r="Q69" s="1028">
        <v>236853</v>
      </c>
      <c r="R69" s="1022"/>
      <c r="S69" s="1022"/>
      <c r="T69" s="1022"/>
      <c r="U69" s="1022"/>
      <c r="V69" s="1022">
        <v>228094</v>
      </c>
      <c r="W69" s="1022"/>
      <c r="X69" s="1022"/>
      <c r="Y69" s="1022"/>
      <c r="Z69" s="1022"/>
      <c r="AA69" s="1022">
        <f t="shared" si="2"/>
        <v>8759</v>
      </c>
      <c r="AB69" s="1022"/>
      <c r="AC69" s="1022"/>
      <c r="AD69" s="1022"/>
      <c r="AE69" s="1022"/>
      <c r="AF69" s="1022">
        <v>8759</v>
      </c>
      <c r="AG69" s="1022"/>
      <c r="AH69" s="1022"/>
      <c r="AI69" s="1022"/>
      <c r="AJ69" s="1022"/>
      <c r="AK69" s="1022">
        <v>969</v>
      </c>
      <c r="AL69" s="1022"/>
      <c r="AM69" s="1022"/>
      <c r="AN69" s="1022"/>
      <c r="AO69" s="1022"/>
      <c r="AP69" s="1032" t="s">
        <v>127</v>
      </c>
      <c r="AQ69" s="1030"/>
      <c r="AR69" s="1030"/>
      <c r="AS69" s="1030"/>
      <c r="AT69" s="1031"/>
      <c r="AU69" s="1032" t="s">
        <v>127</v>
      </c>
      <c r="AV69" s="1030"/>
      <c r="AW69" s="1030"/>
      <c r="AX69" s="1030"/>
      <c r="AY69" s="1031"/>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581</v>
      </c>
      <c r="C70" s="1026"/>
      <c r="D70" s="1026"/>
      <c r="E70" s="1026"/>
      <c r="F70" s="1026"/>
      <c r="G70" s="1026"/>
      <c r="H70" s="1026"/>
      <c r="I70" s="1026"/>
      <c r="J70" s="1026"/>
      <c r="K70" s="1026"/>
      <c r="L70" s="1026"/>
      <c r="M70" s="1026"/>
      <c r="N70" s="1026"/>
      <c r="O70" s="1026"/>
      <c r="P70" s="1027"/>
      <c r="Q70" s="1028">
        <v>12652</v>
      </c>
      <c r="R70" s="1022"/>
      <c r="S70" s="1022"/>
      <c r="T70" s="1022"/>
      <c r="U70" s="1022"/>
      <c r="V70" s="1022">
        <v>10769</v>
      </c>
      <c r="W70" s="1022"/>
      <c r="X70" s="1022"/>
      <c r="Y70" s="1022"/>
      <c r="Z70" s="1022"/>
      <c r="AA70" s="1022">
        <f t="shared" si="2"/>
        <v>1883</v>
      </c>
      <c r="AB70" s="1022"/>
      <c r="AC70" s="1022"/>
      <c r="AD70" s="1022"/>
      <c r="AE70" s="1022"/>
      <c r="AF70" s="1022">
        <v>1883</v>
      </c>
      <c r="AG70" s="1022"/>
      <c r="AH70" s="1022"/>
      <c r="AI70" s="1022"/>
      <c r="AJ70" s="1022"/>
      <c r="AK70" s="1022">
        <v>621</v>
      </c>
      <c r="AL70" s="1022"/>
      <c r="AM70" s="1022"/>
      <c r="AN70" s="1022"/>
      <c r="AO70" s="1022"/>
      <c r="AP70" s="1032" t="s">
        <v>127</v>
      </c>
      <c r="AQ70" s="1030"/>
      <c r="AR70" s="1030"/>
      <c r="AS70" s="1030"/>
      <c r="AT70" s="1031"/>
      <c r="AU70" s="1032" t="s">
        <v>127</v>
      </c>
      <c r="AV70" s="1030"/>
      <c r="AW70" s="1030"/>
      <c r="AX70" s="1030"/>
      <c r="AY70" s="1031"/>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582</v>
      </c>
      <c r="C71" s="1026"/>
      <c r="D71" s="1026"/>
      <c r="E71" s="1026"/>
      <c r="F71" s="1026"/>
      <c r="G71" s="1026"/>
      <c r="H71" s="1026"/>
      <c r="I71" s="1026"/>
      <c r="J71" s="1026"/>
      <c r="K71" s="1026"/>
      <c r="L71" s="1026"/>
      <c r="M71" s="1026"/>
      <c r="N71" s="1026"/>
      <c r="O71" s="1026"/>
      <c r="P71" s="1027"/>
      <c r="Q71" s="1028">
        <v>46</v>
      </c>
      <c r="R71" s="1022"/>
      <c r="S71" s="1022"/>
      <c r="T71" s="1022"/>
      <c r="U71" s="1022"/>
      <c r="V71" s="1022">
        <v>34</v>
      </c>
      <c r="W71" s="1022"/>
      <c r="X71" s="1022"/>
      <c r="Y71" s="1022"/>
      <c r="Z71" s="1022"/>
      <c r="AA71" s="1022">
        <f t="shared" si="2"/>
        <v>12</v>
      </c>
      <c r="AB71" s="1022"/>
      <c r="AC71" s="1022"/>
      <c r="AD71" s="1022"/>
      <c r="AE71" s="1022"/>
      <c r="AF71" s="1022">
        <v>12</v>
      </c>
      <c r="AG71" s="1022"/>
      <c r="AH71" s="1022"/>
      <c r="AI71" s="1022"/>
      <c r="AJ71" s="1022"/>
      <c r="AK71" s="1022" t="s">
        <v>601</v>
      </c>
      <c r="AL71" s="1022"/>
      <c r="AM71" s="1022"/>
      <c r="AN71" s="1022"/>
      <c r="AO71" s="1022"/>
      <c r="AP71" s="1032" t="s">
        <v>127</v>
      </c>
      <c r="AQ71" s="1030"/>
      <c r="AR71" s="1030"/>
      <c r="AS71" s="1030"/>
      <c r="AT71" s="1031"/>
      <c r="AU71" s="1032" t="s">
        <v>127</v>
      </c>
      <c r="AV71" s="1030"/>
      <c r="AW71" s="1030"/>
      <c r="AX71" s="1030"/>
      <c r="AY71" s="1031"/>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583</v>
      </c>
      <c r="C72" s="1026"/>
      <c r="D72" s="1026"/>
      <c r="E72" s="1026"/>
      <c r="F72" s="1026"/>
      <c r="G72" s="1026"/>
      <c r="H72" s="1026"/>
      <c r="I72" s="1026"/>
      <c r="J72" s="1026"/>
      <c r="K72" s="1026"/>
      <c r="L72" s="1026"/>
      <c r="M72" s="1026"/>
      <c r="N72" s="1026"/>
      <c r="O72" s="1026"/>
      <c r="P72" s="1027"/>
      <c r="Q72" s="1028">
        <v>16</v>
      </c>
      <c r="R72" s="1022"/>
      <c r="S72" s="1022"/>
      <c r="T72" s="1022"/>
      <c r="U72" s="1022"/>
      <c r="V72" s="1022">
        <v>9</v>
      </c>
      <c r="W72" s="1022"/>
      <c r="X72" s="1022"/>
      <c r="Y72" s="1022"/>
      <c r="Z72" s="1022"/>
      <c r="AA72" s="1022">
        <f t="shared" ref="AA72:AA75" si="3">+Q72-V72</f>
        <v>7</v>
      </c>
      <c r="AB72" s="1022"/>
      <c r="AC72" s="1022"/>
      <c r="AD72" s="1022"/>
      <c r="AE72" s="1022"/>
      <c r="AF72" s="1022">
        <v>7</v>
      </c>
      <c r="AG72" s="1022"/>
      <c r="AH72" s="1022"/>
      <c r="AI72" s="1022"/>
      <c r="AJ72" s="1022"/>
      <c r="AK72" s="1022" t="s">
        <v>601</v>
      </c>
      <c r="AL72" s="1022"/>
      <c r="AM72" s="1022"/>
      <c r="AN72" s="1022"/>
      <c r="AO72" s="1022"/>
      <c r="AP72" s="1032" t="s">
        <v>127</v>
      </c>
      <c r="AQ72" s="1030"/>
      <c r="AR72" s="1030"/>
      <c r="AS72" s="1030"/>
      <c r="AT72" s="1031"/>
      <c r="AU72" s="1032" t="s">
        <v>127</v>
      </c>
      <c r="AV72" s="1030"/>
      <c r="AW72" s="1030"/>
      <c r="AX72" s="1030"/>
      <c r="AY72" s="1031"/>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584</v>
      </c>
      <c r="C73" s="1026"/>
      <c r="D73" s="1026"/>
      <c r="E73" s="1026"/>
      <c r="F73" s="1026"/>
      <c r="G73" s="1026"/>
      <c r="H73" s="1026"/>
      <c r="I73" s="1026"/>
      <c r="J73" s="1026"/>
      <c r="K73" s="1026"/>
      <c r="L73" s="1026"/>
      <c r="M73" s="1026"/>
      <c r="N73" s="1026"/>
      <c r="O73" s="1026"/>
      <c r="P73" s="1027"/>
      <c r="Q73" s="1028">
        <v>2</v>
      </c>
      <c r="R73" s="1022"/>
      <c r="S73" s="1022"/>
      <c r="T73" s="1022"/>
      <c r="U73" s="1022"/>
      <c r="V73" s="1022">
        <v>1</v>
      </c>
      <c r="W73" s="1022"/>
      <c r="X73" s="1022"/>
      <c r="Y73" s="1022"/>
      <c r="Z73" s="1022"/>
      <c r="AA73" s="1022">
        <f t="shared" si="3"/>
        <v>1</v>
      </c>
      <c r="AB73" s="1022"/>
      <c r="AC73" s="1022"/>
      <c r="AD73" s="1022"/>
      <c r="AE73" s="1022"/>
      <c r="AF73" s="1022">
        <v>1</v>
      </c>
      <c r="AG73" s="1022"/>
      <c r="AH73" s="1022"/>
      <c r="AI73" s="1022"/>
      <c r="AJ73" s="1022"/>
      <c r="AK73" s="1022" t="s">
        <v>601</v>
      </c>
      <c r="AL73" s="1022"/>
      <c r="AM73" s="1022"/>
      <c r="AN73" s="1022"/>
      <c r="AO73" s="1022"/>
      <c r="AP73" s="1032" t="s">
        <v>127</v>
      </c>
      <c r="AQ73" s="1030"/>
      <c r="AR73" s="1030"/>
      <c r="AS73" s="1030"/>
      <c r="AT73" s="1031"/>
      <c r="AU73" s="1032" t="s">
        <v>127</v>
      </c>
      <c r="AV73" s="1030"/>
      <c r="AW73" s="1030"/>
      <c r="AX73" s="1030"/>
      <c r="AY73" s="1031"/>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585</v>
      </c>
      <c r="C74" s="1026"/>
      <c r="D74" s="1026"/>
      <c r="E74" s="1026"/>
      <c r="F74" s="1026"/>
      <c r="G74" s="1026"/>
      <c r="H74" s="1026"/>
      <c r="I74" s="1026"/>
      <c r="J74" s="1026"/>
      <c r="K74" s="1026"/>
      <c r="L74" s="1026"/>
      <c r="M74" s="1026"/>
      <c r="N74" s="1026"/>
      <c r="O74" s="1026"/>
      <c r="P74" s="1027"/>
      <c r="Q74" s="1028">
        <v>4</v>
      </c>
      <c r="R74" s="1022"/>
      <c r="S74" s="1022"/>
      <c r="T74" s="1022"/>
      <c r="U74" s="1022"/>
      <c r="V74" s="1022">
        <v>2</v>
      </c>
      <c r="W74" s="1022"/>
      <c r="X74" s="1022"/>
      <c r="Y74" s="1022"/>
      <c r="Z74" s="1022"/>
      <c r="AA74" s="1022">
        <f t="shared" si="3"/>
        <v>2</v>
      </c>
      <c r="AB74" s="1022"/>
      <c r="AC74" s="1022"/>
      <c r="AD74" s="1022"/>
      <c r="AE74" s="1022"/>
      <c r="AF74" s="1022">
        <v>2</v>
      </c>
      <c r="AG74" s="1022"/>
      <c r="AH74" s="1022"/>
      <c r="AI74" s="1022"/>
      <c r="AJ74" s="1022"/>
      <c r="AK74" s="1022" t="s">
        <v>601</v>
      </c>
      <c r="AL74" s="1022"/>
      <c r="AM74" s="1022"/>
      <c r="AN74" s="1022"/>
      <c r="AO74" s="1022"/>
      <c r="AP74" s="1032" t="s">
        <v>127</v>
      </c>
      <c r="AQ74" s="1030"/>
      <c r="AR74" s="1030"/>
      <c r="AS74" s="1030"/>
      <c r="AT74" s="1031"/>
      <c r="AU74" s="1032" t="s">
        <v>127</v>
      </c>
      <c r="AV74" s="1030"/>
      <c r="AW74" s="1030"/>
      <c r="AX74" s="1030"/>
      <c r="AY74" s="1031"/>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t="s">
        <v>586</v>
      </c>
      <c r="C75" s="1026"/>
      <c r="D75" s="1026"/>
      <c r="E75" s="1026"/>
      <c r="F75" s="1026"/>
      <c r="G75" s="1026"/>
      <c r="H75" s="1026"/>
      <c r="I75" s="1026"/>
      <c r="J75" s="1026"/>
      <c r="K75" s="1026"/>
      <c r="L75" s="1026"/>
      <c r="M75" s="1026"/>
      <c r="N75" s="1026"/>
      <c r="O75" s="1026"/>
      <c r="P75" s="1027"/>
      <c r="Q75" s="1029">
        <v>38</v>
      </c>
      <c r="R75" s="1030"/>
      <c r="S75" s="1030"/>
      <c r="T75" s="1030"/>
      <c r="U75" s="1031"/>
      <c r="V75" s="1032">
        <v>36</v>
      </c>
      <c r="W75" s="1030"/>
      <c r="X75" s="1030"/>
      <c r="Y75" s="1030"/>
      <c r="Z75" s="1031"/>
      <c r="AA75" s="1022">
        <f t="shared" si="3"/>
        <v>2</v>
      </c>
      <c r="AB75" s="1022"/>
      <c r="AC75" s="1022"/>
      <c r="AD75" s="1022"/>
      <c r="AE75" s="1022"/>
      <c r="AF75" s="1032">
        <v>2</v>
      </c>
      <c r="AG75" s="1030"/>
      <c r="AH75" s="1030"/>
      <c r="AI75" s="1030"/>
      <c r="AJ75" s="1031"/>
      <c r="AK75" s="1032">
        <v>4</v>
      </c>
      <c r="AL75" s="1030"/>
      <c r="AM75" s="1030"/>
      <c r="AN75" s="1030"/>
      <c r="AO75" s="1031"/>
      <c r="AP75" s="1032" t="s">
        <v>127</v>
      </c>
      <c r="AQ75" s="1030"/>
      <c r="AR75" s="1030"/>
      <c r="AS75" s="1030"/>
      <c r="AT75" s="1031"/>
      <c r="AU75" s="1032" t="s">
        <v>127</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391</v>
      </c>
      <c r="B88" s="995" t="s">
        <v>427</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10674</v>
      </c>
      <c r="AG88" s="1010"/>
      <c r="AH88" s="1010"/>
      <c r="AI88" s="1010"/>
      <c r="AJ88" s="1010"/>
      <c r="AK88" s="1014"/>
      <c r="AL88" s="1014"/>
      <c r="AM88" s="1014"/>
      <c r="AN88" s="1014"/>
      <c r="AO88" s="1014"/>
      <c r="AP88" s="1010" t="s">
        <v>601</v>
      </c>
      <c r="AQ88" s="1010"/>
      <c r="AR88" s="1010"/>
      <c r="AS88" s="1010"/>
      <c r="AT88" s="1010"/>
      <c r="AU88" s="1010" t="s">
        <v>601</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391</v>
      </c>
      <c r="BR102" s="995" t="s">
        <v>428</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5519</v>
      </c>
      <c r="CS102" s="1002"/>
      <c r="CT102" s="1002"/>
      <c r="CU102" s="1002"/>
      <c r="CV102" s="1003"/>
      <c r="CW102" s="1001">
        <v>1144</v>
      </c>
      <c r="CX102" s="1002"/>
      <c r="CY102" s="1002"/>
      <c r="CZ102" s="1002"/>
      <c r="DA102" s="1003"/>
      <c r="DB102" s="1001">
        <v>6955</v>
      </c>
      <c r="DC102" s="1002"/>
      <c r="DD102" s="1002"/>
      <c r="DE102" s="1002"/>
      <c r="DF102" s="1003"/>
      <c r="DG102" s="1001" t="s">
        <v>601</v>
      </c>
      <c r="DH102" s="1002"/>
      <c r="DI102" s="1002"/>
      <c r="DJ102" s="1002"/>
      <c r="DK102" s="1003"/>
      <c r="DL102" s="1001">
        <v>202</v>
      </c>
      <c r="DM102" s="1002"/>
      <c r="DN102" s="1002"/>
      <c r="DO102" s="1002"/>
      <c r="DP102" s="1003"/>
      <c r="DQ102" s="1001">
        <v>20</v>
      </c>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429</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430</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433</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434</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435</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436</v>
      </c>
      <c r="AB109" s="945"/>
      <c r="AC109" s="945"/>
      <c r="AD109" s="945"/>
      <c r="AE109" s="946"/>
      <c r="AF109" s="947" t="s">
        <v>305</v>
      </c>
      <c r="AG109" s="945"/>
      <c r="AH109" s="945"/>
      <c r="AI109" s="945"/>
      <c r="AJ109" s="946"/>
      <c r="AK109" s="947" t="s">
        <v>304</v>
      </c>
      <c r="AL109" s="945"/>
      <c r="AM109" s="945"/>
      <c r="AN109" s="945"/>
      <c r="AO109" s="946"/>
      <c r="AP109" s="947" t="s">
        <v>437</v>
      </c>
      <c r="AQ109" s="945"/>
      <c r="AR109" s="945"/>
      <c r="AS109" s="945"/>
      <c r="AT109" s="976"/>
      <c r="AU109" s="944" t="s">
        <v>435</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436</v>
      </c>
      <c r="BR109" s="945"/>
      <c r="BS109" s="945"/>
      <c r="BT109" s="945"/>
      <c r="BU109" s="946"/>
      <c r="BV109" s="947" t="s">
        <v>305</v>
      </c>
      <c r="BW109" s="945"/>
      <c r="BX109" s="945"/>
      <c r="BY109" s="945"/>
      <c r="BZ109" s="946"/>
      <c r="CA109" s="947" t="s">
        <v>304</v>
      </c>
      <c r="CB109" s="945"/>
      <c r="CC109" s="945"/>
      <c r="CD109" s="945"/>
      <c r="CE109" s="946"/>
      <c r="CF109" s="983" t="s">
        <v>437</v>
      </c>
      <c r="CG109" s="983"/>
      <c r="CH109" s="983"/>
      <c r="CI109" s="983"/>
      <c r="CJ109" s="983"/>
      <c r="CK109" s="947" t="s">
        <v>438</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436</v>
      </c>
      <c r="DH109" s="945"/>
      <c r="DI109" s="945"/>
      <c r="DJ109" s="945"/>
      <c r="DK109" s="946"/>
      <c r="DL109" s="947" t="s">
        <v>305</v>
      </c>
      <c r="DM109" s="945"/>
      <c r="DN109" s="945"/>
      <c r="DO109" s="945"/>
      <c r="DP109" s="946"/>
      <c r="DQ109" s="947" t="s">
        <v>304</v>
      </c>
      <c r="DR109" s="945"/>
      <c r="DS109" s="945"/>
      <c r="DT109" s="945"/>
      <c r="DU109" s="946"/>
      <c r="DV109" s="947" t="s">
        <v>437</v>
      </c>
      <c r="DW109" s="945"/>
      <c r="DX109" s="945"/>
      <c r="DY109" s="945"/>
      <c r="DZ109" s="976"/>
    </row>
    <row r="110" spans="1:131" s="246" customFormat="1" ht="26.25" customHeight="1" x14ac:dyDescent="0.15">
      <c r="A110" s="847" t="s">
        <v>439</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14192354</v>
      </c>
      <c r="AB110" s="938"/>
      <c r="AC110" s="938"/>
      <c r="AD110" s="938"/>
      <c r="AE110" s="939"/>
      <c r="AF110" s="940">
        <v>12320914</v>
      </c>
      <c r="AG110" s="938"/>
      <c r="AH110" s="938"/>
      <c r="AI110" s="938"/>
      <c r="AJ110" s="939"/>
      <c r="AK110" s="940">
        <v>11909014</v>
      </c>
      <c r="AL110" s="938"/>
      <c r="AM110" s="938"/>
      <c r="AN110" s="938"/>
      <c r="AO110" s="939"/>
      <c r="AP110" s="941">
        <v>23.4</v>
      </c>
      <c r="AQ110" s="942"/>
      <c r="AR110" s="942"/>
      <c r="AS110" s="942"/>
      <c r="AT110" s="943"/>
      <c r="AU110" s="977" t="s">
        <v>72</v>
      </c>
      <c r="AV110" s="978"/>
      <c r="AW110" s="978"/>
      <c r="AX110" s="978"/>
      <c r="AY110" s="978"/>
      <c r="AZ110" s="903" t="s">
        <v>440</v>
      </c>
      <c r="BA110" s="848"/>
      <c r="BB110" s="848"/>
      <c r="BC110" s="848"/>
      <c r="BD110" s="848"/>
      <c r="BE110" s="848"/>
      <c r="BF110" s="848"/>
      <c r="BG110" s="848"/>
      <c r="BH110" s="848"/>
      <c r="BI110" s="848"/>
      <c r="BJ110" s="848"/>
      <c r="BK110" s="848"/>
      <c r="BL110" s="848"/>
      <c r="BM110" s="848"/>
      <c r="BN110" s="848"/>
      <c r="BO110" s="848"/>
      <c r="BP110" s="849"/>
      <c r="BQ110" s="904">
        <v>114162824</v>
      </c>
      <c r="BR110" s="885"/>
      <c r="BS110" s="885"/>
      <c r="BT110" s="885"/>
      <c r="BU110" s="885"/>
      <c r="BV110" s="885">
        <v>112222409</v>
      </c>
      <c r="BW110" s="885"/>
      <c r="BX110" s="885"/>
      <c r="BY110" s="885"/>
      <c r="BZ110" s="885"/>
      <c r="CA110" s="885">
        <v>111467696</v>
      </c>
      <c r="CB110" s="885"/>
      <c r="CC110" s="885"/>
      <c r="CD110" s="885"/>
      <c r="CE110" s="885"/>
      <c r="CF110" s="909">
        <v>218.9</v>
      </c>
      <c r="CG110" s="910"/>
      <c r="CH110" s="910"/>
      <c r="CI110" s="910"/>
      <c r="CJ110" s="910"/>
      <c r="CK110" s="973" t="s">
        <v>441</v>
      </c>
      <c r="CL110" s="859"/>
      <c r="CM110" s="934" t="s">
        <v>442</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443</v>
      </c>
      <c r="DH110" s="885"/>
      <c r="DI110" s="885"/>
      <c r="DJ110" s="885"/>
      <c r="DK110" s="885"/>
      <c r="DL110" s="885" t="s">
        <v>184</v>
      </c>
      <c r="DM110" s="885"/>
      <c r="DN110" s="885"/>
      <c r="DO110" s="885"/>
      <c r="DP110" s="885"/>
      <c r="DQ110" s="885" t="s">
        <v>184</v>
      </c>
      <c r="DR110" s="885"/>
      <c r="DS110" s="885"/>
      <c r="DT110" s="885"/>
      <c r="DU110" s="885"/>
      <c r="DV110" s="886" t="s">
        <v>443</v>
      </c>
      <c r="DW110" s="886"/>
      <c r="DX110" s="886"/>
      <c r="DY110" s="886"/>
      <c r="DZ110" s="887"/>
    </row>
    <row r="111" spans="1:131" s="246" customFormat="1" ht="26.25" customHeight="1" x14ac:dyDescent="0.15">
      <c r="A111" s="814" t="s">
        <v>444</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443</v>
      </c>
      <c r="AB111" s="966"/>
      <c r="AC111" s="966"/>
      <c r="AD111" s="966"/>
      <c r="AE111" s="967"/>
      <c r="AF111" s="968" t="s">
        <v>443</v>
      </c>
      <c r="AG111" s="966"/>
      <c r="AH111" s="966"/>
      <c r="AI111" s="966"/>
      <c r="AJ111" s="967"/>
      <c r="AK111" s="968" t="s">
        <v>443</v>
      </c>
      <c r="AL111" s="966"/>
      <c r="AM111" s="966"/>
      <c r="AN111" s="966"/>
      <c r="AO111" s="967"/>
      <c r="AP111" s="969" t="s">
        <v>443</v>
      </c>
      <c r="AQ111" s="970"/>
      <c r="AR111" s="970"/>
      <c r="AS111" s="970"/>
      <c r="AT111" s="971"/>
      <c r="AU111" s="979"/>
      <c r="AV111" s="980"/>
      <c r="AW111" s="980"/>
      <c r="AX111" s="980"/>
      <c r="AY111" s="980"/>
      <c r="AZ111" s="855" t="s">
        <v>445</v>
      </c>
      <c r="BA111" s="790"/>
      <c r="BB111" s="790"/>
      <c r="BC111" s="790"/>
      <c r="BD111" s="790"/>
      <c r="BE111" s="790"/>
      <c r="BF111" s="790"/>
      <c r="BG111" s="790"/>
      <c r="BH111" s="790"/>
      <c r="BI111" s="790"/>
      <c r="BJ111" s="790"/>
      <c r="BK111" s="790"/>
      <c r="BL111" s="790"/>
      <c r="BM111" s="790"/>
      <c r="BN111" s="790"/>
      <c r="BO111" s="790"/>
      <c r="BP111" s="791"/>
      <c r="BQ111" s="856">
        <v>199</v>
      </c>
      <c r="BR111" s="857"/>
      <c r="BS111" s="857"/>
      <c r="BT111" s="857"/>
      <c r="BU111" s="857"/>
      <c r="BV111" s="857" t="s">
        <v>443</v>
      </c>
      <c r="BW111" s="857"/>
      <c r="BX111" s="857"/>
      <c r="BY111" s="857"/>
      <c r="BZ111" s="857"/>
      <c r="CA111" s="857" t="s">
        <v>387</v>
      </c>
      <c r="CB111" s="857"/>
      <c r="CC111" s="857"/>
      <c r="CD111" s="857"/>
      <c r="CE111" s="857"/>
      <c r="CF111" s="918" t="s">
        <v>387</v>
      </c>
      <c r="CG111" s="919"/>
      <c r="CH111" s="919"/>
      <c r="CI111" s="919"/>
      <c r="CJ111" s="919"/>
      <c r="CK111" s="974"/>
      <c r="CL111" s="861"/>
      <c r="CM111" s="864" t="s">
        <v>446</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443</v>
      </c>
      <c r="DH111" s="857"/>
      <c r="DI111" s="857"/>
      <c r="DJ111" s="857"/>
      <c r="DK111" s="857"/>
      <c r="DL111" s="857" t="s">
        <v>443</v>
      </c>
      <c r="DM111" s="857"/>
      <c r="DN111" s="857"/>
      <c r="DO111" s="857"/>
      <c r="DP111" s="857"/>
      <c r="DQ111" s="857" t="s">
        <v>387</v>
      </c>
      <c r="DR111" s="857"/>
      <c r="DS111" s="857"/>
      <c r="DT111" s="857"/>
      <c r="DU111" s="857"/>
      <c r="DV111" s="834" t="s">
        <v>443</v>
      </c>
      <c r="DW111" s="834"/>
      <c r="DX111" s="834"/>
      <c r="DY111" s="834"/>
      <c r="DZ111" s="835"/>
    </row>
    <row r="112" spans="1:131" s="246" customFormat="1" ht="26.25" customHeight="1" x14ac:dyDescent="0.15">
      <c r="A112" s="959" t="s">
        <v>447</v>
      </c>
      <c r="B112" s="960"/>
      <c r="C112" s="790" t="s">
        <v>448</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v>143333</v>
      </c>
      <c r="AB112" s="820"/>
      <c r="AC112" s="820"/>
      <c r="AD112" s="820"/>
      <c r="AE112" s="821"/>
      <c r="AF112" s="822">
        <v>143333</v>
      </c>
      <c r="AG112" s="820"/>
      <c r="AH112" s="820"/>
      <c r="AI112" s="820"/>
      <c r="AJ112" s="821"/>
      <c r="AK112" s="822">
        <v>143333</v>
      </c>
      <c r="AL112" s="820"/>
      <c r="AM112" s="820"/>
      <c r="AN112" s="820"/>
      <c r="AO112" s="821"/>
      <c r="AP112" s="867">
        <v>0.3</v>
      </c>
      <c r="AQ112" s="868"/>
      <c r="AR112" s="868"/>
      <c r="AS112" s="868"/>
      <c r="AT112" s="869"/>
      <c r="AU112" s="979"/>
      <c r="AV112" s="980"/>
      <c r="AW112" s="980"/>
      <c r="AX112" s="980"/>
      <c r="AY112" s="980"/>
      <c r="AZ112" s="855" t="s">
        <v>449</v>
      </c>
      <c r="BA112" s="790"/>
      <c r="BB112" s="790"/>
      <c r="BC112" s="790"/>
      <c r="BD112" s="790"/>
      <c r="BE112" s="790"/>
      <c r="BF112" s="790"/>
      <c r="BG112" s="790"/>
      <c r="BH112" s="790"/>
      <c r="BI112" s="790"/>
      <c r="BJ112" s="790"/>
      <c r="BK112" s="790"/>
      <c r="BL112" s="790"/>
      <c r="BM112" s="790"/>
      <c r="BN112" s="790"/>
      <c r="BO112" s="790"/>
      <c r="BP112" s="791"/>
      <c r="BQ112" s="856">
        <v>24146415</v>
      </c>
      <c r="BR112" s="857"/>
      <c r="BS112" s="857"/>
      <c r="BT112" s="857"/>
      <c r="BU112" s="857"/>
      <c r="BV112" s="857">
        <v>24201883</v>
      </c>
      <c r="BW112" s="857"/>
      <c r="BX112" s="857"/>
      <c r="BY112" s="857"/>
      <c r="BZ112" s="857"/>
      <c r="CA112" s="857">
        <v>24578316</v>
      </c>
      <c r="CB112" s="857"/>
      <c r="CC112" s="857"/>
      <c r="CD112" s="857"/>
      <c r="CE112" s="857"/>
      <c r="CF112" s="918">
        <v>48.3</v>
      </c>
      <c r="CG112" s="919"/>
      <c r="CH112" s="919"/>
      <c r="CI112" s="919"/>
      <c r="CJ112" s="919"/>
      <c r="CK112" s="974"/>
      <c r="CL112" s="861"/>
      <c r="CM112" s="864" t="s">
        <v>450</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184</v>
      </c>
      <c r="DH112" s="857"/>
      <c r="DI112" s="857"/>
      <c r="DJ112" s="857"/>
      <c r="DK112" s="857"/>
      <c r="DL112" s="857" t="s">
        <v>184</v>
      </c>
      <c r="DM112" s="857"/>
      <c r="DN112" s="857"/>
      <c r="DO112" s="857"/>
      <c r="DP112" s="857"/>
      <c r="DQ112" s="857" t="s">
        <v>184</v>
      </c>
      <c r="DR112" s="857"/>
      <c r="DS112" s="857"/>
      <c r="DT112" s="857"/>
      <c r="DU112" s="857"/>
      <c r="DV112" s="834" t="s">
        <v>184</v>
      </c>
      <c r="DW112" s="834"/>
      <c r="DX112" s="834"/>
      <c r="DY112" s="834"/>
      <c r="DZ112" s="835"/>
    </row>
    <row r="113" spans="1:130" s="246" customFormat="1" ht="26.25" customHeight="1" x14ac:dyDescent="0.15">
      <c r="A113" s="961"/>
      <c r="B113" s="962"/>
      <c r="C113" s="790" t="s">
        <v>451</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2188651</v>
      </c>
      <c r="AB113" s="966"/>
      <c r="AC113" s="966"/>
      <c r="AD113" s="966"/>
      <c r="AE113" s="967"/>
      <c r="AF113" s="968">
        <v>2288023</v>
      </c>
      <c r="AG113" s="966"/>
      <c r="AH113" s="966"/>
      <c r="AI113" s="966"/>
      <c r="AJ113" s="967"/>
      <c r="AK113" s="968">
        <v>2382923</v>
      </c>
      <c r="AL113" s="966"/>
      <c r="AM113" s="966"/>
      <c r="AN113" s="966"/>
      <c r="AO113" s="967"/>
      <c r="AP113" s="969">
        <v>4.7</v>
      </c>
      <c r="AQ113" s="970"/>
      <c r="AR113" s="970"/>
      <c r="AS113" s="970"/>
      <c r="AT113" s="971"/>
      <c r="AU113" s="979"/>
      <c r="AV113" s="980"/>
      <c r="AW113" s="980"/>
      <c r="AX113" s="980"/>
      <c r="AY113" s="980"/>
      <c r="AZ113" s="855" t="s">
        <v>452</v>
      </c>
      <c r="BA113" s="790"/>
      <c r="BB113" s="790"/>
      <c r="BC113" s="790"/>
      <c r="BD113" s="790"/>
      <c r="BE113" s="790"/>
      <c r="BF113" s="790"/>
      <c r="BG113" s="790"/>
      <c r="BH113" s="790"/>
      <c r="BI113" s="790"/>
      <c r="BJ113" s="790"/>
      <c r="BK113" s="790"/>
      <c r="BL113" s="790"/>
      <c r="BM113" s="790"/>
      <c r="BN113" s="790"/>
      <c r="BO113" s="790"/>
      <c r="BP113" s="791"/>
      <c r="BQ113" s="856" t="s">
        <v>184</v>
      </c>
      <c r="BR113" s="857"/>
      <c r="BS113" s="857"/>
      <c r="BT113" s="857"/>
      <c r="BU113" s="857"/>
      <c r="BV113" s="857" t="s">
        <v>184</v>
      </c>
      <c r="BW113" s="857"/>
      <c r="BX113" s="857"/>
      <c r="BY113" s="857"/>
      <c r="BZ113" s="857"/>
      <c r="CA113" s="857" t="s">
        <v>184</v>
      </c>
      <c r="CB113" s="857"/>
      <c r="CC113" s="857"/>
      <c r="CD113" s="857"/>
      <c r="CE113" s="857"/>
      <c r="CF113" s="918" t="s">
        <v>184</v>
      </c>
      <c r="CG113" s="919"/>
      <c r="CH113" s="919"/>
      <c r="CI113" s="919"/>
      <c r="CJ113" s="919"/>
      <c r="CK113" s="974"/>
      <c r="CL113" s="861"/>
      <c r="CM113" s="864" t="s">
        <v>453</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184</v>
      </c>
      <c r="DH113" s="820"/>
      <c r="DI113" s="820"/>
      <c r="DJ113" s="820"/>
      <c r="DK113" s="821"/>
      <c r="DL113" s="822" t="s">
        <v>184</v>
      </c>
      <c r="DM113" s="820"/>
      <c r="DN113" s="820"/>
      <c r="DO113" s="820"/>
      <c r="DP113" s="821"/>
      <c r="DQ113" s="822" t="s">
        <v>184</v>
      </c>
      <c r="DR113" s="820"/>
      <c r="DS113" s="820"/>
      <c r="DT113" s="820"/>
      <c r="DU113" s="821"/>
      <c r="DV113" s="867" t="s">
        <v>184</v>
      </c>
      <c r="DW113" s="868"/>
      <c r="DX113" s="868"/>
      <c r="DY113" s="868"/>
      <c r="DZ113" s="869"/>
    </row>
    <row r="114" spans="1:130" s="246" customFormat="1" ht="26.25" customHeight="1" x14ac:dyDescent="0.15">
      <c r="A114" s="961"/>
      <c r="B114" s="962"/>
      <c r="C114" s="790" t="s">
        <v>454</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t="s">
        <v>184</v>
      </c>
      <c r="AB114" s="820"/>
      <c r="AC114" s="820"/>
      <c r="AD114" s="820"/>
      <c r="AE114" s="821"/>
      <c r="AF114" s="822" t="s">
        <v>387</v>
      </c>
      <c r="AG114" s="820"/>
      <c r="AH114" s="820"/>
      <c r="AI114" s="820"/>
      <c r="AJ114" s="821"/>
      <c r="AK114" s="822" t="s">
        <v>184</v>
      </c>
      <c r="AL114" s="820"/>
      <c r="AM114" s="820"/>
      <c r="AN114" s="820"/>
      <c r="AO114" s="821"/>
      <c r="AP114" s="867" t="s">
        <v>387</v>
      </c>
      <c r="AQ114" s="868"/>
      <c r="AR114" s="868"/>
      <c r="AS114" s="868"/>
      <c r="AT114" s="869"/>
      <c r="AU114" s="979"/>
      <c r="AV114" s="980"/>
      <c r="AW114" s="980"/>
      <c r="AX114" s="980"/>
      <c r="AY114" s="980"/>
      <c r="AZ114" s="855" t="s">
        <v>455</v>
      </c>
      <c r="BA114" s="790"/>
      <c r="BB114" s="790"/>
      <c r="BC114" s="790"/>
      <c r="BD114" s="790"/>
      <c r="BE114" s="790"/>
      <c r="BF114" s="790"/>
      <c r="BG114" s="790"/>
      <c r="BH114" s="790"/>
      <c r="BI114" s="790"/>
      <c r="BJ114" s="790"/>
      <c r="BK114" s="790"/>
      <c r="BL114" s="790"/>
      <c r="BM114" s="790"/>
      <c r="BN114" s="790"/>
      <c r="BO114" s="790"/>
      <c r="BP114" s="791"/>
      <c r="BQ114" s="856">
        <v>16331574</v>
      </c>
      <c r="BR114" s="857"/>
      <c r="BS114" s="857"/>
      <c r="BT114" s="857"/>
      <c r="BU114" s="857"/>
      <c r="BV114" s="857">
        <v>15646902</v>
      </c>
      <c r="BW114" s="857"/>
      <c r="BX114" s="857"/>
      <c r="BY114" s="857"/>
      <c r="BZ114" s="857"/>
      <c r="CA114" s="857">
        <v>14028899</v>
      </c>
      <c r="CB114" s="857"/>
      <c r="CC114" s="857"/>
      <c r="CD114" s="857"/>
      <c r="CE114" s="857"/>
      <c r="CF114" s="918">
        <v>27.5</v>
      </c>
      <c r="CG114" s="919"/>
      <c r="CH114" s="919"/>
      <c r="CI114" s="919"/>
      <c r="CJ114" s="919"/>
      <c r="CK114" s="974"/>
      <c r="CL114" s="861"/>
      <c r="CM114" s="864" t="s">
        <v>456</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184</v>
      </c>
      <c r="DH114" s="820"/>
      <c r="DI114" s="820"/>
      <c r="DJ114" s="820"/>
      <c r="DK114" s="821"/>
      <c r="DL114" s="822" t="s">
        <v>387</v>
      </c>
      <c r="DM114" s="820"/>
      <c r="DN114" s="820"/>
      <c r="DO114" s="820"/>
      <c r="DP114" s="821"/>
      <c r="DQ114" s="822" t="s">
        <v>184</v>
      </c>
      <c r="DR114" s="820"/>
      <c r="DS114" s="820"/>
      <c r="DT114" s="820"/>
      <c r="DU114" s="821"/>
      <c r="DV114" s="867" t="s">
        <v>184</v>
      </c>
      <c r="DW114" s="868"/>
      <c r="DX114" s="868"/>
      <c r="DY114" s="868"/>
      <c r="DZ114" s="869"/>
    </row>
    <row r="115" spans="1:130" s="246" customFormat="1" ht="26.25" customHeight="1" x14ac:dyDescent="0.15">
      <c r="A115" s="961"/>
      <c r="B115" s="962"/>
      <c r="C115" s="790" t="s">
        <v>457</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43347</v>
      </c>
      <c r="AB115" s="966"/>
      <c r="AC115" s="966"/>
      <c r="AD115" s="966"/>
      <c r="AE115" s="967"/>
      <c r="AF115" s="968">
        <v>39459</v>
      </c>
      <c r="AG115" s="966"/>
      <c r="AH115" s="966"/>
      <c r="AI115" s="966"/>
      <c r="AJ115" s="967"/>
      <c r="AK115" s="968">
        <v>35534</v>
      </c>
      <c r="AL115" s="966"/>
      <c r="AM115" s="966"/>
      <c r="AN115" s="966"/>
      <c r="AO115" s="967"/>
      <c r="AP115" s="969">
        <v>0.1</v>
      </c>
      <c r="AQ115" s="970"/>
      <c r="AR115" s="970"/>
      <c r="AS115" s="970"/>
      <c r="AT115" s="971"/>
      <c r="AU115" s="979"/>
      <c r="AV115" s="980"/>
      <c r="AW115" s="980"/>
      <c r="AX115" s="980"/>
      <c r="AY115" s="980"/>
      <c r="AZ115" s="855" t="s">
        <v>458</v>
      </c>
      <c r="BA115" s="790"/>
      <c r="BB115" s="790"/>
      <c r="BC115" s="790"/>
      <c r="BD115" s="790"/>
      <c r="BE115" s="790"/>
      <c r="BF115" s="790"/>
      <c r="BG115" s="790"/>
      <c r="BH115" s="790"/>
      <c r="BI115" s="790"/>
      <c r="BJ115" s="790"/>
      <c r="BK115" s="790"/>
      <c r="BL115" s="790"/>
      <c r="BM115" s="790"/>
      <c r="BN115" s="790"/>
      <c r="BO115" s="790"/>
      <c r="BP115" s="791"/>
      <c r="BQ115" s="856">
        <v>85010</v>
      </c>
      <c r="BR115" s="857"/>
      <c r="BS115" s="857"/>
      <c r="BT115" s="857"/>
      <c r="BU115" s="857"/>
      <c r="BV115" s="857">
        <v>80477</v>
      </c>
      <c r="BW115" s="857"/>
      <c r="BX115" s="857"/>
      <c r="BY115" s="857"/>
      <c r="BZ115" s="857"/>
      <c r="CA115" s="857">
        <v>117271</v>
      </c>
      <c r="CB115" s="857"/>
      <c r="CC115" s="857"/>
      <c r="CD115" s="857"/>
      <c r="CE115" s="857"/>
      <c r="CF115" s="918">
        <v>0.2</v>
      </c>
      <c r="CG115" s="919"/>
      <c r="CH115" s="919"/>
      <c r="CI115" s="919"/>
      <c r="CJ115" s="919"/>
      <c r="CK115" s="974"/>
      <c r="CL115" s="861"/>
      <c r="CM115" s="855" t="s">
        <v>459</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184</v>
      </c>
      <c r="DH115" s="820"/>
      <c r="DI115" s="820"/>
      <c r="DJ115" s="820"/>
      <c r="DK115" s="821"/>
      <c r="DL115" s="822" t="s">
        <v>184</v>
      </c>
      <c r="DM115" s="820"/>
      <c r="DN115" s="820"/>
      <c r="DO115" s="820"/>
      <c r="DP115" s="821"/>
      <c r="DQ115" s="822" t="s">
        <v>184</v>
      </c>
      <c r="DR115" s="820"/>
      <c r="DS115" s="820"/>
      <c r="DT115" s="820"/>
      <c r="DU115" s="821"/>
      <c r="DV115" s="867" t="s">
        <v>184</v>
      </c>
      <c r="DW115" s="868"/>
      <c r="DX115" s="868"/>
      <c r="DY115" s="868"/>
      <c r="DZ115" s="869"/>
    </row>
    <row r="116" spans="1:130" s="246" customFormat="1" ht="26.25" customHeight="1" x14ac:dyDescent="0.15">
      <c r="A116" s="963"/>
      <c r="B116" s="964"/>
      <c r="C116" s="923" t="s">
        <v>460</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2</v>
      </c>
      <c r="AB116" s="820"/>
      <c r="AC116" s="820"/>
      <c r="AD116" s="820"/>
      <c r="AE116" s="821"/>
      <c r="AF116" s="822">
        <v>5</v>
      </c>
      <c r="AG116" s="820"/>
      <c r="AH116" s="820"/>
      <c r="AI116" s="820"/>
      <c r="AJ116" s="821"/>
      <c r="AK116" s="822">
        <v>23</v>
      </c>
      <c r="AL116" s="820"/>
      <c r="AM116" s="820"/>
      <c r="AN116" s="820"/>
      <c r="AO116" s="821"/>
      <c r="AP116" s="867">
        <v>0</v>
      </c>
      <c r="AQ116" s="868"/>
      <c r="AR116" s="868"/>
      <c r="AS116" s="868"/>
      <c r="AT116" s="869"/>
      <c r="AU116" s="979"/>
      <c r="AV116" s="980"/>
      <c r="AW116" s="980"/>
      <c r="AX116" s="980"/>
      <c r="AY116" s="980"/>
      <c r="AZ116" s="906" t="s">
        <v>461</v>
      </c>
      <c r="BA116" s="907"/>
      <c r="BB116" s="907"/>
      <c r="BC116" s="907"/>
      <c r="BD116" s="907"/>
      <c r="BE116" s="907"/>
      <c r="BF116" s="907"/>
      <c r="BG116" s="907"/>
      <c r="BH116" s="907"/>
      <c r="BI116" s="907"/>
      <c r="BJ116" s="907"/>
      <c r="BK116" s="907"/>
      <c r="BL116" s="907"/>
      <c r="BM116" s="907"/>
      <c r="BN116" s="907"/>
      <c r="BO116" s="907"/>
      <c r="BP116" s="908"/>
      <c r="BQ116" s="856" t="s">
        <v>184</v>
      </c>
      <c r="BR116" s="857"/>
      <c r="BS116" s="857"/>
      <c r="BT116" s="857"/>
      <c r="BU116" s="857"/>
      <c r="BV116" s="857" t="s">
        <v>184</v>
      </c>
      <c r="BW116" s="857"/>
      <c r="BX116" s="857"/>
      <c r="BY116" s="857"/>
      <c r="BZ116" s="857"/>
      <c r="CA116" s="857" t="s">
        <v>387</v>
      </c>
      <c r="CB116" s="857"/>
      <c r="CC116" s="857"/>
      <c r="CD116" s="857"/>
      <c r="CE116" s="857"/>
      <c r="CF116" s="918" t="s">
        <v>184</v>
      </c>
      <c r="CG116" s="919"/>
      <c r="CH116" s="919"/>
      <c r="CI116" s="919"/>
      <c r="CJ116" s="919"/>
      <c r="CK116" s="974"/>
      <c r="CL116" s="861"/>
      <c r="CM116" s="864" t="s">
        <v>462</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184</v>
      </c>
      <c r="DH116" s="820"/>
      <c r="DI116" s="820"/>
      <c r="DJ116" s="820"/>
      <c r="DK116" s="821"/>
      <c r="DL116" s="822" t="s">
        <v>387</v>
      </c>
      <c r="DM116" s="820"/>
      <c r="DN116" s="820"/>
      <c r="DO116" s="820"/>
      <c r="DP116" s="821"/>
      <c r="DQ116" s="822" t="s">
        <v>387</v>
      </c>
      <c r="DR116" s="820"/>
      <c r="DS116" s="820"/>
      <c r="DT116" s="820"/>
      <c r="DU116" s="821"/>
      <c r="DV116" s="867" t="s">
        <v>184</v>
      </c>
      <c r="DW116" s="868"/>
      <c r="DX116" s="868"/>
      <c r="DY116" s="868"/>
      <c r="DZ116" s="869"/>
    </row>
    <row r="117" spans="1:130" s="246" customFormat="1" ht="26.25" customHeight="1" x14ac:dyDescent="0.15">
      <c r="A117" s="944" t="s">
        <v>188</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463</v>
      </c>
      <c r="Z117" s="946"/>
      <c r="AA117" s="951">
        <v>16567687</v>
      </c>
      <c r="AB117" s="952"/>
      <c r="AC117" s="952"/>
      <c r="AD117" s="952"/>
      <c r="AE117" s="953"/>
      <c r="AF117" s="954">
        <v>14791734</v>
      </c>
      <c r="AG117" s="952"/>
      <c r="AH117" s="952"/>
      <c r="AI117" s="952"/>
      <c r="AJ117" s="953"/>
      <c r="AK117" s="954">
        <v>14470827</v>
      </c>
      <c r="AL117" s="952"/>
      <c r="AM117" s="952"/>
      <c r="AN117" s="952"/>
      <c r="AO117" s="953"/>
      <c r="AP117" s="955"/>
      <c r="AQ117" s="956"/>
      <c r="AR117" s="956"/>
      <c r="AS117" s="956"/>
      <c r="AT117" s="957"/>
      <c r="AU117" s="979"/>
      <c r="AV117" s="980"/>
      <c r="AW117" s="980"/>
      <c r="AX117" s="980"/>
      <c r="AY117" s="980"/>
      <c r="AZ117" s="906" t="s">
        <v>464</v>
      </c>
      <c r="BA117" s="907"/>
      <c r="BB117" s="907"/>
      <c r="BC117" s="907"/>
      <c r="BD117" s="907"/>
      <c r="BE117" s="907"/>
      <c r="BF117" s="907"/>
      <c r="BG117" s="907"/>
      <c r="BH117" s="907"/>
      <c r="BI117" s="907"/>
      <c r="BJ117" s="907"/>
      <c r="BK117" s="907"/>
      <c r="BL117" s="907"/>
      <c r="BM117" s="907"/>
      <c r="BN117" s="907"/>
      <c r="BO117" s="907"/>
      <c r="BP117" s="908"/>
      <c r="BQ117" s="856" t="s">
        <v>387</v>
      </c>
      <c r="BR117" s="857"/>
      <c r="BS117" s="857"/>
      <c r="BT117" s="857"/>
      <c r="BU117" s="857"/>
      <c r="BV117" s="857" t="s">
        <v>184</v>
      </c>
      <c r="BW117" s="857"/>
      <c r="BX117" s="857"/>
      <c r="BY117" s="857"/>
      <c r="BZ117" s="857"/>
      <c r="CA117" s="857" t="s">
        <v>184</v>
      </c>
      <c r="CB117" s="857"/>
      <c r="CC117" s="857"/>
      <c r="CD117" s="857"/>
      <c r="CE117" s="857"/>
      <c r="CF117" s="918" t="s">
        <v>387</v>
      </c>
      <c r="CG117" s="919"/>
      <c r="CH117" s="919"/>
      <c r="CI117" s="919"/>
      <c r="CJ117" s="919"/>
      <c r="CK117" s="974"/>
      <c r="CL117" s="861"/>
      <c r="CM117" s="864" t="s">
        <v>465</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387</v>
      </c>
      <c r="DH117" s="820"/>
      <c r="DI117" s="820"/>
      <c r="DJ117" s="820"/>
      <c r="DK117" s="821"/>
      <c r="DL117" s="822" t="s">
        <v>387</v>
      </c>
      <c r="DM117" s="820"/>
      <c r="DN117" s="820"/>
      <c r="DO117" s="820"/>
      <c r="DP117" s="821"/>
      <c r="DQ117" s="822" t="s">
        <v>184</v>
      </c>
      <c r="DR117" s="820"/>
      <c r="DS117" s="820"/>
      <c r="DT117" s="820"/>
      <c r="DU117" s="821"/>
      <c r="DV117" s="867" t="s">
        <v>387</v>
      </c>
      <c r="DW117" s="868"/>
      <c r="DX117" s="868"/>
      <c r="DY117" s="868"/>
      <c r="DZ117" s="869"/>
    </row>
    <row r="118" spans="1:130" s="246" customFormat="1" ht="26.25" customHeight="1" x14ac:dyDescent="0.15">
      <c r="A118" s="944" t="s">
        <v>438</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436</v>
      </c>
      <c r="AB118" s="945"/>
      <c r="AC118" s="945"/>
      <c r="AD118" s="945"/>
      <c r="AE118" s="946"/>
      <c r="AF118" s="947" t="s">
        <v>305</v>
      </c>
      <c r="AG118" s="945"/>
      <c r="AH118" s="945"/>
      <c r="AI118" s="945"/>
      <c r="AJ118" s="946"/>
      <c r="AK118" s="947" t="s">
        <v>304</v>
      </c>
      <c r="AL118" s="945"/>
      <c r="AM118" s="945"/>
      <c r="AN118" s="945"/>
      <c r="AO118" s="946"/>
      <c r="AP118" s="948" t="s">
        <v>437</v>
      </c>
      <c r="AQ118" s="949"/>
      <c r="AR118" s="949"/>
      <c r="AS118" s="949"/>
      <c r="AT118" s="950"/>
      <c r="AU118" s="979"/>
      <c r="AV118" s="980"/>
      <c r="AW118" s="980"/>
      <c r="AX118" s="980"/>
      <c r="AY118" s="980"/>
      <c r="AZ118" s="922" t="s">
        <v>466</v>
      </c>
      <c r="BA118" s="923"/>
      <c r="BB118" s="923"/>
      <c r="BC118" s="923"/>
      <c r="BD118" s="923"/>
      <c r="BE118" s="923"/>
      <c r="BF118" s="923"/>
      <c r="BG118" s="923"/>
      <c r="BH118" s="923"/>
      <c r="BI118" s="923"/>
      <c r="BJ118" s="923"/>
      <c r="BK118" s="923"/>
      <c r="BL118" s="923"/>
      <c r="BM118" s="923"/>
      <c r="BN118" s="923"/>
      <c r="BO118" s="923"/>
      <c r="BP118" s="924"/>
      <c r="BQ118" s="925" t="s">
        <v>387</v>
      </c>
      <c r="BR118" s="888"/>
      <c r="BS118" s="888"/>
      <c r="BT118" s="888"/>
      <c r="BU118" s="888"/>
      <c r="BV118" s="888" t="s">
        <v>184</v>
      </c>
      <c r="BW118" s="888"/>
      <c r="BX118" s="888"/>
      <c r="BY118" s="888"/>
      <c r="BZ118" s="888"/>
      <c r="CA118" s="888" t="s">
        <v>387</v>
      </c>
      <c r="CB118" s="888"/>
      <c r="CC118" s="888"/>
      <c r="CD118" s="888"/>
      <c r="CE118" s="888"/>
      <c r="CF118" s="918" t="s">
        <v>184</v>
      </c>
      <c r="CG118" s="919"/>
      <c r="CH118" s="919"/>
      <c r="CI118" s="919"/>
      <c r="CJ118" s="919"/>
      <c r="CK118" s="974"/>
      <c r="CL118" s="861"/>
      <c r="CM118" s="864" t="s">
        <v>467</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184</v>
      </c>
      <c r="DH118" s="820"/>
      <c r="DI118" s="820"/>
      <c r="DJ118" s="820"/>
      <c r="DK118" s="821"/>
      <c r="DL118" s="822" t="s">
        <v>387</v>
      </c>
      <c r="DM118" s="820"/>
      <c r="DN118" s="820"/>
      <c r="DO118" s="820"/>
      <c r="DP118" s="821"/>
      <c r="DQ118" s="822" t="s">
        <v>184</v>
      </c>
      <c r="DR118" s="820"/>
      <c r="DS118" s="820"/>
      <c r="DT118" s="820"/>
      <c r="DU118" s="821"/>
      <c r="DV118" s="867" t="s">
        <v>387</v>
      </c>
      <c r="DW118" s="868"/>
      <c r="DX118" s="868"/>
      <c r="DY118" s="868"/>
      <c r="DZ118" s="869"/>
    </row>
    <row r="119" spans="1:130" s="246" customFormat="1" ht="26.25" customHeight="1" x14ac:dyDescent="0.15">
      <c r="A119" s="858" t="s">
        <v>441</v>
      </c>
      <c r="B119" s="859"/>
      <c r="C119" s="934" t="s">
        <v>442</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387</v>
      </c>
      <c r="AB119" s="938"/>
      <c r="AC119" s="938"/>
      <c r="AD119" s="938"/>
      <c r="AE119" s="939"/>
      <c r="AF119" s="940" t="s">
        <v>387</v>
      </c>
      <c r="AG119" s="938"/>
      <c r="AH119" s="938"/>
      <c r="AI119" s="938"/>
      <c r="AJ119" s="939"/>
      <c r="AK119" s="940" t="s">
        <v>184</v>
      </c>
      <c r="AL119" s="938"/>
      <c r="AM119" s="938"/>
      <c r="AN119" s="938"/>
      <c r="AO119" s="939"/>
      <c r="AP119" s="941" t="s">
        <v>184</v>
      </c>
      <c r="AQ119" s="942"/>
      <c r="AR119" s="942"/>
      <c r="AS119" s="942"/>
      <c r="AT119" s="943"/>
      <c r="AU119" s="981"/>
      <c r="AV119" s="982"/>
      <c r="AW119" s="982"/>
      <c r="AX119" s="982"/>
      <c r="AY119" s="982"/>
      <c r="AZ119" s="277" t="s">
        <v>188</v>
      </c>
      <c r="BA119" s="277"/>
      <c r="BB119" s="277"/>
      <c r="BC119" s="277"/>
      <c r="BD119" s="277"/>
      <c r="BE119" s="277"/>
      <c r="BF119" s="277"/>
      <c r="BG119" s="277"/>
      <c r="BH119" s="277"/>
      <c r="BI119" s="277"/>
      <c r="BJ119" s="277"/>
      <c r="BK119" s="277"/>
      <c r="BL119" s="277"/>
      <c r="BM119" s="277"/>
      <c r="BN119" s="277"/>
      <c r="BO119" s="920" t="s">
        <v>468</v>
      </c>
      <c r="BP119" s="921"/>
      <c r="BQ119" s="925">
        <v>154726022</v>
      </c>
      <c r="BR119" s="888"/>
      <c r="BS119" s="888"/>
      <c r="BT119" s="888"/>
      <c r="BU119" s="888"/>
      <c r="BV119" s="888">
        <v>152151671</v>
      </c>
      <c r="BW119" s="888"/>
      <c r="BX119" s="888"/>
      <c r="BY119" s="888"/>
      <c r="BZ119" s="888"/>
      <c r="CA119" s="888">
        <v>150192182</v>
      </c>
      <c r="CB119" s="888"/>
      <c r="CC119" s="888"/>
      <c r="CD119" s="888"/>
      <c r="CE119" s="888"/>
      <c r="CF119" s="786"/>
      <c r="CG119" s="787"/>
      <c r="CH119" s="787"/>
      <c r="CI119" s="787"/>
      <c r="CJ119" s="877"/>
      <c r="CK119" s="975"/>
      <c r="CL119" s="863"/>
      <c r="CM119" s="881" t="s">
        <v>469</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v>199</v>
      </c>
      <c r="DH119" s="803"/>
      <c r="DI119" s="803"/>
      <c r="DJ119" s="803"/>
      <c r="DK119" s="804"/>
      <c r="DL119" s="805" t="s">
        <v>184</v>
      </c>
      <c r="DM119" s="803"/>
      <c r="DN119" s="803"/>
      <c r="DO119" s="803"/>
      <c r="DP119" s="804"/>
      <c r="DQ119" s="805" t="s">
        <v>387</v>
      </c>
      <c r="DR119" s="803"/>
      <c r="DS119" s="803"/>
      <c r="DT119" s="803"/>
      <c r="DU119" s="804"/>
      <c r="DV119" s="891" t="s">
        <v>387</v>
      </c>
      <c r="DW119" s="892"/>
      <c r="DX119" s="892"/>
      <c r="DY119" s="892"/>
      <c r="DZ119" s="893"/>
    </row>
    <row r="120" spans="1:130" s="246" customFormat="1" ht="26.25" customHeight="1" x14ac:dyDescent="0.15">
      <c r="A120" s="860"/>
      <c r="B120" s="861"/>
      <c r="C120" s="864" t="s">
        <v>446</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184</v>
      </c>
      <c r="AB120" s="820"/>
      <c r="AC120" s="820"/>
      <c r="AD120" s="820"/>
      <c r="AE120" s="821"/>
      <c r="AF120" s="822" t="s">
        <v>387</v>
      </c>
      <c r="AG120" s="820"/>
      <c r="AH120" s="820"/>
      <c r="AI120" s="820"/>
      <c r="AJ120" s="821"/>
      <c r="AK120" s="822" t="s">
        <v>184</v>
      </c>
      <c r="AL120" s="820"/>
      <c r="AM120" s="820"/>
      <c r="AN120" s="820"/>
      <c r="AO120" s="821"/>
      <c r="AP120" s="867" t="s">
        <v>184</v>
      </c>
      <c r="AQ120" s="868"/>
      <c r="AR120" s="868"/>
      <c r="AS120" s="868"/>
      <c r="AT120" s="869"/>
      <c r="AU120" s="926" t="s">
        <v>470</v>
      </c>
      <c r="AV120" s="927"/>
      <c r="AW120" s="927"/>
      <c r="AX120" s="927"/>
      <c r="AY120" s="928"/>
      <c r="AZ120" s="903" t="s">
        <v>471</v>
      </c>
      <c r="BA120" s="848"/>
      <c r="BB120" s="848"/>
      <c r="BC120" s="848"/>
      <c r="BD120" s="848"/>
      <c r="BE120" s="848"/>
      <c r="BF120" s="848"/>
      <c r="BG120" s="848"/>
      <c r="BH120" s="848"/>
      <c r="BI120" s="848"/>
      <c r="BJ120" s="848"/>
      <c r="BK120" s="848"/>
      <c r="BL120" s="848"/>
      <c r="BM120" s="848"/>
      <c r="BN120" s="848"/>
      <c r="BO120" s="848"/>
      <c r="BP120" s="849"/>
      <c r="BQ120" s="904">
        <v>25439013</v>
      </c>
      <c r="BR120" s="885"/>
      <c r="BS120" s="885"/>
      <c r="BT120" s="885"/>
      <c r="BU120" s="885"/>
      <c r="BV120" s="885">
        <v>27942756</v>
      </c>
      <c r="BW120" s="885"/>
      <c r="BX120" s="885"/>
      <c r="BY120" s="885"/>
      <c r="BZ120" s="885"/>
      <c r="CA120" s="885">
        <v>28103941</v>
      </c>
      <c r="CB120" s="885"/>
      <c r="CC120" s="885"/>
      <c r="CD120" s="885"/>
      <c r="CE120" s="885"/>
      <c r="CF120" s="909">
        <v>55.2</v>
      </c>
      <c r="CG120" s="910"/>
      <c r="CH120" s="910"/>
      <c r="CI120" s="910"/>
      <c r="CJ120" s="910"/>
      <c r="CK120" s="911" t="s">
        <v>472</v>
      </c>
      <c r="CL120" s="895"/>
      <c r="CM120" s="895"/>
      <c r="CN120" s="895"/>
      <c r="CO120" s="896"/>
      <c r="CP120" s="915" t="s">
        <v>409</v>
      </c>
      <c r="CQ120" s="916"/>
      <c r="CR120" s="916"/>
      <c r="CS120" s="916"/>
      <c r="CT120" s="916"/>
      <c r="CU120" s="916"/>
      <c r="CV120" s="916"/>
      <c r="CW120" s="916"/>
      <c r="CX120" s="916"/>
      <c r="CY120" s="916"/>
      <c r="CZ120" s="916"/>
      <c r="DA120" s="916"/>
      <c r="DB120" s="916"/>
      <c r="DC120" s="916"/>
      <c r="DD120" s="916"/>
      <c r="DE120" s="916"/>
      <c r="DF120" s="917"/>
      <c r="DG120" s="904">
        <v>18719276</v>
      </c>
      <c r="DH120" s="885"/>
      <c r="DI120" s="885"/>
      <c r="DJ120" s="885"/>
      <c r="DK120" s="885"/>
      <c r="DL120" s="885">
        <v>19449165</v>
      </c>
      <c r="DM120" s="885"/>
      <c r="DN120" s="885"/>
      <c r="DO120" s="885"/>
      <c r="DP120" s="885"/>
      <c r="DQ120" s="885">
        <v>20226801</v>
      </c>
      <c r="DR120" s="885"/>
      <c r="DS120" s="885"/>
      <c r="DT120" s="885"/>
      <c r="DU120" s="885"/>
      <c r="DV120" s="886">
        <v>39.700000000000003</v>
      </c>
      <c r="DW120" s="886"/>
      <c r="DX120" s="886"/>
      <c r="DY120" s="886"/>
      <c r="DZ120" s="887"/>
    </row>
    <row r="121" spans="1:130" s="246" customFormat="1" ht="26.25" customHeight="1" x14ac:dyDescent="0.15">
      <c r="A121" s="860"/>
      <c r="B121" s="861"/>
      <c r="C121" s="906" t="s">
        <v>473</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387</v>
      </c>
      <c r="AB121" s="820"/>
      <c r="AC121" s="820"/>
      <c r="AD121" s="820"/>
      <c r="AE121" s="821"/>
      <c r="AF121" s="822" t="s">
        <v>184</v>
      </c>
      <c r="AG121" s="820"/>
      <c r="AH121" s="820"/>
      <c r="AI121" s="820"/>
      <c r="AJ121" s="821"/>
      <c r="AK121" s="822" t="s">
        <v>387</v>
      </c>
      <c r="AL121" s="820"/>
      <c r="AM121" s="820"/>
      <c r="AN121" s="820"/>
      <c r="AO121" s="821"/>
      <c r="AP121" s="867" t="s">
        <v>387</v>
      </c>
      <c r="AQ121" s="868"/>
      <c r="AR121" s="868"/>
      <c r="AS121" s="868"/>
      <c r="AT121" s="869"/>
      <c r="AU121" s="929"/>
      <c r="AV121" s="930"/>
      <c r="AW121" s="930"/>
      <c r="AX121" s="930"/>
      <c r="AY121" s="931"/>
      <c r="AZ121" s="855" t="s">
        <v>474</v>
      </c>
      <c r="BA121" s="790"/>
      <c r="BB121" s="790"/>
      <c r="BC121" s="790"/>
      <c r="BD121" s="790"/>
      <c r="BE121" s="790"/>
      <c r="BF121" s="790"/>
      <c r="BG121" s="790"/>
      <c r="BH121" s="790"/>
      <c r="BI121" s="790"/>
      <c r="BJ121" s="790"/>
      <c r="BK121" s="790"/>
      <c r="BL121" s="790"/>
      <c r="BM121" s="790"/>
      <c r="BN121" s="790"/>
      <c r="BO121" s="790"/>
      <c r="BP121" s="791"/>
      <c r="BQ121" s="856">
        <v>28418513</v>
      </c>
      <c r="BR121" s="857"/>
      <c r="BS121" s="857"/>
      <c r="BT121" s="857"/>
      <c r="BU121" s="857"/>
      <c r="BV121" s="857">
        <v>33065256</v>
      </c>
      <c r="BW121" s="857"/>
      <c r="BX121" s="857"/>
      <c r="BY121" s="857"/>
      <c r="BZ121" s="857"/>
      <c r="CA121" s="857">
        <v>33997712</v>
      </c>
      <c r="CB121" s="857"/>
      <c r="CC121" s="857"/>
      <c r="CD121" s="857"/>
      <c r="CE121" s="857"/>
      <c r="CF121" s="918">
        <v>66.8</v>
      </c>
      <c r="CG121" s="919"/>
      <c r="CH121" s="919"/>
      <c r="CI121" s="919"/>
      <c r="CJ121" s="919"/>
      <c r="CK121" s="912"/>
      <c r="CL121" s="898"/>
      <c r="CM121" s="898"/>
      <c r="CN121" s="898"/>
      <c r="CO121" s="899"/>
      <c r="CP121" s="878" t="s">
        <v>407</v>
      </c>
      <c r="CQ121" s="879"/>
      <c r="CR121" s="879"/>
      <c r="CS121" s="879"/>
      <c r="CT121" s="879"/>
      <c r="CU121" s="879"/>
      <c r="CV121" s="879"/>
      <c r="CW121" s="879"/>
      <c r="CX121" s="879"/>
      <c r="CY121" s="879"/>
      <c r="CZ121" s="879"/>
      <c r="DA121" s="879"/>
      <c r="DB121" s="879"/>
      <c r="DC121" s="879"/>
      <c r="DD121" s="879"/>
      <c r="DE121" s="879"/>
      <c r="DF121" s="880"/>
      <c r="DG121" s="856">
        <v>2377214</v>
      </c>
      <c r="DH121" s="857"/>
      <c r="DI121" s="857"/>
      <c r="DJ121" s="857"/>
      <c r="DK121" s="857"/>
      <c r="DL121" s="857">
        <v>2149340</v>
      </c>
      <c r="DM121" s="857"/>
      <c r="DN121" s="857"/>
      <c r="DO121" s="857"/>
      <c r="DP121" s="857"/>
      <c r="DQ121" s="857">
        <v>2135019</v>
      </c>
      <c r="DR121" s="857"/>
      <c r="DS121" s="857"/>
      <c r="DT121" s="857"/>
      <c r="DU121" s="857"/>
      <c r="DV121" s="834">
        <v>4.2</v>
      </c>
      <c r="DW121" s="834"/>
      <c r="DX121" s="834"/>
      <c r="DY121" s="834"/>
      <c r="DZ121" s="835"/>
    </row>
    <row r="122" spans="1:130" s="246" customFormat="1" ht="26.25" customHeight="1" x14ac:dyDescent="0.15">
      <c r="A122" s="860"/>
      <c r="B122" s="861"/>
      <c r="C122" s="864" t="s">
        <v>456</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387</v>
      </c>
      <c r="AB122" s="820"/>
      <c r="AC122" s="820"/>
      <c r="AD122" s="820"/>
      <c r="AE122" s="821"/>
      <c r="AF122" s="822" t="s">
        <v>387</v>
      </c>
      <c r="AG122" s="820"/>
      <c r="AH122" s="820"/>
      <c r="AI122" s="820"/>
      <c r="AJ122" s="821"/>
      <c r="AK122" s="822" t="s">
        <v>184</v>
      </c>
      <c r="AL122" s="820"/>
      <c r="AM122" s="820"/>
      <c r="AN122" s="820"/>
      <c r="AO122" s="821"/>
      <c r="AP122" s="867" t="s">
        <v>387</v>
      </c>
      <c r="AQ122" s="868"/>
      <c r="AR122" s="868"/>
      <c r="AS122" s="868"/>
      <c r="AT122" s="869"/>
      <c r="AU122" s="929"/>
      <c r="AV122" s="930"/>
      <c r="AW122" s="930"/>
      <c r="AX122" s="930"/>
      <c r="AY122" s="931"/>
      <c r="AZ122" s="922" t="s">
        <v>475</v>
      </c>
      <c r="BA122" s="923"/>
      <c r="BB122" s="923"/>
      <c r="BC122" s="923"/>
      <c r="BD122" s="923"/>
      <c r="BE122" s="923"/>
      <c r="BF122" s="923"/>
      <c r="BG122" s="923"/>
      <c r="BH122" s="923"/>
      <c r="BI122" s="923"/>
      <c r="BJ122" s="923"/>
      <c r="BK122" s="923"/>
      <c r="BL122" s="923"/>
      <c r="BM122" s="923"/>
      <c r="BN122" s="923"/>
      <c r="BO122" s="923"/>
      <c r="BP122" s="924"/>
      <c r="BQ122" s="925">
        <v>92179726</v>
      </c>
      <c r="BR122" s="888"/>
      <c r="BS122" s="888"/>
      <c r="BT122" s="888"/>
      <c r="BU122" s="888"/>
      <c r="BV122" s="888">
        <v>91220173</v>
      </c>
      <c r="BW122" s="888"/>
      <c r="BX122" s="888"/>
      <c r="BY122" s="888"/>
      <c r="BZ122" s="888"/>
      <c r="CA122" s="888">
        <v>91152439</v>
      </c>
      <c r="CB122" s="888"/>
      <c r="CC122" s="888"/>
      <c r="CD122" s="888"/>
      <c r="CE122" s="888"/>
      <c r="CF122" s="889">
        <v>179</v>
      </c>
      <c r="CG122" s="890"/>
      <c r="CH122" s="890"/>
      <c r="CI122" s="890"/>
      <c r="CJ122" s="890"/>
      <c r="CK122" s="912"/>
      <c r="CL122" s="898"/>
      <c r="CM122" s="898"/>
      <c r="CN122" s="898"/>
      <c r="CO122" s="899"/>
      <c r="CP122" s="878" t="s">
        <v>418</v>
      </c>
      <c r="CQ122" s="879"/>
      <c r="CR122" s="879"/>
      <c r="CS122" s="879"/>
      <c r="CT122" s="879"/>
      <c r="CU122" s="879"/>
      <c r="CV122" s="879"/>
      <c r="CW122" s="879"/>
      <c r="CX122" s="879"/>
      <c r="CY122" s="879"/>
      <c r="CZ122" s="879"/>
      <c r="DA122" s="879"/>
      <c r="DB122" s="879"/>
      <c r="DC122" s="879"/>
      <c r="DD122" s="879"/>
      <c r="DE122" s="879"/>
      <c r="DF122" s="880"/>
      <c r="DG122" s="856">
        <v>2659813</v>
      </c>
      <c r="DH122" s="857"/>
      <c r="DI122" s="857"/>
      <c r="DJ122" s="857"/>
      <c r="DK122" s="857"/>
      <c r="DL122" s="857">
        <v>2177041</v>
      </c>
      <c r="DM122" s="857"/>
      <c r="DN122" s="857"/>
      <c r="DO122" s="857"/>
      <c r="DP122" s="857"/>
      <c r="DQ122" s="857">
        <v>1707913</v>
      </c>
      <c r="DR122" s="857"/>
      <c r="DS122" s="857"/>
      <c r="DT122" s="857"/>
      <c r="DU122" s="857"/>
      <c r="DV122" s="834">
        <v>3.4</v>
      </c>
      <c r="DW122" s="834"/>
      <c r="DX122" s="834"/>
      <c r="DY122" s="834"/>
      <c r="DZ122" s="835"/>
    </row>
    <row r="123" spans="1:130" s="246" customFormat="1" ht="26.25" customHeight="1" x14ac:dyDescent="0.15">
      <c r="A123" s="860"/>
      <c r="B123" s="861"/>
      <c r="C123" s="864" t="s">
        <v>462</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387</v>
      </c>
      <c r="AB123" s="820"/>
      <c r="AC123" s="820"/>
      <c r="AD123" s="820"/>
      <c r="AE123" s="821"/>
      <c r="AF123" s="822" t="s">
        <v>387</v>
      </c>
      <c r="AG123" s="820"/>
      <c r="AH123" s="820"/>
      <c r="AI123" s="820"/>
      <c r="AJ123" s="821"/>
      <c r="AK123" s="822" t="s">
        <v>184</v>
      </c>
      <c r="AL123" s="820"/>
      <c r="AM123" s="820"/>
      <c r="AN123" s="820"/>
      <c r="AO123" s="821"/>
      <c r="AP123" s="867" t="s">
        <v>387</v>
      </c>
      <c r="AQ123" s="868"/>
      <c r="AR123" s="868"/>
      <c r="AS123" s="868"/>
      <c r="AT123" s="869"/>
      <c r="AU123" s="932"/>
      <c r="AV123" s="933"/>
      <c r="AW123" s="933"/>
      <c r="AX123" s="933"/>
      <c r="AY123" s="933"/>
      <c r="AZ123" s="277" t="s">
        <v>188</v>
      </c>
      <c r="BA123" s="277"/>
      <c r="BB123" s="277"/>
      <c r="BC123" s="277"/>
      <c r="BD123" s="277"/>
      <c r="BE123" s="277"/>
      <c r="BF123" s="277"/>
      <c r="BG123" s="277"/>
      <c r="BH123" s="277"/>
      <c r="BI123" s="277"/>
      <c r="BJ123" s="277"/>
      <c r="BK123" s="277"/>
      <c r="BL123" s="277"/>
      <c r="BM123" s="277"/>
      <c r="BN123" s="277"/>
      <c r="BO123" s="920" t="s">
        <v>476</v>
      </c>
      <c r="BP123" s="921"/>
      <c r="BQ123" s="875">
        <v>146037252</v>
      </c>
      <c r="BR123" s="876"/>
      <c r="BS123" s="876"/>
      <c r="BT123" s="876"/>
      <c r="BU123" s="876"/>
      <c r="BV123" s="876">
        <v>152228185</v>
      </c>
      <c r="BW123" s="876"/>
      <c r="BX123" s="876"/>
      <c r="BY123" s="876"/>
      <c r="BZ123" s="876"/>
      <c r="CA123" s="876">
        <v>153254092</v>
      </c>
      <c r="CB123" s="876"/>
      <c r="CC123" s="876"/>
      <c r="CD123" s="876"/>
      <c r="CE123" s="876"/>
      <c r="CF123" s="786"/>
      <c r="CG123" s="787"/>
      <c r="CH123" s="787"/>
      <c r="CI123" s="787"/>
      <c r="CJ123" s="877"/>
      <c r="CK123" s="912"/>
      <c r="CL123" s="898"/>
      <c r="CM123" s="898"/>
      <c r="CN123" s="898"/>
      <c r="CO123" s="899"/>
      <c r="CP123" s="878" t="s">
        <v>417</v>
      </c>
      <c r="CQ123" s="879"/>
      <c r="CR123" s="879"/>
      <c r="CS123" s="879"/>
      <c r="CT123" s="879"/>
      <c r="CU123" s="879"/>
      <c r="CV123" s="879"/>
      <c r="CW123" s="879"/>
      <c r="CX123" s="879"/>
      <c r="CY123" s="879"/>
      <c r="CZ123" s="879"/>
      <c r="DA123" s="879"/>
      <c r="DB123" s="879"/>
      <c r="DC123" s="879"/>
      <c r="DD123" s="879"/>
      <c r="DE123" s="879"/>
      <c r="DF123" s="880"/>
      <c r="DG123" s="819">
        <v>140056</v>
      </c>
      <c r="DH123" s="820"/>
      <c r="DI123" s="820"/>
      <c r="DJ123" s="820"/>
      <c r="DK123" s="821"/>
      <c r="DL123" s="822">
        <v>195736</v>
      </c>
      <c r="DM123" s="820"/>
      <c r="DN123" s="820"/>
      <c r="DO123" s="820"/>
      <c r="DP123" s="821"/>
      <c r="DQ123" s="822">
        <v>310856</v>
      </c>
      <c r="DR123" s="820"/>
      <c r="DS123" s="820"/>
      <c r="DT123" s="820"/>
      <c r="DU123" s="821"/>
      <c r="DV123" s="867">
        <v>0.6</v>
      </c>
      <c r="DW123" s="868"/>
      <c r="DX123" s="868"/>
      <c r="DY123" s="868"/>
      <c r="DZ123" s="869"/>
    </row>
    <row r="124" spans="1:130" s="246" customFormat="1" ht="26.25" customHeight="1" thickBot="1" x14ac:dyDescent="0.2">
      <c r="A124" s="860"/>
      <c r="B124" s="861"/>
      <c r="C124" s="864" t="s">
        <v>465</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387</v>
      </c>
      <c r="AB124" s="820"/>
      <c r="AC124" s="820"/>
      <c r="AD124" s="820"/>
      <c r="AE124" s="821"/>
      <c r="AF124" s="822" t="s">
        <v>387</v>
      </c>
      <c r="AG124" s="820"/>
      <c r="AH124" s="820"/>
      <c r="AI124" s="820"/>
      <c r="AJ124" s="821"/>
      <c r="AK124" s="822" t="s">
        <v>387</v>
      </c>
      <c r="AL124" s="820"/>
      <c r="AM124" s="820"/>
      <c r="AN124" s="820"/>
      <c r="AO124" s="821"/>
      <c r="AP124" s="867" t="s">
        <v>387</v>
      </c>
      <c r="AQ124" s="868"/>
      <c r="AR124" s="868"/>
      <c r="AS124" s="868"/>
      <c r="AT124" s="869"/>
      <c r="AU124" s="870" t="s">
        <v>477</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16.600000000000001</v>
      </c>
      <c r="BR124" s="874"/>
      <c r="BS124" s="874"/>
      <c r="BT124" s="874"/>
      <c r="BU124" s="874"/>
      <c r="BV124" s="874" t="s">
        <v>184</v>
      </c>
      <c r="BW124" s="874"/>
      <c r="BX124" s="874"/>
      <c r="BY124" s="874"/>
      <c r="BZ124" s="874"/>
      <c r="CA124" s="874" t="s">
        <v>387</v>
      </c>
      <c r="CB124" s="874"/>
      <c r="CC124" s="874"/>
      <c r="CD124" s="874"/>
      <c r="CE124" s="874"/>
      <c r="CF124" s="764"/>
      <c r="CG124" s="765"/>
      <c r="CH124" s="765"/>
      <c r="CI124" s="765"/>
      <c r="CJ124" s="905"/>
      <c r="CK124" s="913"/>
      <c r="CL124" s="913"/>
      <c r="CM124" s="913"/>
      <c r="CN124" s="913"/>
      <c r="CO124" s="914"/>
      <c r="CP124" s="878" t="s">
        <v>478</v>
      </c>
      <c r="CQ124" s="879"/>
      <c r="CR124" s="879"/>
      <c r="CS124" s="879"/>
      <c r="CT124" s="879"/>
      <c r="CU124" s="879"/>
      <c r="CV124" s="879"/>
      <c r="CW124" s="879"/>
      <c r="CX124" s="879"/>
      <c r="CY124" s="879"/>
      <c r="CZ124" s="879"/>
      <c r="DA124" s="879"/>
      <c r="DB124" s="879"/>
      <c r="DC124" s="879"/>
      <c r="DD124" s="879"/>
      <c r="DE124" s="879"/>
      <c r="DF124" s="880"/>
      <c r="DG124" s="802">
        <v>250056</v>
      </c>
      <c r="DH124" s="803"/>
      <c r="DI124" s="803"/>
      <c r="DJ124" s="803"/>
      <c r="DK124" s="804"/>
      <c r="DL124" s="805">
        <v>230601</v>
      </c>
      <c r="DM124" s="803"/>
      <c r="DN124" s="803"/>
      <c r="DO124" s="803"/>
      <c r="DP124" s="804"/>
      <c r="DQ124" s="805">
        <v>197727</v>
      </c>
      <c r="DR124" s="803"/>
      <c r="DS124" s="803"/>
      <c r="DT124" s="803"/>
      <c r="DU124" s="804"/>
      <c r="DV124" s="891">
        <v>0.4</v>
      </c>
      <c r="DW124" s="892"/>
      <c r="DX124" s="892"/>
      <c r="DY124" s="892"/>
      <c r="DZ124" s="893"/>
    </row>
    <row r="125" spans="1:130" s="246" customFormat="1" ht="26.25" customHeight="1" x14ac:dyDescent="0.15">
      <c r="A125" s="860"/>
      <c r="B125" s="861"/>
      <c r="C125" s="864" t="s">
        <v>467</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184</v>
      </c>
      <c r="AB125" s="820"/>
      <c r="AC125" s="820"/>
      <c r="AD125" s="820"/>
      <c r="AE125" s="821"/>
      <c r="AF125" s="822" t="s">
        <v>387</v>
      </c>
      <c r="AG125" s="820"/>
      <c r="AH125" s="820"/>
      <c r="AI125" s="820"/>
      <c r="AJ125" s="821"/>
      <c r="AK125" s="822" t="s">
        <v>387</v>
      </c>
      <c r="AL125" s="820"/>
      <c r="AM125" s="820"/>
      <c r="AN125" s="820"/>
      <c r="AO125" s="821"/>
      <c r="AP125" s="867" t="s">
        <v>387</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479</v>
      </c>
      <c r="CL125" s="895"/>
      <c r="CM125" s="895"/>
      <c r="CN125" s="895"/>
      <c r="CO125" s="896"/>
      <c r="CP125" s="903" t="s">
        <v>480</v>
      </c>
      <c r="CQ125" s="848"/>
      <c r="CR125" s="848"/>
      <c r="CS125" s="848"/>
      <c r="CT125" s="848"/>
      <c r="CU125" s="848"/>
      <c r="CV125" s="848"/>
      <c r="CW125" s="848"/>
      <c r="CX125" s="848"/>
      <c r="CY125" s="848"/>
      <c r="CZ125" s="848"/>
      <c r="DA125" s="848"/>
      <c r="DB125" s="848"/>
      <c r="DC125" s="848"/>
      <c r="DD125" s="848"/>
      <c r="DE125" s="848"/>
      <c r="DF125" s="849"/>
      <c r="DG125" s="904" t="s">
        <v>387</v>
      </c>
      <c r="DH125" s="885"/>
      <c r="DI125" s="885"/>
      <c r="DJ125" s="885"/>
      <c r="DK125" s="885"/>
      <c r="DL125" s="885" t="s">
        <v>184</v>
      </c>
      <c r="DM125" s="885"/>
      <c r="DN125" s="885"/>
      <c r="DO125" s="885"/>
      <c r="DP125" s="885"/>
      <c r="DQ125" s="885" t="s">
        <v>387</v>
      </c>
      <c r="DR125" s="885"/>
      <c r="DS125" s="885"/>
      <c r="DT125" s="885"/>
      <c r="DU125" s="885"/>
      <c r="DV125" s="886" t="s">
        <v>387</v>
      </c>
      <c r="DW125" s="886"/>
      <c r="DX125" s="886"/>
      <c r="DY125" s="886"/>
      <c r="DZ125" s="887"/>
    </row>
    <row r="126" spans="1:130" s="246" customFormat="1" ht="26.25" customHeight="1" thickBot="1" x14ac:dyDescent="0.2">
      <c r="A126" s="860"/>
      <c r="B126" s="861"/>
      <c r="C126" s="864" t="s">
        <v>469</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v>277</v>
      </c>
      <c r="AB126" s="820"/>
      <c r="AC126" s="820"/>
      <c r="AD126" s="820"/>
      <c r="AE126" s="821"/>
      <c r="AF126" s="822">
        <v>6251</v>
      </c>
      <c r="AG126" s="820"/>
      <c r="AH126" s="820"/>
      <c r="AI126" s="820"/>
      <c r="AJ126" s="821"/>
      <c r="AK126" s="822">
        <v>6041</v>
      </c>
      <c r="AL126" s="820"/>
      <c r="AM126" s="820"/>
      <c r="AN126" s="820"/>
      <c r="AO126" s="821"/>
      <c r="AP126" s="867">
        <v>0</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481</v>
      </c>
      <c r="CQ126" s="790"/>
      <c r="CR126" s="790"/>
      <c r="CS126" s="790"/>
      <c r="CT126" s="790"/>
      <c r="CU126" s="790"/>
      <c r="CV126" s="790"/>
      <c r="CW126" s="790"/>
      <c r="CX126" s="790"/>
      <c r="CY126" s="790"/>
      <c r="CZ126" s="790"/>
      <c r="DA126" s="790"/>
      <c r="DB126" s="790"/>
      <c r="DC126" s="790"/>
      <c r="DD126" s="790"/>
      <c r="DE126" s="790"/>
      <c r="DF126" s="791"/>
      <c r="DG126" s="856" t="s">
        <v>387</v>
      </c>
      <c r="DH126" s="857"/>
      <c r="DI126" s="857"/>
      <c r="DJ126" s="857"/>
      <c r="DK126" s="857"/>
      <c r="DL126" s="857" t="s">
        <v>387</v>
      </c>
      <c r="DM126" s="857"/>
      <c r="DN126" s="857"/>
      <c r="DO126" s="857"/>
      <c r="DP126" s="857"/>
      <c r="DQ126" s="857" t="s">
        <v>184</v>
      </c>
      <c r="DR126" s="857"/>
      <c r="DS126" s="857"/>
      <c r="DT126" s="857"/>
      <c r="DU126" s="857"/>
      <c r="DV126" s="834" t="s">
        <v>184</v>
      </c>
      <c r="DW126" s="834"/>
      <c r="DX126" s="834"/>
      <c r="DY126" s="834"/>
      <c r="DZ126" s="835"/>
    </row>
    <row r="127" spans="1:130" s="246" customFormat="1" ht="26.25" customHeight="1" x14ac:dyDescent="0.15">
      <c r="A127" s="862"/>
      <c r="B127" s="863"/>
      <c r="C127" s="881" t="s">
        <v>482</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43070</v>
      </c>
      <c r="AB127" s="820"/>
      <c r="AC127" s="820"/>
      <c r="AD127" s="820"/>
      <c r="AE127" s="821"/>
      <c r="AF127" s="822">
        <v>33208</v>
      </c>
      <c r="AG127" s="820"/>
      <c r="AH127" s="820"/>
      <c r="AI127" s="820"/>
      <c r="AJ127" s="821"/>
      <c r="AK127" s="822">
        <v>29493</v>
      </c>
      <c r="AL127" s="820"/>
      <c r="AM127" s="820"/>
      <c r="AN127" s="820"/>
      <c r="AO127" s="821"/>
      <c r="AP127" s="867">
        <v>0.1</v>
      </c>
      <c r="AQ127" s="868"/>
      <c r="AR127" s="868"/>
      <c r="AS127" s="868"/>
      <c r="AT127" s="869"/>
      <c r="AU127" s="282"/>
      <c r="AV127" s="282"/>
      <c r="AW127" s="282"/>
      <c r="AX127" s="884" t="s">
        <v>483</v>
      </c>
      <c r="AY127" s="852"/>
      <c r="AZ127" s="852"/>
      <c r="BA127" s="852"/>
      <c r="BB127" s="852"/>
      <c r="BC127" s="852"/>
      <c r="BD127" s="852"/>
      <c r="BE127" s="853"/>
      <c r="BF127" s="851" t="s">
        <v>484</v>
      </c>
      <c r="BG127" s="852"/>
      <c r="BH127" s="852"/>
      <c r="BI127" s="852"/>
      <c r="BJ127" s="852"/>
      <c r="BK127" s="852"/>
      <c r="BL127" s="853"/>
      <c r="BM127" s="851" t="s">
        <v>485</v>
      </c>
      <c r="BN127" s="852"/>
      <c r="BO127" s="852"/>
      <c r="BP127" s="852"/>
      <c r="BQ127" s="852"/>
      <c r="BR127" s="852"/>
      <c r="BS127" s="853"/>
      <c r="BT127" s="851" t="s">
        <v>486</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487</v>
      </c>
      <c r="CQ127" s="790"/>
      <c r="CR127" s="790"/>
      <c r="CS127" s="790"/>
      <c r="CT127" s="790"/>
      <c r="CU127" s="790"/>
      <c r="CV127" s="790"/>
      <c r="CW127" s="790"/>
      <c r="CX127" s="790"/>
      <c r="CY127" s="790"/>
      <c r="CZ127" s="790"/>
      <c r="DA127" s="790"/>
      <c r="DB127" s="790"/>
      <c r="DC127" s="790"/>
      <c r="DD127" s="790"/>
      <c r="DE127" s="790"/>
      <c r="DF127" s="791"/>
      <c r="DG127" s="856" t="s">
        <v>387</v>
      </c>
      <c r="DH127" s="857"/>
      <c r="DI127" s="857"/>
      <c r="DJ127" s="857"/>
      <c r="DK127" s="857"/>
      <c r="DL127" s="857" t="s">
        <v>387</v>
      </c>
      <c r="DM127" s="857"/>
      <c r="DN127" s="857"/>
      <c r="DO127" s="857"/>
      <c r="DP127" s="857"/>
      <c r="DQ127" s="857" t="s">
        <v>387</v>
      </c>
      <c r="DR127" s="857"/>
      <c r="DS127" s="857"/>
      <c r="DT127" s="857"/>
      <c r="DU127" s="857"/>
      <c r="DV127" s="834" t="s">
        <v>387</v>
      </c>
      <c r="DW127" s="834"/>
      <c r="DX127" s="834"/>
      <c r="DY127" s="834"/>
      <c r="DZ127" s="835"/>
    </row>
    <row r="128" spans="1:130" s="246" customFormat="1" ht="26.25" customHeight="1" thickBot="1" x14ac:dyDescent="0.2">
      <c r="A128" s="836" t="s">
        <v>488</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489</v>
      </c>
      <c r="X128" s="838"/>
      <c r="Y128" s="838"/>
      <c r="Z128" s="839"/>
      <c r="AA128" s="840">
        <v>3373260</v>
      </c>
      <c r="AB128" s="841"/>
      <c r="AC128" s="841"/>
      <c r="AD128" s="841"/>
      <c r="AE128" s="842"/>
      <c r="AF128" s="843">
        <v>3146472</v>
      </c>
      <c r="AG128" s="841"/>
      <c r="AH128" s="841"/>
      <c r="AI128" s="841"/>
      <c r="AJ128" s="842"/>
      <c r="AK128" s="843">
        <v>3080840</v>
      </c>
      <c r="AL128" s="841"/>
      <c r="AM128" s="841"/>
      <c r="AN128" s="841"/>
      <c r="AO128" s="842"/>
      <c r="AP128" s="844"/>
      <c r="AQ128" s="845"/>
      <c r="AR128" s="845"/>
      <c r="AS128" s="845"/>
      <c r="AT128" s="846"/>
      <c r="AU128" s="282"/>
      <c r="AV128" s="282"/>
      <c r="AW128" s="282"/>
      <c r="AX128" s="847" t="s">
        <v>490</v>
      </c>
      <c r="AY128" s="848"/>
      <c r="AZ128" s="848"/>
      <c r="BA128" s="848"/>
      <c r="BB128" s="848"/>
      <c r="BC128" s="848"/>
      <c r="BD128" s="848"/>
      <c r="BE128" s="849"/>
      <c r="BF128" s="826" t="s">
        <v>387</v>
      </c>
      <c r="BG128" s="827"/>
      <c r="BH128" s="827"/>
      <c r="BI128" s="827"/>
      <c r="BJ128" s="827"/>
      <c r="BK128" s="827"/>
      <c r="BL128" s="850"/>
      <c r="BM128" s="826">
        <v>11.25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491</v>
      </c>
      <c r="CQ128" s="768"/>
      <c r="CR128" s="768"/>
      <c r="CS128" s="768"/>
      <c r="CT128" s="768"/>
      <c r="CU128" s="768"/>
      <c r="CV128" s="768"/>
      <c r="CW128" s="768"/>
      <c r="CX128" s="768"/>
      <c r="CY128" s="768"/>
      <c r="CZ128" s="768"/>
      <c r="DA128" s="768"/>
      <c r="DB128" s="768"/>
      <c r="DC128" s="768"/>
      <c r="DD128" s="768"/>
      <c r="DE128" s="768"/>
      <c r="DF128" s="769"/>
      <c r="DG128" s="830">
        <v>85010</v>
      </c>
      <c r="DH128" s="831"/>
      <c r="DI128" s="831"/>
      <c r="DJ128" s="831"/>
      <c r="DK128" s="831"/>
      <c r="DL128" s="831">
        <v>80477</v>
      </c>
      <c r="DM128" s="831"/>
      <c r="DN128" s="831"/>
      <c r="DO128" s="831"/>
      <c r="DP128" s="831"/>
      <c r="DQ128" s="831">
        <v>117271</v>
      </c>
      <c r="DR128" s="831"/>
      <c r="DS128" s="831"/>
      <c r="DT128" s="831"/>
      <c r="DU128" s="831"/>
      <c r="DV128" s="832">
        <v>0.2</v>
      </c>
      <c r="DW128" s="832"/>
      <c r="DX128" s="832"/>
      <c r="DY128" s="832"/>
      <c r="DZ128" s="833"/>
    </row>
    <row r="129" spans="1:131" s="246" customFormat="1" ht="26.25" customHeight="1" x14ac:dyDescent="0.15">
      <c r="A129" s="814" t="s">
        <v>105</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492</v>
      </c>
      <c r="X129" s="817"/>
      <c r="Y129" s="817"/>
      <c r="Z129" s="818"/>
      <c r="AA129" s="819">
        <v>62603558</v>
      </c>
      <c r="AB129" s="820"/>
      <c r="AC129" s="820"/>
      <c r="AD129" s="820"/>
      <c r="AE129" s="821"/>
      <c r="AF129" s="822">
        <v>61021437</v>
      </c>
      <c r="AG129" s="820"/>
      <c r="AH129" s="820"/>
      <c r="AI129" s="820"/>
      <c r="AJ129" s="821"/>
      <c r="AK129" s="822">
        <v>60044931</v>
      </c>
      <c r="AL129" s="820"/>
      <c r="AM129" s="820"/>
      <c r="AN129" s="820"/>
      <c r="AO129" s="821"/>
      <c r="AP129" s="823"/>
      <c r="AQ129" s="824"/>
      <c r="AR129" s="824"/>
      <c r="AS129" s="824"/>
      <c r="AT129" s="825"/>
      <c r="AU129" s="284"/>
      <c r="AV129" s="284"/>
      <c r="AW129" s="284"/>
      <c r="AX129" s="789" t="s">
        <v>493</v>
      </c>
      <c r="AY129" s="790"/>
      <c r="AZ129" s="790"/>
      <c r="BA129" s="790"/>
      <c r="BB129" s="790"/>
      <c r="BC129" s="790"/>
      <c r="BD129" s="790"/>
      <c r="BE129" s="791"/>
      <c r="BF129" s="809" t="s">
        <v>184</v>
      </c>
      <c r="BG129" s="810"/>
      <c r="BH129" s="810"/>
      <c r="BI129" s="810"/>
      <c r="BJ129" s="810"/>
      <c r="BK129" s="810"/>
      <c r="BL129" s="811"/>
      <c r="BM129" s="809">
        <v>16.25</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494</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495</v>
      </c>
      <c r="X130" s="817"/>
      <c r="Y130" s="817"/>
      <c r="Z130" s="818"/>
      <c r="AA130" s="819">
        <v>10415188</v>
      </c>
      <c r="AB130" s="820"/>
      <c r="AC130" s="820"/>
      <c r="AD130" s="820"/>
      <c r="AE130" s="821"/>
      <c r="AF130" s="822">
        <v>9436073</v>
      </c>
      <c r="AG130" s="820"/>
      <c r="AH130" s="820"/>
      <c r="AI130" s="820"/>
      <c r="AJ130" s="821"/>
      <c r="AK130" s="822">
        <v>9116950</v>
      </c>
      <c r="AL130" s="820"/>
      <c r="AM130" s="820"/>
      <c r="AN130" s="820"/>
      <c r="AO130" s="821"/>
      <c r="AP130" s="823"/>
      <c r="AQ130" s="824"/>
      <c r="AR130" s="824"/>
      <c r="AS130" s="824"/>
      <c r="AT130" s="825"/>
      <c r="AU130" s="284"/>
      <c r="AV130" s="284"/>
      <c r="AW130" s="284"/>
      <c r="AX130" s="789" t="s">
        <v>496</v>
      </c>
      <c r="AY130" s="790"/>
      <c r="AZ130" s="790"/>
      <c r="BA130" s="790"/>
      <c r="BB130" s="790"/>
      <c r="BC130" s="790"/>
      <c r="BD130" s="790"/>
      <c r="BE130" s="791"/>
      <c r="BF130" s="792">
        <v>4.5999999999999996</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497</v>
      </c>
      <c r="X131" s="800"/>
      <c r="Y131" s="800"/>
      <c r="Z131" s="801"/>
      <c r="AA131" s="802">
        <v>52188370</v>
      </c>
      <c r="AB131" s="803"/>
      <c r="AC131" s="803"/>
      <c r="AD131" s="803"/>
      <c r="AE131" s="804"/>
      <c r="AF131" s="805">
        <v>51585364</v>
      </c>
      <c r="AG131" s="803"/>
      <c r="AH131" s="803"/>
      <c r="AI131" s="803"/>
      <c r="AJ131" s="804"/>
      <c r="AK131" s="805">
        <v>50927981</v>
      </c>
      <c r="AL131" s="803"/>
      <c r="AM131" s="803"/>
      <c r="AN131" s="803"/>
      <c r="AO131" s="804"/>
      <c r="AP131" s="806"/>
      <c r="AQ131" s="807"/>
      <c r="AR131" s="807"/>
      <c r="AS131" s="807"/>
      <c r="AT131" s="808"/>
      <c r="AU131" s="284"/>
      <c r="AV131" s="284"/>
      <c r="AW131" s="284"/>
      <c r="AX131" s="767" t="s">
        <v>498</v>
      </c>
      <c r="AY131" s="768"/>
      <c r="AZ131" s="768"/>
      <c r="BA131" s="768"/>
      <c r="BB131" s="768"/>
      <c r="BC131" s="768"/>
      <c r="BD131" s="768"/>
      <c r="BE131" s="769"/>
      <c r="BF131" s="770" t="s">
        <v>387</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499</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500</v>
      </c>
      <c r="W132" s="780"/>
      <c r="X132" s="780"/>
      <c r="Y132" s="780"/>
      <c r="Z132" s="781"/>
      <c r="AA132" s="782">
        <v>5.3253991259999998</v>
      </c>
      <c r="AB132" s="783"/>
      <c r="AC132" s="783"/>
      <c r="AD132" s="783"/>
      <c r="AE132" s="784"/>
      <c r="AF132" s="785">
        <v>4.2825887590000002</v>
      </c>
      <c r="AG132" s="783"/>
      <c r="AH132" s="783"/>
      <c r="AI132" s="783"/>
      <c r="AJ132" s="784"/>
      <c r="AK132" s="785">
        <v>4.4632381969999999</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501</v>
      </c>
      <c r="W133" s="759"/>
      <c r="X133" s="759"/>
      <c r="Y133" s="759"/>
      <c r="Z133" s="760"/>
      <c r="AA133" s="761">
        <v>6.7</v>
      </c>
      <c r="AB133" s="762"/>
      <c r="AC133" s="762"/>
      <c r="AD133" s="762"/>
      <c r="AE133" s="763"/>
      <c r="AF133" s="761">
        <v>5.2</v>
      </c>
      <c r="AG133" s="762"/>
      <c r="AH133" s="762"/>
      <c r="AI133" s="762"/>
      <c r="AJ133" s="763"/>
      <c r="AK133" s="761">
        <v>4.5999999999999996</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j6J50YI2XtW/TEGlYZu9axj7S6gCtEpBzG34UuSm7WHW7HNNpqYUDcOpPP+Wkx1r9QH/2tF/faAsSoEVodVUiw==" saltValue="JX3JZOQoh+Z1hKURJc3yG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T41" zoomScale="80" zoomScaleNormal="85" zoomScaleSheetLayoutView="80" workbookViewId="0">
      <selection activeCell="BA52" sqref="BA52"/>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lb/fNx6EMBvIzApmaGBCOKUtcUvvXABxkIL7o+MmmQkJ5o2o+uQJzhQZXxnmPnjOJCv1vMhkD/1FRhsbMAuNZg==" saltValue="lZjzGtubXhroWnqEm5ADx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Q10" zoomScale="80" zoomScaleNormal="80" zoomScaleSheetLayoutView="55" workbookViewId="0">
      <selection activeCell="BC29" sqref="BC29:BM29"/>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3zzeLWFDiHBUmLmj6IpeAdfZziH/F4jxD+pjdfNWNbvDE0RrqYR3hSDMmwh5TUKG3U3Ff9iXiBls7hRwv5BGZQ==" saltValue="OuPORiNCOehq9/udkIr/m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22" zoomScale="80" zoomScaleSheetLayoutView="80" workbookViewId="0">
      <selection activeCell="BC29" sqref="BC29:BM29"/>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3" t="s">
        <v>505</v>
      </c>
      <c r="AP7" s="303"/>
      <c r="AQ7" s="304" t="s">
        <v>506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4"/>
      <c r="AP8" s="309" t="s">
        <v>507</v>
      </c>
      <c r="AQ8" s="310" t="s">
        <v>508</v>
      </c>
      <c r="AR8" s="311" t="s">
        <v>509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7" t="s">
        <v>510</v>
      </c>
      <c r="AL9" s="1188"/>
      <c r="AM9" s="1188"/>
      <c r="AN9" s="1189"/>
      <c r="AO9" s="312">
        <v>18110742</v>
      </c>
      <c r="AP9" s="312">
        <v>71763</v>
      </c>
      <c r="AQ9" s="313">
        <v>57923</v>
      </c>
      <c r="AR9" s="314">
        <v>23.9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7" t="s">
        <v>511</v>
      </c>
      <c r="AL10" s="1188"/>
      <c r="AM10" s="1188"/>
      <c r="AN10" s="1189"/>
      <c r="AO10" s="315">
        <v>1624197</v>
      </c>
      <c r="AP10" s="315">
        <v>6436</v>
      </c>
      <c r="AQ10" s="316">
        <v>2689</v>
      </c>
      <c r="AR10" s="317">
        <v>139.30000000000001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7" t="s">
        <v>512</v>
      </c>
      <c r="AL11" s="1188"/>
      <c r="AM11" s="1188"/>
      <c r="AN11" s="1189"/>
      <c r="AO11" s="315">
        <v>657</v>
      </c>
      <c r="AP11" s="315">
        <v>3</v>
      </c>
      <c r="AQ11" s="316">
        <v>1561</v>
      </c>
      <c r="AR11" s="317">
        <v>-99.8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7" t="s">
        <v>513</v>
      </c>
      <c r="AL12" s="1188"/>
      <c r="AM12" s="1188"/>
      <c r="AN12" s="1189"/>
      <c r="AO12" s="315">
        <v>1488</v>
      </c>
      <c r="AP12" s="315">
        <v>6</v>
      </c>
      <c r="AQ12" s="316">
        <v>539</v>
      </c>
      <c r="AR12" s="317">
        <v>-98.9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7" t="s">
        <v>514</v>
      </c>
      <c r="AL13" s="1188"/>
      <c r="AM13" s="1188"/>
      <c r="AN13" s="1189"/>
      <c r="AO13" s="315" t="s">
        <v>515</v>
      </c>
      <c r="AP13" s="315" t="s">
        <v>515</v>
      </c>
      <c r="AQ13" s="316">
        <v>13</v>
      </c>
      <c r="AR13" s="317" t="s">
        <v>515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7" t="s">
        <v>516</v>
      </c>
      <c r="AL14" s="1188"/>
      <c r="AM14" s="1188"/>
      <c r="AN14" s="1189"/>
      <c r="AO14" s="315">
        <v>748985</v>
      </c>
      <c r="AP14" s="315">
        <v>2968</v>
      </c>
      <c r="AQ14" s="316">
        <v>1886</v>
      </c>
      <c r="AR14" s="317">
        <v>57.4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7" t="s">
        <v>517</v>
      </c>
      <c r="AL15" s="1188"/>
      <c r="AM15" s="1188"/>
      <c r="AN15" s="1189"/>
      <c r="AO15" s="315">
        <v>452512</v>
      </c>
      <c r="AP15" s="315">
        <v>1793</v>
      </c>
      <c r="AQ15" s="316">
        <v>1251</v>
      </c>
      <c r="AR15" s="317">
        <v>43.3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0" t="s">
        <v>518</v>
      </c>
      <c r="AL16" s="1191"/>
      <c r="AM16" s="1191"/>
      <c r="AN16" s="1192"/>
      <c r="AO16" s="315">
        <v>-2052171</v>
      </c>
      <c r="AP16" s="315">
        <v>-8132</v>
      </c>
      <c r="AQ16" s="316">
        <v>-4255</v>
      </c>
      <c r="AR16" s="317">
        <v>91.1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0" t="s">
        <v>188</v>
      </c>
      <c r="AL17" s="1191"/>
      <c r="AM17" s="1191"/>
      <c r="AN17" s="1192"/>
      <c r="AO17" s="315">
        <v>18886410</v>
      </c>
      <c r="AP17" s="315">
        <v>74836</v>
      </c>
      <c r="AQ17" s="316">
        <v>61607</v>
      </c>
      <c r="AR17" s="317">
        <v>21.5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520</v>
      </c>
      <c r="AP20" s="323" t="s">
        <v>521</v>
      </c>
      <c r="AQ20" s="324" t="s">
        <v>522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4" t="s">
        <v>523</v>
      </c>
      <c r="AL21" s="1185"/>
      <c r="AM21" s="1185"/>
      <c r="AN21" s="1186"/>
      <c r="AO21" s="327">
        <v>8.32</v>
      </c>
      <c r="AP21" s="328">
        <v>6.25</v>
      </c>
      <c r="AQ21" s="329">
        <v>2.0699999999999998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4" t="s">
        <v>524</v>
      </c>
      <c r="AL22" s="1185"/>
      <c r="AM22" s="1185"/>
      <c r="AN22" s="1186"/>
      <c r="AO22" s="332">
        <v>99.4</v>
      </c>
      <c r="AP22" s="333">
        <v>100</v>
      </c>
      <c r="AQ22" s="334">
        <v>-0.6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3" t="s">
        <v>505</v>
      </c>
      <c r="AP30" s="303"/>
      <c r="AQ30" s="304" t="s">
        <v>506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4"/>
      <c r="AP31" s="309" t="s">
        <v>507</v>
      </c>
      <c r="AQ31" s="310" t="s">
        <v>508</v>
      </c>
      <c r="AR31" s="311" t="s">
        <v>509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5" t="s">
        <v>528</v>
      </c>
      <c r="AL32" s="1176"/>
      <c r="AM32" s="1176"/>
      <c r="AN32" s="1177"/>
      <c r="AO32" s="342">
        <v>11909014</v>
      </c>
      <c r="AP32" s="342">
        <v>47189</v>
      </c>
      <c r="AQ32" s="343">
        <v>37305</v>
      </c>
      <c r="AR32" s="344">
        <v>26.5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5" t="s">
        <v>529</v>
      </c>
      <c r="AL33" s="1176"/>
      <c r="AM33" s="1176"/>
      <c r="AN33" s="1177"/>
      <c r="AO33" s="342" t="s">
        <v>515</v>
      </c>
      <c r="AP33" s="342" t="s">
        <v>515</v>
      </c>
      <c r="AQ33" s="343">
        <v>4</v>
      </c>
      <c r="AR33" s="344" t="s">
        <v>515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5" t="s">
        <v>530</v>
      </c>
      <c r="AL34" s="1176"/>
      <c r="AM34" s="1176"/>
      <c r="AN34" s="1177"/>
      <c r="AO34" s="342">
        <v>143333</v>
      </c>
      <c r="AP34" s="342">
        <v>568</v>
      </c>
      <c r="AQ34" s="343">
        <v>89</v>
      </c>
      <c r="AR34" s="344">
        <v>538.20000000000005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5" t="s">
        <v>531</v>
      </c>
      <c r="AL35" s="1176"/>
      <c r="AM35" s="1176"/>
      <c r="AN35" s="1177"/>
      <c r="AO35" s="342">
        <v>2382923</v>
      </c>
      <c r="AP35" s="342">
        <v>9442</v>
      </c>
      <c r="AQ35" s="343">
        <v>9317</v>
      </c>
      <c r="AR35" s="344">
        <v>1.3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5" t="s">
        <v>532</v>
      </c>
      <c r="AL36" s="1176"/>
      <c r="AM36" s="1176"/>
      <c r="AN36" s="1177"/>
      <c r="AO36" s="342" t="s">
        <v>515</v>
      </c>
      <c r="AP36" s="342" t="s">
        <v>515</v>
      </c>
      <c r="AQ36" s="343">
        <v>337</v>
      </c>
      <c r="AR36" s="344" t="s">
        <v>515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5" t="s">
        <v>533</v>
      </c>
      <c r="AL37" s="1176"/>
      <c r="AM37" s="1176"/>
      <c r="AN37" s="1177"/>
      <c r="AO37" s="342">
        <v>35534</v>
      </c>
      <c r="AP37" s="342">
        <v>141</v>
      </c>
      <c r="AQ37" s="343">
        <v>969</v>
      </c>
      <c r="AR37" s="344">
        <v>-85.4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8" t="s">
        <v>534</v>
      </c>
      <c r="AL38" s="1179"/>
      <c r="AM38" s="1179"/>
      <c r="AN38" s="1180"/>
      <c r="AO38" s="345">
        <v>23</v>
      </c>
      <c r="AP38" s="345">
        <v>0</v>
      </c>
      <c r="AQ38" s="346">
        <v>1</v>
      </c>
      <c r="AR38" s="334">
        <v>-100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8" t="s">
        <v>535</v>
      </c>
      <c r="AL39" s="1179"/>
      <c r="AM39" s="1179"/>
      <c r="AN39" s="1180"/>
      <c r="AO39" s="342">
        <v>-3080840</v>
      </c>
      <c r="AP39" s="342">
        <v>-12208</v>
      </c>
      <c r="AQ39" s="343">
        <v>-8362</v>
      </c>
      <c r="AR39" s="344">
        <v>46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5" t="s">
        <v>536</v>
      </c>
      <c r="AL40" s="1176"/>
      <c r="AM40" s="1176"/>
      <c r="AN40" s="1177"/>
      <c r="AO40" s="342">
        <v>-9116950</v>
      </c>
      <c r="AP40" s="342">
        <v>-36125</v>
      </c>
      <c r="AQ40" s="343">
        <v>-29125</v>
      </c>
      <c r="AR40" s="344">
        <v>24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1" t="s">
        <v>299</v>
      </c>
      <c r="AL41" s="1182"/>
      <c r="AM41" s="1182"/>
      <c r="AN41" s="1183"/>
      <c r="AO41" s="342">
        <v>2273037</v>
      </c>
      <c r="AP41" s="342">
        <v>9007</v>
      </c>
      <c r="AQ41" s="343">
        <v>10534</v>
      </c>
      <c r="AR41" s="344">
        <v>-14.5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8" t="s">
        <v>505</v>
      </c>
      <c r="AN49" s="1170" t="s">
        <v>540</v>
      </c>
      <c r="AO49" s="1171"/>
      <c r="AP49" s="1171"/>
      <c r="AQ49" s="1171"/>
      <c r="AR49" s="117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69"/>
      <c r="AN50" s="358" t="s">
        <v>541</v>
      </c>
      <c r="AO50" s="359" t="s">
        <v>542</v>
      </c>
      <c r="AP50" s="360" t="s">
        <v>543</v>
      </c>
      <c r="AQ50" s="361" t="s">
        <v>544</v>
      </c>
      <c r="AR50" s="362" t="s">
        <v>545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546</v>
      </c>
      <c r="AL51" s="355"/>
      <c r="AM51" s="363">
        <v>14341535</v>
      </c>
      <c r="AN51" s="364">
        <v>55136</v>
      </c>
      <c r="AO51" s="365">
        <v>-17.5</v>
      </c>
      <c r="AP51" s="366">
        <v>41862</v>
      </c>
      <c r="AQ51" s="367">
        <v>1.5</v>
      </c>
      <c r="AR51" s="368">
        <v>-19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547</v>
      </c>
      <c r="AM52" s="371">
        <v>7104209</v>
      </c>
      <c r="AN52" s="372">
        <v>27312</v>
      </c>
      <c r="AO52" s="373">
        <v>-17.100000000000001</v>
      </c>
      <c r="AP52" s="374">
        <v>23710</v>
      </c>
      <c r="AQ52" s="375">
        <v>7.4</v>
      </c>
      <c r="AR52" s="376">
        <v>-24.5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548</v>
      </c>
      <c r="AL53" s="355"/>
      <c r="AM53" s="363">
        <v>12828867</v>
      </c>
      <c r="AN53" s="364">
        <v>49635</v>
      </c>
      <c r="AO53" s="365">
        <v>-10</v>
      </c>
      <c r="AP53" s="366">
        <v>43554</v>
      </c>
      <c r="AQ53" s="367">
        <v>4</v>
      </c>
      <c r="AR53" s="368">
        <v>-14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547</v>
      </c>
      <c r="AM54" s="371">
        <v>6383060</v>
      </c>
      <c r="AN54" s="372">
        <v>24696</v>
      </c>
      <c r="AO54" s="373">
        <v>-9.6</v>
      </c>
      <c r="AP54" s="374">
        <v>24811</v>
      </c>
      <c r="AQ54" s="375">
        <v>4.5999999999999996</v>
      </c>
      <c r="AR54" s="376">
        <v>-14.2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549</v>
      </c>
      <c r="AL55" s="355"/>
      <c r="AM55" s="363">
        <v>10232879</v>
      </c>
      <c r="AN55" s="364">
        <v>39891</v>
      </c>
      <c r="AO55" s="365">
        <v>-19.600000000000001</v>
      </c>
      <c r="AP55" s="366">
        <v>46395</v>
      </c>
      <c r="AQ55" s="367">
        <v>6.5</v>
      </c>
      <c r="AR55" s="368">
        <v>-26.1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547</v>
      </c>
      <c r="AM56" s="371">
        <v>5707024</v>
      </c>
      <c r="AN56" s="372">
        <v>22248</v>
      </c>
      <c r="AO56" s="373">
        <v>-9.9</v>
      </c>
      <c r="AP56" s="374">
        <v>26304</v>
      </c>
      <c r="AQ56" s="375">
        <v>6</v>
      </c>
      <c r="AR56" s="376">
        <v>-15.9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550</v>
      </c>
      <c r="AL57" s="355"/>
      <c r="AM57" s="363">
        <v>13936087</v>
      </c>
      <c r="AN57" s="364">
        <v>54783</v>
      </c>
      <c r="AO57" s="365">
        <v>37.299999999999997</v>
      </c>
      <c r="AP57" s="366">
        <v>48088</v>
      </c>
      <c r="AQ57" s="367">
        <v>3.6</v>
      </c>
      <c r="AR57" s="368">
        <v>33.700000000000003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547</v>
      </c>
      <c r="AM58" s="371">
        <v>6924758</v>
      </c>
      <c r="AN58" s="372">
        <v>27221</v>
      </c>
      <c r="AO58" s="373">
        <v>22.4</v>
      </c>
      <c r="AP58" s="374">
        <v>25183</v>
      </c>
      <c r="AQ58" s="375">
        <v>-4.3</v>
      </c>
      <c r="AR58" s="376">
        <v>26.7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551</v>
      </c>
      <c r="AL59" s="355"/>
      <c r="AM59" s="363">
        <v>13982795</v>
      </c>
      <c r="AN59" s="364">
        <v>55406</v>
      </c>
      <c r="AO59" s="365">
        <v>1.1000000000000001</v>
      </c>
      <c r="AP59" s="366">
        <v>46457</v>
      </c>
      <c r="AQ59" s="367">
        <v>-3.4</v>
      </c>
      <c r="AR59" s="368">
        <v>4.5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547</v>
      </c>
      <c r="AM60" s="371">
        <v>6048101</v>
      </c>
      <c r="AN60" s="372">
        <v>23965</v>
      </c>
      <c r="AO60" s="373">
        <v>-12</v>
      </c>
      <c r="AP60" s="374">
        <v>24020</v>
      </c>
      <c r="AQ60" s="375">
        <v>-4.5999999999999996</v>
      </c>
      <c r="AR60" s="376">
        <v>-7.4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552</v>
      </c>
      <c r="AL61" s="377"/>
      <c r="AM61" s="378">
        <v>13064433</v>
      </c>
      <c r="AN61" s="379">
        <v>50970</v>
      </c>
      <c r="AO61" s="380">
        <v>-1.7</v>
      </c>
      <c r="AP61" s="381">
        <v>45271</v>
      </c>
      <c r="AQ61" s="382">
        <v>2.4</v>
      </c>
      <c r="AR61" s="368">
        <v>-4.0999999999999996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547</v>
      </c>
      <c r="AM62" s="371">
        <v>6433430</v>
      </c>
      <c r="AN62" s="372">
        <v>25088</v>
      </c>
      <c r="AO62" s="373">
        <v>-5.2</v>
      </c>
      <c r="AP62" s="374">
        <v>24806</v>
      </c>
      <c r="AQ62" s="375">
        <v>1.8</v>
      </c>
      <c r="AR62" s="376">
        <v>-7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zVqP0pk7XkbNEp769aV6IiAgv83iSCJzFt++pSuFIoHjLSrTNjFn6OtKQxRenJw1R/ynJOCZOxFInxLBxtkbOQ==" saltValue="RmiPq2oPKsd2tjHEK95wi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61" zoomScale="70" zoomScaleNormal="70" zoomScaleSheetLayoutView="55" workbookViewId="0">
      <selection activeCell="BC29" sqref="BC29:BM29"/>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7ZJZ6I/HklXyD7XFqG6FjYz+f4ycTd5VV7HOE2hhwnz3w8z3Q2gQIv1/J982eRmwLeIbAUmEUwFkPdJQwPJbQ==" saltValue="goDXFO7ZxnNSKUF0erlpp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0" zoomScaleNormal="80" zoomScaleSheetLayoutView="55" workbookViewId="0">
      <selection activeCell="BC29" sqref="BC29:BM29"/>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vKID8frLiTvwXexVBLX9hnGWLR8OdFvaa3w0obbX3PIJsxT9UEzpssI966zW4GeKvTsyK/y7J/NGF4cXwH7iA==" saltValue="+5bz0l/Y4pe6q7CXVOd7q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3" zoomScale="70" zoomScaleNormal="70" zoomScaleSheetLayoutView="100" workbookViewId="0">
      <selection activeCell="BC29" sqref="BC29:BM2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93" t="s">
        <v>3</v>
      </c>
      <c r="D47" s="1193"/>
      <c r="E47" s="1194"/>
      <c r="F47" s="11">
        <v>7.57</v>
      </c>
      <c r="G47" s="12">
        <v>8.31</v>
      </c>
      <c r="H47" s="12">
        <v>8.61</v>
      </c>
      <c r="I47" s="12">
        <v>8.56</v>
      </c>
      <c r="J47" s="13">
        <v>7.62</v>
      </c>
    </row>
    <row r="48" spans="2:10" ht="57.75" customHeight="1" x14ac:dyDescent="0.15">
      <c r="B48" s="14"/>
      <c r="C48" s="1195" t="s">
        <v>4</v>
      </c>
      <c r="D48" s="1195"/>
      <c r="E48" s="1196"/>
      <c r="F48" s="15">
        <v>4.67</v>
      </c>
      <c r="G48" s="16">
        <v>6.94</v>
      </c>
      <c r="H48" s="16">
        <v>5.15</v>
      </c>
      <c r="I48" s="16">
        <v>5.87</v>
      </c>
      <c r="J48" s="17">
        <v>5.95</v>
      </c>
    </row>
    <row r="49" spans="2:10" ht="57.75" customHeight="1" thickBot="1" x14ac:dyDescent="0.2">
      <c r="B49" s="18"/>
      <c r="C49" s="1197" t="s">
        <v>5</v>
      </c>
      <c r="D49" s="1197"/>
      <c r="E49" s="1198"/>
      <c r="F49" s="19" t="s">
        <v>561</v>
      </c>
      <c r="G49" s="20">
        <v>3.1</v>
      </c>
      <c r="H49" s="20" t="s">
        <v>562</v>
      </c>
      <c r="I49" s="20">
        <v>0.41</v>
      </c>
      <c r="J49" s="21" t="s">
        <v>563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2XDKclvTIs0iB0LSdvotwUxyxOdA39SQMaTpFk4c7RI99vVdXtBlhquuMcJHR63CeyAEv+vwt8QJN3rZ/uxYLg==" saltValue="98WP5LgLSfGrfSE5S6jQT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篠﨑紀子</cp:lastModifiedBy>
  <cp:lastPrinted>2020-03-09T01:48:09Z</cp:lastPrinted>
  <dcterms:created xsi:type="dcterms:W3CDTF">2020-02-10T06:04:32Z</dcterms:created>
  <dcterms:modified xsi:type="dcterms:W3CDTF">2020-08-27T03:43:01Z</dcterms:modified>
  <cp:category/>
</cp:coreProperties>
</file>