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client\F\"/>
    </mc:Choice>
  </mc:AlternateContent>
  <bookViews>
    <workbookView xWindow="0" yWindow="0" windowWidth="13200" windowHeight="125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9" i="9" l="1"/>
  <c r="BG38" i="9"/>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AM39" i="9"/>
  <c r="U39" i="9"/>
  <c r="AM38" i="9"/>
  <c r="U38" i="9"/>
  <c r="C38" i="9"/>
  <c r="C39" i="9" s="1"/>
  <c r="C40" i="9" s="1"/>
  <c r="AM37" i="9"/>
  <c r="C34" i="9"/>
  <c r="C35" i="9" s="1"/>
  <c r="C36" i="9" l="1"/>
  <c r="C37"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 r="BE34" i="9" l="1"/>
  <c r="BW34" i="9" l="1"/>
  <c r="BW35" i="9" s="1"/>
  <c r="BW36" i="9" s="1"/>
  <c r="BW37" i="9" s="1"/>
  <c r="BW38" i="9" s="1"/>
  <c r="BW39" i="9" s="1"/>
  <c r="BW40" i="9" s="1"/>
  <c r="BW41" i="9" s="1"/>
  <c r="BE35" i="9"/>
  <c r="BE36" i="9" s="1"/>
  <c r="BE37" i="9" s="1"/>
  <c r="BE38" i="9" s="1"/>
  <c r="BE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<sst xmlns="http://schemas.openxmlformats.org/spreadsheetml/2006/main" count="1086" uniqueCount="576">
  <si>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</si>
  <si>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</si>
  <si>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</si>
  <si>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</si>
  <si>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</si>
  <si>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</si>
  <si>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</si>
  <si>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</si>
  <si>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</si>
  <si>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</si>
  <si>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</si>
  <si>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</si>
  <si>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</si>
  <si>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</si>
  <si>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</si>
  <si>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</si>
  <si>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</si>
  <si>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</si>
  <si>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</si>
  <si>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</si>
  <si>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</si>
  <si>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</si>
  <si>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</si>
  <si>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</si>
  <si>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</si>
  <si>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</si>
  <si>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</si>
  <si>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</si>
  <si>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</si>
  <si>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</si>
  <si>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</si>
  <si>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</si>
  <si>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</si>
  <si>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</si>
  <si>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</si>
  <si>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</si>
  <si>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</si>
  <si>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</si>
  <si>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</si>
  <si>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</si>
  <si>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</si>
  <si>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</si>
  <si>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</si>
  <si>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</si>
  <si>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</si>
  <si>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</si>
  <si>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</si>
  <si>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</si>
  <si>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</si>
  <si>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</si>
  <si>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</si>
  <si>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</si>
  <si>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</si>
  <si>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</si>
  <si>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</si>
  <si>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</si>
  <si>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</si>
  <si>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</si>
  <si>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</si>
  <si>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</si>
  <si>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</si>
  <si>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</si>
  <si>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</si>
  <si>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</si>
  <si>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</si>
  <si>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</si>
  <si>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</si>
  <si>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</si>
  <si>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</si>
  <si>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</si>
  <si>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</si>
  <si>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</si>
  <si>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</si>
  <si>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</si>
  <si>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</si>
  <si>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</si>
  <si>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</si>
  <si>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</si>
  <si>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</si>
  <si>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</si>
  <si>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</si>
  <si>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</si>
  <si>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</si>
  <si>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</si>
  <si>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</si>
  <si>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</si>
  <si>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</si>
  <si>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</si>
  <si>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</si>
  <si>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</si>
  <si>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</si>
  <si>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</si>
  <si>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</si>
  <si>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</si>
  <si>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</si>
  <si>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</si>
  <si>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</si>
  <si>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</si>
  <si>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</si>
  <si>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</si>
  <si>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</si>
  <si>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</si>
  <si>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</si>
  <si>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</si>
  <si>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</si>
  <si>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</si>
  <si>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</si>
  <si>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</si>
  <si>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</si>
  <si>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</si>
  <si>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</si>
  <si>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</si>
  <si>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</si>
  <si>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</si>
  <si>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</si>
  <si>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</si>
  <si>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</si>
  <si>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</si>
  <si>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</si>
  <si>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</si>
  <si>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</si>
  <si>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</si>
  <si>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</si>
  <si>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</si>
  <si>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</si>
  <si>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</si>
  <si>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</si>
  <si>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</si>
  <si>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</si>
  <si>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</si>
  <si>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</si>
  <si>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</si>
  <si>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</si>
  <si>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</si>
  <si>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</si>
  <si>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</si>
  <si>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</si>
  <si>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</si>
  <si>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</si>
  <si>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</si>
  <si>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</si>
  <si>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</si>
  <si>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</si>
  <si>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</si>
  <si>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</si>
  <si>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</si>
  <si>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</si>
  <si>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</si>
  <si>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</si>
  <si>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</si>
  <si>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</si>
  <si>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</si>
  <si>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</si>
  <si>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</si>
  <si>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</si>
  <si>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</si>
  <si>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</si>
  <si>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</si>
  <si>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</si>
  <si>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</si>
  <si>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</si>
  <si>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</si>
  <si>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</si>
  <si>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</si>
  <si>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</si>
  <si>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</si>
  <si>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</si>
  <si>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</si>
  <si>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</si>
  <si>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</si>
  <si>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</si>
  <si>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</si>
  <si>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</si>
  <si>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</si>
  <si>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</si>
  <si>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</si>
  <si>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</si>
  <si>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</si>
  <si>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</si>
  <si>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</si>
  <si>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</si>
  <si>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</si>
  <si>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</si>
  <si>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</si>
  <si>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</si>
  <si>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</si>
  <si>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</si>
  <si>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</si>
  <si>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</si>
  <si>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</si>
  <si>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</si>
  <si>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</si>
  <si>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</si>
  <si>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</si>
  <si>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</si>
  <si>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長崎県佐世保市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</si>
  <si>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</si>
  <si>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</si>
  <si>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</si>
  <si>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</si>
  <si>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</si>
  <si>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</si>
  <si>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</si>
  <si>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</si>
  <si>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</si>
  <si>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</si>
  <si>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</si>
  <si>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</si>
  <si>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</si>
  <si>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</si>
  <si>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</si>
  <si>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</si>
  <si>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</si>
  <si>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</si>
  <si>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</si>
  <si>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</si>
  <si>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</si>
  <si>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</si>
  <si>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</si>
  <si>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</si>
  <si>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</si>
  <si>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</si>
  <si>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</si>
  <si>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</si>
  <si>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</si>
  <si>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</si>
  <si>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</si>
  <si>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</si>
  <si>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</si>
  <si>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</si>
  <si>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</si>
  <si>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</si>
  <si>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</si>
  <si>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</si>
  <si>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</si>
  <si>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</si>
  <si>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</si>
  <si>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</si>
  <si>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</si>
  <si>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</si>
  <si>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</si>
  <si>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</si>
  <si>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</si>
  <si>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</si>
  <si>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</si>
  <si>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</si>
  <si>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</si>
  <si>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</si>
  <si>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</si>
  <si>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</si>
  <si>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</si>
  <si>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</si>
  <si>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</si>
  <si>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</si>
  <si>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</si>
  <si>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</si>
  <si>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</si>
  <si>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</si>
  <si>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</si>
  <si>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</si>
  <si>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</si>
  <si>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</si>
  <si>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</si>
  <si>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</si>
  <si>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</si>
  <si>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</si>
  <si>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</si>
  <si>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</si>
  <si>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</si>
  <si>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</si>
  <si>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</si>
  <si>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</si>
  <si>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</si>
  <si>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</si>
  <si>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</si>
  <si>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</si>
  <si>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</si>
  <si>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</si>
  <si>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</si>
  <si>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</si>
  <si>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</si>
  <si>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</si>
  <si>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</si>
  <si>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</si>
  <si>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</si>
  <si>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</si>
  <si>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</si>
  <si>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</si>
  <si>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</si>
  <si>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</si>
  <si>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</si>
  <si>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</si>
  <si>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</si>
  <si>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</si>
  <si>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</si>
  <si>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</si>
  <si>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</si>
  <si>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</si>
  <si>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</si>
  <si>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</si>
  <si>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</si>
  <si>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</si>
  <si>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</si>
  <si>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</si>
  <si>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</si>
  <si>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</si>
  <si>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</si>
  <si>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</si>
  <si>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</si>
  <si>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</si>
  <si>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</si>
  <si>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</si>
  <si>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</si>
  <si>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</si>
  <si>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</si>
  <si>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</si>
  <si>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</si>
  <si>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</si>
  <si>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</si>
  <si>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</si>
  <si>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</si>
  <si>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</si>
  <si>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</si>
  <si>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</si>
  <si>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</si>
  <si>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</si>
  <si>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</si>
  <si>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</si>
  <si>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</si>
  <si>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</si>
  <si>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</si>
  <si>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</si>
  <si>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</si>
  <si>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</si>
  <si>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</si>
  <si>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</si>
  <si>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</si>
  <si>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</si>
  <si>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</si>
  <si>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</si>
  <si>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</si>
  <si>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</si>
  <si>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</si>
  <si>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</si>
  <si>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長崎県佐世保市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</si>
  <si>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</si>
  <si>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</si>
  <si>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</si>
  <si>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</si>
  <si>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</si>
  <si>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</si>
  <si>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</si>
  <si>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</si>
  <si>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</si>
  <si>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</si>
  <si>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</si>
  <si>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</si>
  <si>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</si>
  <si>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</si>
  <si>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</si>
  <si>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</si>
  <si>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</si>
  <si>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</si>
  <si>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</si>
  <si>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</si>
  <si>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</si>
  <si>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</si>
  <si>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</si>
  <si>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</si>
  <si>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</si>
  <si>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</si>
  <si>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</si>
  <si>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</si>
  <si>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</si>
  <si>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</si>
  <si>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</si>
  <si>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</si>
  <si>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</si>
  <si>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</si>
  <si>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</si>
  <si>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</si>
  <si>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</si>
  <si>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</si>
  <si>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</si>
  <si>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</si>
  <si>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</si>
  <si>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</si>
  <si>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</si>
  <si>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交通事業会計</t>
    <phoneticPr fontId="5"/>
  </si>
  <si>
    <t>集落排水事業特別会計</t>
    <phoneticPr fontId="5"/>
  </si>
  <si>
    <t>法非適用企業</t>
    <phoneticPr fontId="5"/>
  </si>
  <si>
    <t>交通船事業特別会計</t>
    <phoneticPr fontId="5"/>
  </si>
  <si>
    <t>工業団地整備事業特別会計</t>
    <phoneticPr fontId="5"/>
  </si>
  <si>
    <t>港湾整備事業特別会計</t>
    <phoneticPr fontId="5"/>
  </si>
  <si>
    <t>卸売市場事業特別会計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</si>
  <si>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</si>
  <si>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</si>
  <si>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</si>
  <si>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</si>
  <si>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</si>
  <si>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</si>
  <si>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</si>
  <si>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</si>
  <si>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</si>
  <si>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</si>
  <si>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</si>
  <si>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</si>
  <si>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</si>
  <si>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</si>
  <si>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</si>
  <si>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</si>
  <si>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</si>
  <si>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</si>
  <si>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</si>
  <si>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</si>
  <si>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</si>
  <si>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</si>
  <si>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</si>
  <si>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</si>
  <si>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</si>
  <si>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</si>
  <si>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</si>
  <si>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</si>
  <si>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</si>
  <si>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</si>
  <si>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</si>
  <si>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</si>
  <si>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</si>
  <si>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</si>
  <si>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</si>
  <si>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</si>
  <si>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</si>
  <si>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</si>
  <si>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</si>
  <si>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</si>
  <si>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</si>
  <si>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</si>
  <si>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</si>
  <si>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</si>
  <si>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</si>
  <si>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</si>
  <si>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</si>
  <si>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</si>
  <si>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</si>
  <si>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</si>
  <si>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</si>
  <si>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</si>
  <si>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</si>
  <si>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</si>
  <si>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</si>
  <si>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</si>
  <si>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</si>
  <si>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</si>
  <si>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</si>
  <si>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</si>
  <si>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</si>
  <si>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</si>
  <si>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</si>
  <si>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</si>
  <si>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</si>
  <si>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</si>
  <si>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</si>
  <si>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</si>
  <si>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</si>
  <si>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</si>
  <si>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</si>
  <si>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</si>
  <si>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</si>
  <si>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</si>
  <si>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</si>
  <si>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</si>
  <si>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</si>
  <si>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</si>
  <si>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</si>
  <si>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</si>
  <si>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</si>
  <si>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</si>
  <si>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</si>
  <si>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</si>
  <si>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</si>
  <si>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</si>
  <si>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</si>
  <si>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</si>
  <si>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</si>
  <si>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</si>
  <si>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</si>
  <si>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</si>
  <si>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</si>
  <si>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</si>
  <si>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</si>
  <si>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</si>
  <si>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</si>
  <si>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</si>
  <si>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</si>
  <si>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</si>
  <si>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</si>
  <si>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</si>
  <si>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</si>
  <si>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</si>
  <si>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</si>
  <si>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</si>
  <si>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</si>
  <si>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</si>
  <si>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</si>
  <si>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</si>
  <si>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</si>
  <si>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</si>
  <si>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</si>
  <si>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</si>
  <si>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</si>
  <si>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</si>
  <si>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</si>
  <si>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</si>
  <si>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</si>
  <si>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</si>
  <si>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</si>
  <si>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</si>
  <si>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</si>
  <si>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</si>
  <si>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</si>
  <si>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</si>
  <si>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</si>
  <si>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</si>
  <si>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</si>
  <si>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</si>
  <si>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</si>
  <si>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</si>
  <si>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</si>
  <si>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</si>
  <si>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</si>
  <si>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</si>
  <si>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5.83</t>
  </si>
  <si>
    <t>▲ 0.93</t>
  </si>
  <si>
    <t>▲ 1.55</t>
  </si>
  <si>
    <t>▲ 1.24</t>
  </si>
  <si>
    <t>水道事業会計</t>
  </si>
  <si>
    <t>一般会計</t>
  </si>
  <si>
    <t>下水道事業会計</t>
  </si>
  <si>
    <t>国民健康保険事業特別会計</t>
  </si>
  <si>
    <t>交通事業会計</t>
  </si>
  <si>
    <t>介護保険事業特別会計</t>
  </si>
  <si>
    <t>卸売市場事業特別会計</t>
  </si>
  <si>
    <t>競輪事業特別会計</t>
  </si>
  <si>
    <t>その他会計（赤字）</t>
  </si>
  <si>
    <t>その他会計（黒字）</t>
  </si>
  <si>
    <t>母子父子寡婦福祉資金貸付事業特別会計</t>
    <phoneticPr fontId="5"/>
  </si>
  <si>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4"/>
  </si>
  <si>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4"/>
  </si>
  <si>
    <t>財団法人佐世保観光コンベンション協会</t>
    <rPh sb="0" eb="2">
      <t>ザイダン</t>
    </rPh>
    <rPh sb="2" eb="4">
      <t>ホウジン</t>
    </rPh>
    <rPh sb="4" eb="7">
      <t>サセボ</t>
    </rPh>
    <rPh sb="7" eb="9">
      <t>カンコウ</t>
    </rPh>
    <rPh sb="16" eb="18">
      <t>キョウカイ</t>
    </rPh>
    <phoneticPr fontId="24"/>
  </si>
  <si>
    <t>させぼパール・シー株式会社</t>
    <rPh sb="9" eb="11">
      <t>カブシキ</t>
    </rPh>
    <rPh sb="11" eb="13">
      <t>カイシャ</t>
    </rPh>
    <phoneticPr fontId="24"/>
  </si>
  <si>
    <t>公益財団法人佐世保市体育協会</t>
    <rPh sb="0" eb="2">
      <t>コウエキ</t>
    </rPh>
    <rPh sb="2" eb="4">
      <t>ザイダン</t>
    </rPh>
    <rPh sb="4" eb="6">
      <t>ホウジン</t>
    </rPh>
    <rPh sb="6" eb="10">
      <t>サセボシ</t>
    </rPh>
    <rPh sb="10" eb="12">
      <t>タイイク</t>
    </rPh>
    <rPh sb="12" eb="14">
      <t>キョウカイ</t>
    </rPh>
    <phoneticPr fontId="24"/>
  </si>
  <si>
    <t>世知原温泉株式会社</t>
    <rPh sb="0" eb="3">
      <t>セチバル</t>
    </rPh>
    <rPh sb="3" eb="5">
      <t>オンセン</t>
    </rPh>
    <rPh sb="5" eb="9">
      <t>カブシキガイシャ</t>
    </rPh>
    <phoneticPr fontId="24"/>
  </si>
  <si>
    <t>宇久観光バス株式会社</t>
    <rPh sb="0" eb="2">
      <t>ウク</t>
    </rPh>
    <rPh sb="2" eb="4">
      <t>カンコウ</t>
    </rPh>
    <rPh sb="6" eb="10">
      <t>カブシキガイシャ</t>
    </rPh>
    <phoneticPr fontId="24"/>
  </si>
  <si>
    <t>させぼバス株式会社</t>
    <rPh sb="5" eb="9">
      <t>カブシキガイシャ</t>
    </rPh>
    <phoneticPr fontId="24"/>
  </si>
  <si>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4"/>
  </si>
  <si>
    <t>財団法人佐世保市学校給食会</t>
    <rPh sb="0" eb="2">
      <t>ザイダン</t>
    </rPh>
    <rPh sb="2" eb="4">
      <t>ホウジン</t>
    </rPh>
    <rPh sb="4" eb="8">
      <t>サセボシ</t>
    </rPh>
    <rPh sb="8" eb="10">
      <t>ガッコウ</t>
    </rPh>
    <rPh sb="10" eb="12">
      <t>キュウショク</t>
    </rPh>
    <rPh sb="12" eb="13">
      <t>カイ</t>
    </rPh>
    <phoneticPr fontId="24"/>
  </si>
  <si>
    <t>公益社団法人長崎県林業公社</t>
    <rPh sb="0" eb="2">
      <t>コウエキ</t>
    </rPh>
    <rPh sb="2" eb="4">
      <t>シャダン</t>
    </rPh>
    <rPh sb="4" eb="6">
      <t>ホウジン</t>
    </rPh>
    <rPh sb="6" eb="9">
      <t>ナガサキケン</t>
    </rPh>
    <rPh sb="9" eb="11">
      <t>リンギョウ</t>
    </rPh>
    <rPh sb="11" eb="13">
      <t>コウシャ</t>
    </rPh>
    <phoneticPr fontId="24"/>
  </si>
  <si>
    <t>松浦鉄道株式会社</t>
    <rPh sb="0" eb="2">
      <t>マツウラ</t>
    </rPh>
    <rPh sb="2" eb="4">
      <t>テツドウ</t>
    </rPh>
    <rPh sb="4" eb="8">
      <t>カブシキガイシャ</t>
    </rPh>
    <phoneticPr fontId="24"/>
  </si>
  <si>
    <t>長崎県住宅供給公社</t>
    <rPh sb="0" eb="3">
      <t>ナガサキケン</t>
    </rPh>
    <rPh sb="3" eb="5">
      <t>ジュウタク</t>
    </rPh>
    <rPh sb="5" eb="7">
      <t>キョウキュウ</t>
    </rPh>
    <rPh sb="7" eb="9">
      <t>コウシャ</t>
    </rPh>
    <phoneticPr fontId="24"/>
  </si>
  <si>
    <t>-</t>
    <phoneticPr fontId="5"/>
  </si>
  <si>
    <t>-</t>
    <phoneticPr fontId="5"/>
  </si>
  <si>
    <t>-</t>
    <phoneticPr fontId="5"/>
  </si>
  <si>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</si>
  <si>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</si>
  <si>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0"/>
  </si>
  <si>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0"/>
  </si>
  <si>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</si>
  <si>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0"/>
  </si>
  <si>
    <t>長崎県市町村総合事務組合（交通災害共済事業特別会計）</t>
    <rPh sb="13" eb="15">
      <t>コウツウ</t>
    </rPh>
    <rPh sb="15" eb="17">
      <t>サイガイ</t>
    </rPh>
    <rPh sb="17" eb="19">
      <t>キョウサイ</t>
    </rPh>
    <rPh sb="19" eb="21">
      <t>ジギョウ</t>
    </rPh>
    <phoneticPr fontId="10"/>
  </si>
  <si>
    <t>長崎県市町村総合事務組合（行政不服審査会事業特別会計）</t>
    <rPh sb="13" eb="15">
      <t>ギョウセイ</t>
    </rPh>
    <rPh sb="15" eb="17">
      <t>フフク</t>
    </rPh>
    <rPh sb="17" eb="20">
      <t>シンサカイ</t>
    </rPh>
    <rPh sb="20" eb="22">
      <t>ジギョウ</t>
    </rPh>
    <phoneticPr fontId="10"/>
  </si>
  <si>
    <t>-</t>
    <phoneticPr fontId="5"/>
  </si>
  <si>
    <t>○</t>
    <phoneticPr fontId="30"/>
  </si>
  <si>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4"/>
  </si>
  <si>
    <t>-</t>
    <phoneticPr fontId="5"/>
  </si>
  <si>
    <t>病院資金貸付事業特別会計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</si>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</sst>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66412</c:v>
                </c:pt>
                <c:pt idx="1">
                  <c:v>66871</c:v>
                </c:pt>
                <c:pt idx="2">
                  <c:v>55136</c:v>
                </c:pt>
                <c:pt idx="3">
                  <c:v>49635</c:v>
                </c:pt>
                <c:pt idx="4">
                  <c:v>39891</c:v>
                </c:pt>
              </c:numCache>
            </c:numRef>
          </c:val>
          <c:smooth val="0"/>
        </c:ser>
        <c:dLbls>
          <c:showLegendKey val="0"/>
          <c:showVal val="0"/>
          <c:showCatName val="0"/>
          <c:showSerName val="0"/>
          <c:showPercent val="0"/>
          <c:showBubbleSize val="0"/>
        </c:dLbls>
        <c:marker val="1"/>
        <c:smooth val="0"/>
        <c:axId val="269897928"/>
        <c:axId val="269898320"/>
      </c:lineChart>
      <c:catAx>
        <c:axId val="269897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898320"/>
        <c:crosses val="autoZero"/>
        <c:auto val="1"/>
        <c:lblAlgn val="ctr"/>
        <c:lblOffset val="100"/>
        <c:tickLblSkip val="1"/>
        <c:tickMarkSkip val="1"/>
        <c:noMultiLvlLbl val="0"/>
      </c:catAx>
      <c:valAx>
        <c:axId val="2698983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897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5.76</c:v>
                </c:pt>
                <c:pt idx="1">
                  <c:v>5.18</c:v>
                </c:pt>
                <c:pt idx="2">
                  <c:v>4.67</c:v>
                </c:pt>
                <c:pt idx="3">
                  <c:v>6.94</c:v>
                </c:pt>
                <c:pt idx="4">
                  <c:v>5.15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8.9499999999999993</c:v>
                </c:pt>
                <c:pt idx="1">
                  <c:v>8.57</c:v>
                </c:pt>
                <c:pt idx="2">
                  <c:v>7.57</c:v>
                </c:pt>
                <c:pt idx="3">
                  <c:v>8.31</c:v>
                </c:pt>
                <c:pt idx="4">
                  <c:v>8.61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9900280"/>
        <c:axId val="26990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-5.83</c:v>
                </c:pt>
                <c:pt idx="1">
                  <c:v>-0.93</c:v>
                </c:pt>
                <c:pt idx="2">
                  <c:v>-1.55</c:v>
                </c:pt>
                <c:pt idx="3">
                  <c:v>3.1</c:v>
                </c:pt>
                <c:pt idx="4">
                  <c:v>-1.24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9900280"/>
        <c:axId val="269900672"/>
      </c:lineChart>
      <c:catAx>
        <c:axId val="26990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900672"/>
        <c:crosses val="autoZero"/>
        <c:auto val="1"/>
        <c:lblAlgn val="ctr"/>
        <c:lblOffset val="100"/>
        <c:tickLblSkip val="1"/>
        <c:tickMarkSkip val="1"/>
        <c:noMultiLvlLbl val="0"/>
      </c:catAx>
      <c:valAx>
        <c:axId val="26990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90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9.98</c:v>
                </c:pt>
                <c:pt idx="2">
                  <c:v>#N/A</c:v>
                </c:pt>
                <c:pt idx="3">
                  <c:v>10.17</c:v>
                </c:pt>
                <c:pt idx="4">
                  <c:v>#N/A</c:v>
                </c:pt>
                <c:pt idx="5">
                  <c:v>10.09</c:v>
                </c:pt>
                <c:pt idx="6">
                  <c:v>#N/A</c:v>
                </c:pt>
                <c:pt idx="7">
                  <c:v>9.02</c:v>
                </c:pt>
                <c:pt idx="8">
                  <c:v>#N/A</c:v>
                </c:pt>
                <c:pt idx="9">
                  <c:v>0.38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0.33</c:v>
                </c:pt>
                <c:pt idx="4">
                  <c:v>#N/A</c:v>
                </c:pt>
                <c:pt idx="5">
                  <c:v>0.24</c:v>
                </c:pt>
                <c:pt idx="6">
                  <c:v>#N/A</c:v>
                </c:pt>
                <c:pt idx="7">
                  <c:v>0.34</c:v>
                </c:pt>
                <c:pt idx="8">
                  <c:v>#N/A</c:v>
                </c:pt>
                <c:pt idx="9">
                  <c:v>0.41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0.77</c:v>
                </c:pt>
                <c:pt idx="2">
                  <c:v>#N/A</c:v>
                </c:pt>
                <c:pt idx="3">
                  <c:v>0.76</c:v>
                </c:pt>
                <c:pt idx="4">
                  <c:v>#N/A</c:v>
                </c:pt>
                <c:pt idx="5">
                  <c:v>0.76</c:v>
                </c:pt>
                <c:pt idx="6">
                  <c:v>#N/A</c:v>
                </c:pt>
                <c:pt idx="7">
                  <c:v>0.75</c:v>
                </c:pt>
                <c:pt idx="8">
                  <c:v>#N/A</c:v>
                </c:pt>
                <c:pt idx="9">
                  <c:v>0.74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c:v>
                </c:pt>
                <c:pt idx="2">
                  <c:v>#N/A</c:v>
                </c:pt>
                <c:pt idx="3">
                  <c:v>0.34</c:v>
                </c:pt>
                <c:pt idx="4">
                  <c:v>#N/A</c:v>
                </c:pt>
                <c:pt idx="5">
                  <c:v>0.6</c:v>
                </c:pt>
                <c:pt idx="6">
                  <c:v>#N/A</c:v>
                </c:pt>
                <c:pt idx="7">
                  <c:v>0.21</c:v>
                </c:pt>
                <c:pt idx="8">
                  <c:v>#N/A</c:v>
                </c:pt>
                <c:pt idx="9">
                  <c:v>0.77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1.61</c:v>
                </c:pt>
                <c:pt idx="2">
                  <c:v>#N/A</c:v>
                </c:pt>
                <c:pt idx="3">
                  <c:v>1.47</c:v>
                </c:pt>
                <c:pt idx="4">
                  <c:v>#N/A</c:v>
                </c:pt>
                <c:pt idx="5">
                  <c:v>0.99</c:v>
                </c:pt>
                <c:pt idx="6">
                  <c:v>#N/A</c:v>
                </c:pt>
                <c:pt idx="7">
                  <c:v>1.52</c:v>
                </c:pt>
                <c:pt idx="8">
                  <c:v>#N/A</c:v>
                </c:pt>
                <c:pt idx="9">
                  <c:v>1.59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0.04</c:v>
                </c:pt>
                <c:pt idx="6">
                  <c:v>#N/A</c:v>
                </c:pt>
                <c:pt idx="7">
                  <c:v>0.48</c:v>
                </c:pt>
                <c:pt idx="8">
                  <c:v>#N/A</c:v>
                </c:pt>
                <c:pt idx="9">
                  <c:v>1.93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4.75</c:v>
                </c:pt>
                <c:pt idx="2">
                  <c:v>#N/A</c:v>
                </c:pt>
                <c:pt idx="3">
                  <c:v>4.9400000000000004</c:v>
                </c:pt>
                <c:pt idx="4">
                  <c:v>#N/A</c:v>
                </c:pt>
                <c:pt idx="5">
                  <c:v>4.96</c:v>
                </c:pt>
                <c:pt idx="6">
                  <c:v>#N/A</c:v>
                </c:pt>
                <c:pt idx="7">
                  <c:v>4.96</c:v>
                </c:pt>
                <c:pt idx="8">
                  <c:v>#N/A</c:v>
                </c:pt>
                <c:pt idx="9">
                  <c:v>4.75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5.59</c:v>
                </c:pt>
                <c:pt idx="2">
                  <c:v>#N/A</c:v>
                </c:pt>
                <c:pt idx="3">
                  <c:v>5.07</c:v>
                </c:pt>
                <c:pt idx="4">
                  <c:v>#N/A</c:v>
                </c:pt>
                <c:pt idx="5">
                  <c:v>4.47</c:v>
                </c:pt>
                <c:pt idx="6">
                  <c:v>#N/A</c:v>
                </c:pt>
                <c:pt idx="7">
                  <c:v>6.77</c:v>
                </c:pt>
                <c:pt idx="8">
                  <c:v>#N/A</c:v>
                </c:pt>
                <c:pt idx="9">
                  <c:v>4.8899999999999997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6.81</c:v>
                </c:pt>
                <c:pt idx="2">
                  <c:v>#N/A</c:v>
                </c:pt>
                <c:pt idx="3">
                  <c:v>7.62</c:v>
                </c:pt>
                <c:pt idx="4">
                  <c:v>#N/A</c:v>
                </c:pt>
                <c:pt idx="5">
                  <c:v>8.0500000000000007</c:v>
                </c:pt>
                <c:pt idx="6">
                  <c:v>#N/A</c:v>
                </c:pt>
                <c:pt idx="7">
                  <c:v>7.46</c:v>
                </c:pt>
                <c:pt idx="8">
                  <c:v>#N/A</c:v>
                </c:pt>
                <c:pt idx="9">
                  <c:v>7.05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6201504"/>
        <c:axId val="266201896"/>
      </c:barChart>
      <c:catAx>
        <c:axId val="2662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201896"/>
        <c:crosses val="autoZero"/>
        <c:auto val="1"/>
        <c:lblAlgn val="ctr"/>
        <c:lblOffset val="100"/>
        <c:tickLblSkip val="1"/>
        <c:tickMarkSkip val="1"/>
        <c:noMultiLvlLbl val="0"/>
      </c:catAx>
      <c:valAx>
        <c:axId val="266201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20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11833</c:v>
                </c:pt>
                <c:pt idx="5">
                  <c:v>12147</c:v>
                </c:pt>
                <c:pt idx="8">
                  <c:v>12215</c:v>
                </c:pt>
                <c:pt idx="11">
                  <c:v>12509</c:v>
                </c:pt>
                <c:pt idx="14">
                  <c:v>13788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729</c:v>
                </c:pt>
                <c:pt idx="3">
                  <c:v>790</c:v>
                </c:pt>
                <c:pt idx="6">
                  <c:v>582</c:v>
                </c:pt>
                <c:pt idx="9">
                  <c:v>281</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2776</c:v>
                </c:pt>
                <c:pt idx="3">
                  <c:v>2609</c:v>
                </c:pt>
                <c:pt idx="6">
                  <c:v>2785</c:v>
                </c:pt>
                <c:pt idx="9">
                  <c:v>2830</c:v>
                </c:pt>
                <c:pt idx="12">
                  <c:v>2189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83</c:v>
                </c:pt>
                <c:pt idx="3">
                  <c:v>103</c:v>
                </c:pt>
                <c:pt idx="6">
                  <c:v>123</c:v>
                </c:pt>
                <c:pt idx="9">
                  <c:v>143</c:v>
                </c:pt>
                <c:pt idx="12">
                  <c:v>143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13864</c:v>
                </c:pt>
                <c:pt idx="3">
                  <c:v>13603</c:v>
                </c:pt>
                <c:pt idx="6">
                  <c:v>13208</c:v>
                </c:pt>
                <c:pt idx="9">
                  <c:v>12456</c:v>
                </c:pt>
                <c:pt idx="12">
                  <c:v>14192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6202680"/>
        <c:axId val="26620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5619</c:v>
                </c:pt>
                <c:pt idx="2">
                  <c:v>#N/A</c:v>
                </c:pt>
                <c:pt idx="3">
                  <c:v>#N/A</c:v>
                </c:pt>
                <c:pt idx="4">
                  <c:v>4959</c:v>
                </c:pt>
                <c:pt idx="5">
                  <c:v>#N/A</c:v>
                </c:pt>
                <c:pt idx="6">
                  <c:v>#N/A</c:v>
                </c:pt>
                <c:pt idx="7">
                  <c:v>4484</c:v>
                </c:pt>
                <c:pt idx="8">
                  <c:v>#N/A</c:v>
                </c:pt>
                <c:pt idx="9">
                  <c:v>#N/A</c:v>
                </c:pt>
                <c:pt idx="10">
                  <c:v>3201</c:v>
                </c:pt>
                <c:pt idx="11">
                  <c:v>#N/A</c:v>
                </c:pt>
                <c:pt idx="12">
                  <c:v>#N/A</c:v>
                </c:pt>
                <c:pt idx="13">
                  <c:v>2779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6202680"/>
        <c:axId val="266203072"/>
      </c:lineChart>
      <c:catAx>
        <c:axId val="266202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203072"/>
        <c:crosses val="autoZero"/>
        <c:auto val="1"/>
        <c:lblAlgn val="ctr"/>
        <c:lblOffset val="100"/>
        <c:tickLblSkip val="1"/>
        <c:tickMarkSkip val="1"/>
        <c:noMultiLvlLbl val="0"/>
      </c:catAx>
      <c:valAx>
        <c:axId val="2662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202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96097</c:v>
                </c:pt>
                <c:pt idx="5">
                  <c:v>97553</c:v>
                </c:pt>
                <c:pt idx="8">
                  <c:v>96636</c:v>
                </c:pt>
                <c:pt idx="11">
                  <c:v>95799</c:v>
                </c:pt>
                <c:pt idx="14">
                  <c:v>92180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22778</c:v>
                </c:pt>
                <c:pt idx="5">
                  <c:v>22192</c:v>
                </c:pt>
                <c:pt idx="8">
                  <c:v>21472</c:v>
                </c:pt>
                <c:pt idx="11">
                  <c:v>24150</c:v>
                </c:pt>
                <c:pt idx="14">
                  <c:v>28419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20347</c:v>
                </c:pt>
                <c:pt idx="5">
                  <c:v>21027</c:v>
                </c:pt>
                <c:pt idx="8">
                  <c:v>21197</c:v>
                </c:pt>
                <c:pt idx="11">
                  <c:v>23648</c:v>
                </c:pt>
                <c:pt idx="14">
                  <c:v>25439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165</c:v>
                </c:pt>
                <c:pt idx="3">
                  <c:v>119</c:v>
                </c:pt>
                <c:pt idx="6">
                  <c:v>125</c:v>
                </c:pt>
                <c:pt idx="9">
                  <c:v>77</c:v>
                </c:pt>
                <c:pt idx="12">
                  <c:v>85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20148</c:v>
                </c:pt>
                <c:pt idx="3">
                  <c:v>17456</c:v>
                </c:pt>
                <c:pt idx="6">
                  <c:v>16117</c:v>
                </c:pt>
                <c:pt idx="9">
                  <c:v>16443</c:v>
                </c:pt>
                <c:pt idx="12">
                  <c:v>16332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29119</c:v>
                </c:pt>
                <c:pt idx="3">
                  <c:v>29838</c:v>
                </c:pt>
                <c:pt idx="6">
                  <c:v>28003</c:v>
                </c:pt>
                <c:pt idx="9">
                  <c:v>28181</c:v>
                </c:pt>
                <c:pt idx="12">
                  <c:v>24146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1340</c:v>
                </c:pt>
                <c:pt idx="3">
                  <c:v>851</c:v>
                </c:pt>
                <c:pt idx="6">
                  <c:v>319</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124494</c:v>
                </c:pt>
                <c:pt idx="3">
                  <c:v>119968</c:v>
                </c:pt>
                <c:pt idx="6">
                  <c:v>117389</c:v>
                </c:pt>
                <c:pt idx="9">
                  <c:v>113189</c:v>
                </c:pt>
                <c:pt idx="12">
                  <c:v>114163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0525360"/>
        <c:axId val="290525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36043</c:v>
                </c:pt>
                <c:pt idx="2">
                  <c:v>#N/A</c:v>
                </c:pt>
                <c:pt idx="3">
                  <c:v>#N/A</c:v>
                </c:pt>
                <c:pt idx="4">
                  <c:v>27460</c:v>
                </c:pt>
                <c:pt idx="5">
                  <c:v>#N/A</c:v>
                </c:pt>
                <c:pt idx="6">
                  <c:v>#N/A</c:v>
                </c:pt>
                <c:pt idx="7">
                  <c:v>22648</c:v>
                </c:pt>
                <c:pt idx="8">
                  <c:v>#N/A</c:v>
                </c:pt>
                <c:pt idx="9">
                  <c:v>#N/A</c:v>
                </c:pt>
                <c:pt idx="10">
                  <c:v>14295</c:v>
                </c:pt>
                <c:pt idx="11">
                  <c:v>#N/A</c:v>
                </c:pt>
                <c:pt idx="12">
                  <c:v>#N/A</c:v>
                </c:pt>
                <c:pt idx="13">
                  <c:v>8689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0525360"/>
        <c:axId val="290525752"/>
      </c:lineChart>
      <c:catAx>
        <c:axId val="29052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0525752"/>
        <c:crosses val="autoZero"/>
        <c:auto val="1"/>
        <c:lblAlgn val="ctr"/>
        <c:lblOffset val="100"/>
        <c:tickLblSkip val="1"/>
        <c:tickMarkSkip val="1"/>
        <c:noMultiLvlLbl val="0"/>
      </c:catAx>
      <c:valAx>
        <c:axId val="290525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52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元利償還金等については、前年度と比較して約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これは主に、</a:t>
          </a:r>
          <a:r>
            <a:rPr lang="ja-JP" altLang="en-US" sz="1100" b="0" i="0" baseline="0">
              <a:solidFill>
                <a:schemeClr val="dk1"/>
              </a:solidFill>
              <a:effectLst/>
              <a:latin typeface="+mn-lt"/>
              <a:ea typeface="+mn-ea"/>
              <a:cs typeface="+mn-cs"/>
            </a:rPr>
            <a:t>総合病院の独立行政法人化に伴い、病院資金貸付事業特別会計を設置したことによるものである（元利償還金の増、</a:t>
          </a:r>
          <a:r>
            <a:rPr kumimoji="1" lang="ja-JP" altLang="en-US" sz="1100">
              <a:solidFill>
                <a:schemeClr val="dk1"/>
              </a:solidFill>
              <a:effectLst/>
              <a:latin typeface="+mn-lt"/>
              <a:ea typeface="+mn-ea"/>
              <a:cs typeface="+mn-cs"/>
            </a:rPr>
            <a:t>公営企業債の元利償還金に対する繰入金の減）。</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控除財源である算入公債費等について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千万円の増となった、</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前述の影響で病院からの公債費償還分が特定財源となることや、</a:t>
          </a:r>
          <a:r>
            <a:rPr lang="ja-JP" altLang="ja-JP" sz="1100" b="0" i="0" baseline="0">
              <a:solidFill>
                <a:schemeClr val="dk1"/>
              </a:solidFill>
              <a:effectLst/>
              <a:latin typeface="+mn-lt"/>
              <a:ea typeface="+mn-ea"/>
              <a:cs typeface="+mn-cs"/>
            </a:rPr>
            <a:t>交付税措置率が高い有利な地方債を優先的に発行している</a:t>
          </a:r>
          <a:r>
            <a:rPr lang="ja-JP" altLang="en-US" sz="1100" b="0" i="0" baseline="0">
              <a:solidFill>
                <a:schemeClr val="dk1"/>
              </a:solidFill>
              <a:effectLst/>
              <a:latin typeface="+mn-lt"/>
              <a:ea typeface="+mn-ea"/>
              <a:cs typeface="+mn-cs"/>
            </a:rPr>
            <a:t>ためである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分子合計では前年度と比較して約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千万円の減となり、平成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か年平均で算出した平成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ポイント好転している。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将来負担額については、一般会計等に係る地方債の現在高が約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千万円増加し</a:t>
          </a:r>
          <a:r>
            <a:rPr kumimoji="1" lang="ja-JP" altLang="en-US" sz="1100">
              <a:solidFill>
                <a:schemeClr val="dk1"/>
              </a:solidFill>
              <a:effectLst/>
              <a:latin typeface="+mn-lt"/>
              <a:ea typeface="+mn-ea"/>
              <a:cs typeface="+mn-cs"/>
            </a:rPr>
            <a:t>た。これは、一般会計では</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千万円、住宅事業特別会計では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千万円それぞれ減少したものの、</a:t>
          </a:r>
          <a:r>
            <a:rPr lang="ja-JP" altLang="en-US" sz="1100">
              <a:solidFill>
                <a:schemeClr val="dk1"/>
              </a:solidFill>
              <a:effectLst/>
              <a:latin typeface="+mn-lt"/>
              <a:ea typeface="+mn-ea"/>
              <a:cs typeface="+mn-cs"/>
            </a:rPr>
            <a:t>病院事業の独立行政法人化に伴い、</a:t>
          </a:r>
          <a:r>
            <a:rPr lang="ja-JP" altLang="ja-JP" sz="1100" b="0" i="0" baseline="0">
              <a:solidFill>
                <a:schemeClr val="dk1"/>
              </a:solidFill>
              <a:effectLst/>
              <a:latin typeface="+mn-lt"/>
              <a:ea typeface="+mn-ea"/>
              <a:cs typeface="+mn-cs"/>
            </a:rPr>
            <a:t>病院資金貸付事業特別会計を設置したこと</a:t>
          </a:r>
          <a:r>
            <a:rPr lang="ja-JP" altLang="en-US"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68</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千万増加したことによるものである。一方、</a:t>
          </a:r>
          <a:r>
            <a:rPr kumimoji="1" lang="ja-JP" altLang="en-US" sz="1100">
              <a:solidFill>
                <a:schemeClr val="dk1"/>
              </a:solidFill>
              <a:effectLst/>
              <a:latin typeface="+mn-lt"/>
              <a:ea typeface="+mn-ea"/>
              <a:cs typeface="+mn-cs"/>
            </a:rPr>
            <a:t>同様の理由で公営企業債等繰入見込額</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千万円の減となったことなどにより、前年度と比較して計約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千万円の減となった。</a:t>
          </a:r>
          <a:endParaRPr lang="ja-JP" altLang="ja-JP" sz="1400">
            <a:effectLst/>
          </a:endParaRPr>
        </a:p>
        <a:p>
          <a:r>
            <a:rPr kumimoji="1" lang="ja-JP" altLang="ja-JP" sz="1100">
              <a:solidFill>
                <a:schemeClr val="dk1"/>
              </a:solidFill>
              <a:effectLst/>
              <a:latin typeface="+mn-lt"/>
              <a:ea typeface="+mn-ea"/>
              <a:cs typeface="+mn-cs"/>
            </a:rPr>
            <a:t>　また、控除財源である充当可能財源等については、基準財政需要額算入見込額が約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千万円の減となったものの、ふるさと佐世保元気基金</a:t>
          </a:r>
          <a:r>
            <a:rPr kumimoji="1" lang="ja-JP" altLang="en-US" sz="1100">
              <a:solidFill>
                <a:schemeClr val="dk1"/>
              </a:solidFill>
              <a:effectLst/>
              <a:latin typeface="+mn-lt"/>
              <a:ea typeface="+mn-ea"/>
              <a:cs typeface="+mn-cs"/>
            </a:rPr>
            <a:t>や施設整備基金の増</a:t>
          </a:r>
          <a:r>
            <a:rPr kumimoji="1" lang="ja-JP" altLang="ja-JP" sz="1100">
              <a:solidFill>
                <a:schemeClr val="dk1"/>
              </a:solidFill>
              <a:effectLst/>
              <a:latin typeface="+mn-lt"/>
              <a:ea typeface="+mn-ea"/>
              <a:cs typeface="+mn-cs"/>
            </a:rPr>
            <a:t>などにより充当可能基金が約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千万円の増となったことや、都市計画税や</a:t>
          </a:r>
          <a:r>
            <a:rPr kumimoji="1" lang="ja-JP" altLang="en-US" sz="1100">
              <a:solidFill>
                <a:schemeClr val="dk1"/>
              </a:solidFill>
              <a:effectLst/>
              <a:latin typeface="+mn-lt"/>
              <a:ea typeface="+mn-ea"/>
              <a:cs typeface="+mn-cs"/>
            </a:rPr>
            <a:t>転貸債に係る償還金（病院の独法化に伴うもの）</a:t>
          </a:r>
          <a:r>
            <a:rPr kumimoji="1" lang="ja-JP" altLang="ja-JP" sz="1100">
              <a:solidFill>
                <a:schemeClr val="dk1"/>
              </a:solidFill>
              <a:effectLst/>
              <a:latin typeface="+mn-lt"/>
              <a:ea typeface="+mn-ea"/>
              <a:cs typeface="+mn-cs"/>
            </a:rPr>
            <a:t>の充当可能特定歳入が約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千万円の増となったことにより、計約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千万円の増となり、分子合計では前年度と比較して約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千万円の減となった。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256,520
254,771
426.06
123,352,976
119,394,618
3,224,255
62,603,558
105,591,883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本市の財政力指数は</a:t>
          </a:r>
          <a:r>
            <a:rPr kumimoji="1" lang="en-US" altLang="ja-JP" sz="1100">
              <a:latin typeface="ＭＳ Ｐゴシック"/>
            </a:rPr>
            <a:t>0.51</a:t>
          </a:r>
          <a:r>
            <a:rPr kumimoji="1" lang="ja-JP" altLang="en-US" sz="1100">
              <a:latin typeface="ＭＳ Ｐゴシック"/>
            </a:rPr>
            <a:t>であり、県平均</a:t>
          </a:r>
          <a:r>
            <a:rPr kumimoji="1" lang="en-US" altLang="ja-JP" sz="1100">
              <a:latin typeface="ＭＳ Ｐゴシック"/>
            </a:rPr>
            <a:t>0.38</a:t>
          </a:r>
          <a:r>
            <a:rPr kumimoji="1" lang="ja-JP" altLang="en-US" sz="1100">
              <a:latin typeface="ＭＳ Ｐゴシック"/>
            </a:rPr>
            <a:t>、全国平均</a:t>
          </a:r>
          <a:r>
            <a:rPr kumimoji="1" lang="en-US" altLang="ja-JP" sz="1100">
              <a:latin typeface="ＭＳ Ｐゴシック"/>
            </a:rPr>
            <a:t>0.50</a:t>
          </a:r>
          <a:r>
            <a:rPr kumimoji="1" lang="ja-JP" altLang="en-US" sz="1100">
              <a:latin typeface="ＭＳ Ｐゴシック"/>
            </a:rPr>
            <a:t>は上回っているものの、類似団体平均</a:t>
          </a:r>
          <a:r>
            <a:rPr kumimoji="1" lang="en-US" altLang="ja-JP" sz="1100">
              <a:latin typeface="ＭＳ Ｐゴシック"/>
            </a:rPr>
            <a:t>0.79</a:t>
          </a:r>
          <a:r>
            <a:rPr kumimoji="1" lang="ja-JP" altLang="en-US" sz="1100">
              <a:latin typeface="ＭＳ Ｐゴシック"/>
            </a:rPr>
            <a:t>を大きく下回っている。これは、人口減少や高齢化等により、人口</a:t>
          </a:r>
          <a:r>
            <a:rPr kumimoji="1" lang="en-US" altLang="ja-JP" sz="1100">
              <a:latin typeface="ＭＳ Ｐゴシック"/>
            </a:rPr>
            <a:t>1</a:t>
          </a:r>
          <a:r>
            <a:rPr kumimoji="1" lang="ja-JP" altLang="en-US" sz="1100">
              <a:latin typeface="ＭＳ Ｐゴシック"/>
            </a:rPr>
            <a:t>人当たりの地方税収入が少ないこと、基準財政収入額が小さいことに加え、合併により市域が広まったことなどで基準財政需要額が大きくなっていることによるものである。今後、合併算定替は段階的に縮小される見込みであり、恒常的な財源不足に陥ることが見込まれるため、「第</a:t>
          </a:r>
          <a:r>
            <a:rPr kumimoji="1" lang="en-US" altLang="ja-JP" sz="1100">
              <a:latin typeface="ＭＳ Ｐゴシック"/>
            </a:rPr>
            <a:t>6</a:t>
          </a:r>
          <a:r>
            <a:rPr kumimoji="1" lang="ja-JP" altLang="en-US" sz="1100">
              <a:latin typeface="ＭＳ Ｐゴシック"/>
            </a:rPr>
            <a:t>次佐世保市行財政改革推進計画」に基づき、定員管理の適正化、選択と受益者負担を前提とした行政サービスの提供、税等徴収率の向上など、行政運営の効率化、財政基盤の強化を進める必要がある。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3" name="直線コネクタ 72"/>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4" name="フローチャート :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6" name="直線コネクタ 75"/>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9" name="直線コネクタ 78"/>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80" name="フローチャート :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2" name="フローチャート :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90"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3" name="円/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5" name="円/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7" name="円/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本市の経常収支比率は</a:t>
          </a:r>
          <a:r>
            <a:rPr kumimoji="1" lang="en-US" altLang="ja-JP" sz="1100">
              <a:latin typeface="ＭＳ Ｐゴシック"/>
            </a:rPr>
            <a:t>91.2</a:t>
          </a:r>
          <a:r>
            <a:rPr kumimoji="1" lang="ja-JP" altLang="en-US" sz="1100">
              <a:latin typeface="ＭＳ Ｐゴシック"/>
            </a:rPr>
            <a:t>％であり、昨年度より</a:t>
          </a:r>
          <a:r>
            <a:rPr kumimoji="1" lang="en-US" altLang="ja-JP" sz="1100">
              <a:latin typeface="ＭＳ Ｐゴシック"/>
            </a:rPr>
            <a:t>1.2</a:t>
          </a:r>
          <a:r>
            <a:rPr kumimoji="1" lang="ja-JP" altLang="en-US" sz="1100">
              <a:latin typeface="ＭＳ Ｐゴシック"/>
            </a:rPr>
            <a:t>％上昇し、やや悪化している状況である。</a:t>
          </a:r>
        </a:p>
        <a:p>
          <a:r>
            <a:rPr kumimoji="1" lang="ja-JP" altLang="en-US" sz="1100">
              <a:latin typeface="ＭＳ Ｐゴシック"/>
            </a:rPr>
            <a:t>　高比率化する要因の１つは、財政力指数でも示したとおり、自主財源の乏しさにあり、それゆえに経常一般財源の多くを、普通交付税に頼っているところにある。今後は、人口減少による税収減、高齢化の進展による社会保障関係費の増に加え、合併による財政支援措置の段階的終了により、財政構造の硬直化が進むことが予想されるので、歳入の更なる確保、歳出の更なる削減が必要となり、職員数の削減、施設の統廃合や民営化、事務事業の見直しなどによる歳出削減を図り、財政の硬直化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101177</xdr:rowOff>
    </xdr:to>
    <xdr:cxnSp macro="">
      <xdr:nvCxnSpPr>
        <xdr:cNvPr id="133" name="直線コネクタ 132"/>
        <xdr:cNvCxnSpPr/>
      </xdr:nvCxnSpPr>
      <xdr:spPr>
        <a:xfrm>
          <a:off x="4114800" y="111971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24765</xdr:rowOff>
    </xdr:from>
    <xdr:to>
      <xdr:col>6</xdr:col>
      <xdr:colOff>0</xdr:colOff>
      <xdr:row>65</xdr:row>
      <xdr:rowOff>52917</xdr:rowOff>
    </xdr:to>
    <xdr:cxnSp macro="">
      <xdr:nvCxnSpPr>
        <xdr:cNvPr id="136" name="直線コネクタ 135"/>
        <xdr:cNvCxnSpPr/>
      </xdr:nvCxnSpPr>
      <xdr:spPr>
        <a:xfrm>
          <a:off x="3225800" y="111690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7" name="フローチャート : 判断 136"/>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8" name="テキスト ボックス 137"/>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24765</xdr:rowOff>
    </xdr:to>
    <xdr:cxnSp macro="">
      <xdr:nvCxnSpPr>
        <xdr:cNvPr id="139" name="直線コネクタ 138"/>
        <xdr:cNvCxnSpPr/>
      </xdr:nvCxnSpPr>
      <xdr:spPr>
        <a:xfrm>
          <a:off x="2336800" y="111328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54398</xdr:rowOff>
    </xdr:from>
    <xdr:to>
      <xdr:col>4</xdr:col>
      <xdr:colOff>533400</xdr:colOff>
      <xdr:row>65</xdr:row>
      <xdr:rowOff>155998</xdr:rowOff>
    </xdr:to>
    <xdr:sp macro="" textlink="">
      <xdr:nvSpPr>
        <xdr:cNvPr id="140" name="フローチャート : 判断 139"/>
        <xdr:cNvSpPr/>
      </xdr:nvSpPr>
      <xdr:spPr>
        <a:xfrm>
          <a:off x="3175000" y="111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140775</xdr:rowOff>
    </xdr:from>
    <xdr:ext cx="762000" cy="259045"/>
    <xdr:sp macro="" textlink="">
      <xdr:nvSpPr>
        <xdr:cNvPr id="141" name="テキスト ボックス 140"/>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123825</xdr:rowOff>
    </xdr:from>
    <xdr:to>
      <xdr:col>3</xdr:col>
      <xdr:colOff>279400</xdr:colOff>
      <xdr:row>64</xdr:row>
      <xdr:rowOff>160020</xdr:rowOff>
    </xdr:to>
    <xdr:cxnSp macro="">
      <xdr:nvCxnSpPr>
        <xdr:cNvPr id="142" name="直線コネクタ 141"/>
        <xdr:cNvCxnSpPr/>
      </xdr:nvCxnSpPr>
      <xdr:spPr>
        <a:xfrm>
          <a:off x="1447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18204</xdr:rowOff>
    </xdr:from>
    <xdr:to>
      <xdr:col>3</xdr:col>
      <xdr:colOff>330200</xdr:colOff>
      <xdr:row>65</xdr:row>
      <xdr:rowOff>119804</xdr:rowOff>
    </xdr:to>
    <xdr:sp macro="" textlink="">
      <xdr:nvSpPr>
        <xdr:cNvPr id="143" name="フローチャート : 判断 142"/>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104581</xdr:rowOff>
    </xdr:from>
    <xdr:ext cx="762000" cy="259045"/>
    <xdr:sp macro="" textlink="">
      <xdr:nvSpPr>
        <xdr:cNvPr id="144" name="テキスト ボックス 143"/>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45" name="フローチャート : 判断 144"/>
        <xdr:cNvSpPr/>
      </xdr:nvSpPr>
      <xdr:spPr>
        <a:xfrm>
          <a:off x="1397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46" name="テキスト ボックス 145"/>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50377</xdr:rowOff>
    </xdr:from>
    <xdr:to>
      <xdr:col>7</xdr:col>
      <xdr:colOff>203200</xdr:colOff>
      <xdr:row>65</xdr:row>
      <xdr:rowOff>151977</xdr:rowOff>
    </xdr:to>
    <xdr:sp macro="" textlink="">
      <xdr:nvSpPr>
        <xdr:cNvPr id="152" name="円/楕円 151"/>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66904</xdr:rowOff>
    </xdr:from>
    <xdr:ext cx="762000" cy="259045"/>
    <xdr:sp macro="" textlink="">
      <xdr:nvSpPr>
        <xdr:cNvPr id="153" name="財政構造の弾力性該当値テキスト"/>
        <xdr:cNvSpPr txBox="1"/>
      </xdr:nvSpPr>
      <xdr:spPr>
        <a:xfrm>
          <a:off x="50419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4" name="円/楕円 153"/>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113894</xdr:rowOff>
    </xdr:from>
    <xdr:ext cx="736600" cy="259045"/>
    <xdr:sp macro="" textlink="">
      <xdr:nvSpPr>
        <xdr:cNvPr id="155" name="テキスト ボックス 154"/>
        <xdr:cNvSpPr txBox="1"/>
      </xdr:nvSpPr>
      <xdr:spPr>
        <a:xfrm>
          <a:off x="3733800" y="1091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145415</xdr:rowOff>
    </xdr:from>
    <xdr:to>
      <xdr:col>4</xdr:col>
      <xdr:colOff>533400</xdr:colOff>
      <xdr:row>65</xdr:row>
      <xdr:rowOff>75565</xdr:rowOff>
    </xdr:to>
    <xdr:sp macro="" textlink="">
      <xdr:nvSpPr>
        <xdr:cNvPr id="156" name="円/楕円 155"/>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57" name="テキスト ボックス 156"/>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8" name="円/楕円 157"/>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49547</xdr:rowOff>
    </xdr:from>
    <xdr:ext cx="762000" cy="259045"/>
    <xdr:sp macro="" textlink="">
      <xdr:nvSpPr>
        <xdr:cNvPr id="159" name="テキスト ボックス 158"/>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73025</xdr:rowOff>
    </xdr:from>
    <xdr:to>
      <xdr:col>2</xdr:col>
      <xdr:colOff>127000</xdr:colOff>
      <xdr:row>65</xdr:row>
      <xdr:rowOff>3175</xdr:rowOff>
    </xdr:to>
    <xdr:sp macro="" textlink="">
      <xdr:nvSpPr>
        <xdr:cNvPr id="160" name="円/楕円 159"/>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13352</xdr:rowOff>
    </xdr:from>
    <xdr:ext cx="762000" cy="259045"/>
    <xdr:sp macro="" textlink="">
      <xdr:nvSpPr>
        <xdr:cNvPr id="161" name="テキスト ボックス 160"/>
        <xdr:cNvSpPr txBox="1"/>
      </xdr:nvSpPr>
      <xdr:spPr>
        <a:xfrm>
          <a:off x="1066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人件費、物件費及び維持補修費の合計額の人口</a:t>
          </a:r>
          <a:r>
            <a:rPr kumimoji="1" lang="en-US" altLang="ja-JP" sz="1100">
              <a:latin typeface="ＭＳ Ｐゴシック"/>
            </a:rPr>
            <a:t>1</a:t>
          </a:r>
          <a:r>
            <a:rPr kumimoji="1" lang="ja-JP" altLang="en-US" sz="1100">
              <a:latin typeface="ＭＳ Ｐゴシック"/>
            </a:rPr>
            <a:t>人当たりの金額が類似団体平均を上回っているのは、人件費・物件費が要因となっている。本市は保健所や港湾、広域消防などの業務があることや、平成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18</a:t>
          </a:r>
          <a:r>
            <a:rPr kumimoji="1" lang="ja-JP" altLang="en-US" sz="1100">
              <a:latin typeface="ＭＳ Ｐゴシック"/>
            </a:rPr>
            <a:t>年及び</a:t>
          </a:r>
          <a:r>
            <a:rPr kumimoji="1" lang="en-US" altLang="ja-JP" sz="1100">
              <a:latin typeface="ＭＳ Ｐゴシック"/>
            </a:rPr>
            <a:t>22</a:t>
          </a:r>
          <a:r>
            <a:rPr kumimoji="1" lang="ja-JP" altLang="en-US" sz="1100">
              <a:latin typeface="ＭＳ Ｐゴシック"/>
            </a:rPr>
            <a:t>年に市町合併を行っており、人口千人当たり職員数が類似団体と比較して多く（本市</a:t>
          </a:r>
          <a:r>
            <a:rPr kumimoji="1" lang="en-US" altLang="ja-JP" sz="1100">
              <a:latin typeface="ＭＳ Ｐゴシック"/>
            </a:rPr>
            <a:t>8.10</a:t>
          </a:r>
          <a:r>
            <a:rPr kumimoji="1" lang="ja-JP" altLang="en-US" sz="1100">
              <a:latin typeface="ＭＳ Ｐゴシック"/>
            </a:rPr>
            <a:t>人、類団</a:t>
          </a:r>
          <a:r>
            <a:rPr kumimoji="1" lang="en-US" altLang="ja-JP" sz="1100">
              <a:latin typeface="ＭＳ Ｐゴシック"/>
            </a:rPr>
            <a:t>6.19</a:t>
          </a:r>
          <a:r>
            <a:rPr kumimoji="1" lang="ja-JP" altLang="en-US" sz="1100">
              <a:latin typeface="ＭＳ Ｐゴシック"/>
            </a:rPr>
            <a:t>人）、公共施設の人口一人当たり面積も類似団体と比較して多い（本市</a:t>
          </a:r>
          <a:r>
            <a:rPr kumimoji="1" lang="en-US" altLang="ja-JP" sz="1100">
              <a:latin typeface="ＭＳ Ｐゴシック"/>
            </a:rPr>
            <a:t>4.6</a:t>
          </a:r>
          <a:r>
            <a:rPr kumimoji="1" lang="ja-JP" altLang="en-US" sz="1100">
              <a:latin typeface="ＭＳ Ｐゴシック"/>
            </a:rPr>
            <a:t>㎡、類団</a:t>
          </a:r>
          <a:r>
            <a:rPr kumimoji="1" lang="en-US" altLang="ja-JP" sz="1100">
              <a:latin typeface="ＭＳ Ｐゴシック"/>
            </a:rPr>
            <a:t>3.3</a:t>
          </a:r>
          <a:r>
            <a:rPr kumimoji="1" lang="ja-JP" altLang="en-US" sz="1100">
              <a:latin typeface="ＭＳ Ｐゴシック"/>
            </a:rPr>
            <a:t>㎡）状況である。</a:t>
          </a:r>
          <a:endParaRPr kumimoji="1" lang="en-US" altLang="ja-JP" sz="1100">
            <a:latin typeface="ＭＳ Ｐゴシック"/>
          </a:endParaRPr>
        </a:p>
        <a:p>
          <a:r>
            <a:rPr kumimoji="1" lang="ja-JP" altLang="en-US" sz="1100">
              <a:latin typeface="ＭＳ Ｐゴシック"/>
            </a:rPr>
            <a:t>　今後は「第</a:t>
          </a:r>
          <a:r>
            <a:rPr kumimoji="1" lang="en-US" altLang="ja-JP" sz="1100">
              <a:latin typeface="ＭＳ Ｐゴシック"/>
            </a:rPr>
            <a:t>6</a:t>
          </a:r>
          <a:r>
            <a:rPr kumimoji="1" lang="ja-JP" altLang="en-US" sz="1100">
              <a:latin typeface="ＭＳ Ｐゴシック"/>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37232</xdr:rowOff>
    </xdr:from>
    <xdr:to>
      <xdr:col>7</xdr:col>
      <xdr:colOff>152400</xdr:colOff>
      <xdr:row>83</xdr:row>
      <xdr:rowOff>89568</xdr:rowOff>
    </xdr:to>
    <xdr:cxnSp macro="">
      <xdr:nvCxnSpPr>
        <xdr:cNvPr id="196" name="直線コネクタ 195"/>
        <xdr:cNvCxnSpPr/>
      </xdr:nvCxnSpPr>
      <xdr:spPr>
        <a:xfrm>
          <a:off x="4114800" y="14267582"/>
          <a:ext cx="838200" cy="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126398</xdr:rowOff>
    </xdr:from>
    <xdr:to>
      <xdr:col>6</xdr:col>
      <xdr:colOff>0</xdr:colOff>
      <xdr:row>83</xdr:row>
      <xdr:rowOff>37232</xdr:rowOff>
    </xdr:to>
    <xdr:cxnSp macro="">
      <xdr:nvCxnSpPr>
        <xdr:cNvPr id="199" name="直線コネクタ 198"/>
        <xdr:cNvCxnSpPr/>
      </xdr:nvCxnSpPr>
      <xdr:spPr>
        <a:xfrm>
          <a:off x="3225800" y="14185298"/>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62816</xdr:rowOff>
    </xdr:from>
    <xdr:to>
      <xdr:col>6</xdr:col>
      <xdr:colOff>50800</xdr:colOff>
      <xdr:row>81</xdr:row>
      <xdr:rowOff>164416</xdr:rowOff>
    </xdr:to>
    <xdr:sp macro="" textlink="">
      <xdr:nvSpPr>
        <xdr:cNvPr id="200" name="フローチャート : 判断 199"/>
        <xdr:cNvSpPr/>
      </xdr:nvSpPr>
      <xdr:spPr>
        <a:xfrm>
          <a:off x="4064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3143</xdr:rowOff>
    </xdr:from>
    <xdr:ext cx="736600" cy="259045"/>
    <xdr:sp macro="" textlink="">
      <xdr:nvSpPr>
        <xdr:cNvPr id="201" name="テキスト ボックス 200"/>
        <xdr:cNvSpPr txBox="1"/>
      </xdr:nvSpPr>
      <xdr:spPr>
        <a:xfrm>
          <a:off x="3733800" y="1371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44867</xdr:rowOff>
    </xdr:from>
    <xdr:to>
      <xdr:col>4</xdr:col>
      <xdr:colOff>482600</xdr:colOff>
      <xdr:row>82</xdr:row>
      <xdr:rowOff>126398</xdr:rowOff>
    </xdr:to>
    <xdr:cxnSp macro="">
      <xdr:nvCxnSpPr>
        <xdr:cNvPr id="202" name="直線コネクタ 201"/>
        <xdr:cNvCxnSpPr/>
      </xdr:nvCxnSpPr>
      <xdr:spPr>
        <a:xfrm>
          <a:off x="2336800" y="14103767"/>
          <a:ext cx="889000" cy="8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35455</xdr:rowOff>
    </xdr:from>
    <xdr:to>
      <xdr:col>4</xdr:col>
      <xdr:colOff>533400</xdr:colOff>
      <xdr:row>81</xdr:row>
      <xdr:rowOff>137055</xdr:rowOff>
    </xdr:to>
    <xdr:sp macro="" textlink="">
      <xdr:nvSpPr>
        <xdr:cNvPr id="203" name="フローチャート : 判断 202"/>
        <xdr:cNvSpPr/>
      </xdr:nvSpPr>
      <xdr:spPr>
        <a:xfrm>
          <a:off x="3175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147232</xdr:rowOff>
    </xdr:from>
    <xdr:ext cx="762000" cy="259045"/>
    <xdr:sp macro="" textlink="">
      <xdr:nvSpPr>
        <xdr:cNvPr id="204" name="テキスト ボックス 203"/>
        <xdr:cNvSpPr txBox="1"/>
      </xdr:nvSpPr>
      <xdr:spPr>
        <a:xfrm>
          <a:off x="2844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44867</xdr:rowOff>
    </xdr:from>
    <xdr:to>
      <xdr:col>3</xdr:col>
      <xdr:colOff>279400</xdr:colOff>
      <xdr:row>82</xdr:row>
      <xdr:rowOff>77643</xdr:rowOff>
    </xdr:to>
    <xdr:cxnSp macro="">
      <xdr:nvCxnSpPr>
        <xdr:cNvPr id="205" name="直線コネクタ 204"/>
        <xdr:cNvCxnSpPr/>
      </xdr:nvCxnSpPr>
      <xdr:spPr>
        <a:xfrm flipV="1">
          <a:off x="1447800" y="14103767"/>
          <a:ext cx="889000" cy="3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136956</xdr:rowOff>
    </xdr:from>
    <xdr:to>
      <xdr:col>3</xdr:col>
      <xdr:colOff>330200</xdr:colOff>
      <xdr:row>81</xdr:row>
      <xdr:rowOff>67106</xdr:rowOff>
    </xdr:to>
    <xdr:sp macro="" textlink="">
      <xdr:nvSpPr>
        <xdr:cNvPr id="206" name="フローチャート : 判断 205"/>
        <xdr:cNvSpPr/>
      </xdr:nvSpPr>
      <xdr:spPr>
        <a:xfrm>
          <a:off x="2286000" y="1385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77283</xdr:rowOff>
    </xdr:from>
    <xdr:ext cx="762000" cy="259045"/>
    <xdr:sp macro="" textlink="">
      <xdr:nvSpPr>
        <xdr:cNvPr id="207" name="テキスト ボックス 206"/>
        <xdr:cNvSpPr txBox="1"/>
      </xdr:nvSpPr>
      <xdr:spPr>
        <a:xfrm>
          <a:off x="1955800" y="1362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157438</xdr:rowOff>
    </xdr:from>
    <xdr:to>
      <xdr:col>2</xdr:col>
      <xdr:colOff>127000</xdr:colOff>
      <xdr:row>81</xdr:row>
      <xdr:rowOff>87588</xdr:rowOff>
    </xdr:to>
    <xdr:sp macro="" textlink="">
      <xdr:nvSpPr>
        <xdr:cNvPr id="208" name="フローチャート : 判断 207"/>
        <xdr:cNvSpPr/>
      </xdr:nvSpPr>
      <xdr:spPr>
        <a:xfrm>
          <a:off x="1397000" y="138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97765</xdr:rowOff>
    </xdr:from>
    <xdr:ext cx="762000" cy="259045"/>
    <xdr:sp macro="" textlink="">
      <xdr:nvSpPr>
        <xdr:cNvPr id="209" name="テキスト ボックス 208"/>
        <xdr:cNvSpPr txBox="1"/>
      </xdr:nvSpPr>
      <xdr:spPr>
        <a:xfrm>
          <a:off x="1066800" y="1364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38768</xdr:rowOff>
    </xdr:from>
    <xdr:to>
      <xdr:col>7</xdr:col>
      <xdr:colOff>203200</xdr:colOff>
      <xdr:row>83</xdr:row>
      <xdr:rowOff>140368</xdr:rowOff>
    </xdr:to>
    <xdr:sp macro="" textlink="">
      <xdr:nvSpPr>
        <xdr:cNvPr id="215" name="円/楕円 214"/>
        <xdr:cNvSpPr/>
      </xdr:nvSpPr>
      <xdr:spPr>
        <a:xfrm>
          <a:off x="4902200" y="142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10845</xdr:rowOff>
    </xdr:from>
    <xdr:ext cx="762000" cy="259045"/>
    <xdr:sp macro="" textlink="">
      <xdr:nvSpPr>
        <xdr:cNvPr id="216" name="人件費・物件費等の状況該当値テキスト"/>
        <xdr:cNvSpPr txBox="1"/>
      </xdr:nvSpPr>
      <xdr:spPr>
        <a:xfrm>
          <a:off x="5041900" y="1424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157882</xdr:rowOff>
    </xdr:from>
    <xdr:to>
      <xdr:col>6</xdr:col>
      <xdr:colOff>50800</xdr:colOff>
      <xdr:row>83</xdr:row>
      <xdr:rowOff>88032</xdr:rowOff>
    </xdr:to>
    <xdr:sp macro="" textlink="">
      <xdr:nvSpPr>
        <xdr:cNvPr id="217" name="円/楕円 216"/>
        <xdr:cNvSpPr/>
      </xdr:nvSpPr>
      <xdr:spPr>
        <a:xfrm>
          <a:off x="4064000" y="142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72809</xdr:rowOff>
    </xdr:from>
    <xdr:ext cx="736600" cy="259045"/>
    <xdr:sp macro="" textlink="">
      <xdr:nvSpPr>
        <xdr:cNvPr id="218" name="テキスト ボックス 217"/>
        <xdr:cNvSpPr txBox="1"/>
      </xdr:nvSpPr>
      <xdr:spPr>
        <a:xfrm>
          <a:off x="3733800" y="1430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75598</xdr:rowOff>
    </xdr:from>
    <xdr:to>
      <xdr:col>4</xdr:col>
      <xdr:colOff>533400</xdr:colOff>
      <xdr:row>83</xdr:row>
      <xdr:rowOff>5748</xdr:rowOff>
    </xdr:to>
    <xdr:sp macro="" textlink="">
      <xdr:nvSpPr>
        <xdr:cNvPr id="219" name="円/楕円 218"/>
        <xdr:cNvSpPr/>
      </xdr:nvSpPr>
      <xdr:spPr>
        <a:xfrm>
          <a:off x="3175000" y="141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161975</xdr:rowOff>
    </xdr:from>
    <xdr:ext cx="762000" cy="259045"/>
    <xdr:sp macro="" textlink="">
      <xdr:nvSpPr>
        <xdr:cNvPr id="220" name="テキスト ボックス 219"/>
        <xdr:cNvSpPr txBox="1"/>
      </xdr:nvSpPr>
      <xdr:spPr>
        <a:xfrm>
          <a:off x="2844800" y="142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165517</xdr:rowOff>
    </xdr:from>
    <xdr:to>
      <xdr:col>3</xdr:col>
      <xdr:colOff>330200</xdr:colOff>
      <xdr:row>82</xdr:row>
      <xdr:rowOff>95667</xdr:rowOff>
    </xdr:to>
    <xdr:sp macro="" textlink="">
      <xdr:nvSpPr>
        <xdr:cNvPr id="221" name="円/楕円 220"/>
        <xdr:cNvSpPr/>
      </xdr:nvSpPr>
      <xdr:spPr>
        <a:xfrm>
          <a:off x="2286000" y="1405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80444</xdr:rowOff>
    </xdr:from>
    <xdr:ext cx="762000" cy="259045"/>
    <xdr:sp macro="" textlink="">
      <xdr:nvSpPr>
        <xdr:cNvPr id="222" name="テキスト ボックス 221"/>
        <xdr:cNvSpPr txBox="1"/>
      </xdr:nvSpPr>
      <xdr:spPr>
        <a:xfrm>
          <a:off x="1955800" y="1413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26843</xdr:rowOff>
    </xdr:from>
    <xdr:to>
      <xdr:col>2</xdr:col>
      <xdr:colOff>127000</xdr:colOff>
      <xdr:row>82</xdr:row>
      <xdr:rowOff>128443</xdr:rowOff>
    </xdr:to>
    <xdr:sp macro="" textlink="">
      <xdr:nvSpPr>
        <xdr:cNvPr id="223" name="円/楕円 222"/>
        <xdr:cNvSpPr/>
      </xdr:nvSpPr>
      <xdr:spPr>
        <a:xfrm>
          <a:off x="1397000" y="140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113220</xdr:rowOff>
    </xdr:from>
    <xdr:ext cx="762000" cy="259045"/>
    <xdr:sp macro="" textlink="">
      <xdr:nvSpPr>
        <xdr:cNvPr id="224" name="テキスト ボックス 223"/>
        <xdr:cNvSpPr txBox="1"/>
      </xdr:nvSpPr>
      <xdr:spPr>
        <a:xfrm>
          <a:off x="1066800" y="141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全国市平均と比較すると、昨年度は</a:t>
          </a:r>
          <a:r>
            <a:rPr kumimoji="1" lang="en-US" altLang="ja-JP" sz="1300">
              <a:latin typeface="ＭＳ Ｐゴシック"/>
            </a:rPr>
            <a:t>0.6</a:t>
          </a:r>
          <a:r>
            <a:rPr kumimoji="1" lang="ja-JP" altLang="en-US" sz="1300">
              <a:latin typeface="ＭＳ Ｐゴシック"/>
            </a:rPr>
            <a:t>ポイント高であったが、今年度は</a:t>
          </a:r>
          <a:r>
            <a:rPr kumimoji="1" lang="en-US" altLang="ja-JP" sz="1300">
              <a:latin typeface="ＭＳ Ｐゴシック"/>
            </a:rPr>
            <a:t>0.5</a:t>
          </a:r>
          <a:r>
            <a:rPr kumimoji="1" lang="ja-JP" altLang="en-US" sz="1300">
              <a:latin typeface="ＭＳ Ｐゴシック"/>
            </a:rPr>
            <a:t>ポイント高となり、差が縮小している。</a:t>
          </a:r>
        </a:p>
        <a:p>
          <a:r>
            <a:rPr kumimoji="1" lang="ja-JP" altLang="en-US" sz="1300">
              <a:latin typeface="ＭＳ Ｐゴシック"/>
            </a:rPr>
            <a:t>　昨年度の本市ラスパイレスとの比較では、新卒等の前歴が少ない職員が多く採用されたことが変動要因となり、昨年度よりも</a:t>
          </a:r>
          <a:r>
            <a:rPr kumimoji="1" lang="en-US" altLang="ja-JP" sz="1300">
              <a:latin typeface="ＭＳ Ｐゴシック"/>
            </a:rPr>
            <a:t>0.1</a:t>
          </a:r>
          <a:r>
            <a:rPr kumimoji="1" lang="ja-JP" altLang="en-US" sz="1300">
              <a:latin typeface="ＭＳ Ｐゴシック"/>
            </a:rPr>
            <a:t>ポイント下がっている。</a:t>
          </a:r>
        </a:p>
        <a:p>
          <a:r>
            <a:rPr kumimoji="1" lang="ja-JP" altLang="en-US" sz="1300">
              <a:latin typeface="ＭＳ Ｐゴシック"/>
            </a:rPr>
            <a:t>　今後も国、他都市の動向等を勘案しながら給与の適正化に努める。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111277</xdr:rowOff>
    </xdr:to>
    <xdr:cxnSp macro="">
      <xdr:nvCxnSpPr>
        <xdr:cNvPr id="260" name="直線コネクタ 259"/>
        <xdr:cNvCxnSpPr/>
      </xdr:nvCxnSpPr>
      <xdr:spPr>
        <a:xfrm flipV="1">
          <a:off x="16179800" y="145015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84</xdr:row>
      <xdr:rowOff>122766</xdr:rowOff>
    </xdr:to>
    <xdr:cxnSp macro="">
      <xdr:nvCxnSpPr>
        <xdr:cNvPr id="263" name="直線コネクタ 262"/>
        <xdr:cNvCxnSpPr/>
      </xdr:nvCxnSpPr>
      <xdr:spPr>
        <a:xfrm flipV="1">
          <a:off x="15290800" y="145130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64" name="フローチャート : 判断 263"/>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65" name="テキスト ボックス 264"/>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122766</xdr:rowOff>
    </xdr:to>
    <xdr:cxnSp macro="">
      <xdr:nvCxnSpPr>
        <xdr:cNvPr id="266" name="直線コネクタ 265"/>
        <xdr:cNvCxnSpPr/>
      </xdr:nvCxnSpPr>
      <xdr:spPr>
        <a:xfrm>
          <a:off x="14401800" y="144211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8" name="テキスト ボックス 267"/>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90</xdr:row>
      <xdr:rowOff>1814</xdr:rowOff>
    </xdr:to>
    <xdr:cxnSp macro="">
      <xdr:nvCxnSpPr>
        <xdr:cNvPr id="269" name="直線コネクタ 268"/>
        <xdr:cNvCxnSpPr/>
      </xdr:nvCxnSpPr>
      <xdr:spPr>
        <a:xfrm flipV="1">
          <a:off x="13512800" y="14421152"/>
          <a:ext cx="889000" cy="10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72" name="フローチャート : 判断 271"/>
        <xdr:cNvSpPr/>
      </xdr:nvSpPr>
      <xdr:spPr>
        <a:xfrm>
          <a:off x="13462000" y="154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73" name="テキスト ボックス 272"/>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9" name="円/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80"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81" name="円/楕円 280"/>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82" name="テキスト ボックス 281"/>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3" name="円/楕円 282"/>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84" name="テキスト ボックス 283"/>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5" name="円/楕円 284"/>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86" name="テキスト ボックス 285"/>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7" name="円/楕円 286"/>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88" name="テキスト ボックス 287"/>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保健所設置市であること、消防業務を市直轄で行い近隣市町の消防業務も受託していることなどの制度的な要因に加え、市域が広いため支所等を</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か所設置していることなどの地域独自の事情のため、職員数が多くなっている。</a:t>
          </a:r>
          <a:endParaRPr lang="ja-JP" altLang="ja-JP" sz="1300">
            <a:effectLst/>
          </a:endParaRPr>
        </a:p>
        <a:p>
          <a:r>
            <a:rPr kumimoji="1" lang="ja-JP" altLang="ja-JP" sz="1300">
              <a:solidFill>
                <a:schemeClr val="dk1"/>
              </a:solidFill>
              <a:effectLst/>
              <a:latin typeface="+mn-lt"/>
              <a:ea typeface="+mn-ea"/>
              <a:cs typeface="+mn-cs"/>
            </a:rPr>
            <a:t>　今後は、行財政改革推進計画に基づき、施策・事務事業の内容及び手法の見直し、職員の退職不補充等を行うことにより段階的に職員数を削減し、平成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日現在で</a:t>
          </a:r>
          <a:r>
            <a:rPr kumimoji="1" lang="en-US" altLang="ja-JP" sz="1300">
              <a:solidFill>
                <a:schemeClr val="dk1"/>
              </a:solidFill>
              <a:effectLst/>
              <a:latin typeface="+mn-lt"/>
              <a:ea typeface="+mn-ea"/>
              <a:cs typeface="+mn-cs"/>
            </a:rPr>
            <a:t>1,930</a:t>
          </a:r>
          <a:r>
            <a:rPr kumimoji="1" lang="ja-JP" altLang="ja-JP" sz="1300">
              <a:solidFill>
                <a:schemeClr val="dk1"/>
              </a:solidFill>
              <a:effectLst/>
              <a:latin typeface="+mn-lt"/>
              <a:ea typeface="+mn-ea"/>
              <a:cs typeface="+mn-cs"/>
            </a:rPr>
            <a:t>人（普通会計部門）を目指し、定員管理の適正化に努める。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40852</xdr:rowOff>
    </xdr:from>
    <xdr:to>
      <xdr:col>24</xdr:col>
      <xdr:colOff>558800</xdr:colOff>
      <xdr:row>65</xdr:row>
      <xdr:rowOff>93133</xdr:rowOff>
    </xdr:to>
    <xdr:cxnSp macro="">
      <xdr:nvCxnSpPr>
        <xdr:cNvPr id="323" name="直線コネクタ 322"/>
        <xdr:cNvCxnSpPr/>
      </xdr:nvCxnSpPr>
      <xdr:spPr>
        <a:xfrm>
          <a:off x="16179800" y="11185102"/>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143933</xdr:rowOff>
    </xdr:from>
    <xdr:to>
      <xdr:col>23</xdr:col>
      <xdr:colOff>406400</xdr:colOff>
      <xdr:row>65</xdr:row>
      <xdr:rowOff>40852</xdr:rowOff>
    </xdr:to>
    <xdr:cxnSp macro="">
      <xdr:nvCxnSpPr>
        <xdr:cNvPr id="326" name="直線コネクタ 325"/>
        <xdr:cNvCxnSpPr/>
      </xdr:nvCxnSpPr>
      <xdr:spPr>
        <a:xfrm>
          <a:off x="15290800" y="1111673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115358</xdr:rowOff>
    </xdr:from>
    <xdr:to>
      <xdr:col>23</xdr:col>
      <xdr:colOff>457200</xdr:colOff>
      <xdr:row>61</xdr:row>
      <xdr:rowOff>45508</xdr:rowOff>
    </xdr:to>
    <xdr:sp macro="" textlink="">
      <xdr:nvSpPr>
        <xdr:cNvPr id="327" name="フローチャート : 判断 326"/>
        <xdr:cNvSpPr/>
      </xdr:nvSpPr>
      <xdr:spPr>
        <a:xfrm>
          <a:off x="16129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55685</xdr:rowOff>
    </xdr:from>
    <xdr:ext cx="736600" cy="259045"/>
    <xdr:sp macro="" textlink="">
      <xdr:nvSpPr>
        <xdr:cNvPr id="328" name="テキスト ボックス 327"/>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143933</xdr:rowOff>
    </xdr:from>
    <xdr:to>
      <xdr:col>22</xdr:col>
      <xdr:colOff>203200</xdr:colOff>
      <xdr:row>64</xdr:row>
      <xdr:rowOff>168063</xdr:rowOff>
    </xdr:to>
    <xdr:cxnSp macro="">
      <xdr:nvCxnSpPr>
        <xdr:cNvPr id="329" name="直線コネクタ 328"/>
        <xdr:cNvCxnSpPr/>
      </xdr:nvCxnSpPr>
      <xdr:spPr>
        <a:xfrm flipV="1">
          <a:off x="14401800" y="1111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168063</xdr:rowOff>
    </xdr:from>
    <xdr:to>
      <xdr:col>21</xdr:col>
      <xdr:colOff>0</xdr:colOff>
      <xdr:row>65</xdr:row>
      <xdr:rowOff>4656</xdr:rowOff>
    </xdr:to>
    <xdr:cxnSp macro="">
      <xdr:nvCxnSpPr>
        <xdr:cNvPr id="332" name="直線コネクタ 331"/>
        <xdr:cNvCxnSpPr/>
      </xdr:nvCxnSpPr>
      <xdr:spPr>
        <a:xfrm flipV="1">
          <a:off x="13512800" y="1114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95250</xdr:rowOff>
    </xdr:from>
    <xdr:to>
      <xdr:col>21</xdr:col>
      <xdr:colOff>50800</xdr:colOff>
      <xdr:row>61</xdr:row>
      <xdr:rowOff>25400</xdr:rowOff>
    </xdr:to>
    <xdr:sp macro="" textlink="">
      <xdr:nvSpPr>
        <xdr:cNvPr id="333" name="フローチャート : 判断 332"/>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34" name="テキスト ボックス 333"/>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35" name="フローチャート : 判断 334"/>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43621</xdr:rowOff>
    </xdr:from>
    <xdr:ext cx="762000" cy="259045"/>
    <xdr:sp macro="" textlink="">
      <xdr:nvSpPr>
        <xdr:cNvPr id="336" name="テキスト ボックス 335"/>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42333</xdr:rowOff>
    </xdr:from>
    <xdr:to>
      <xdr:col>24</xdr:col>
      <xdr:colOff>609600</xdr:colOff>
      <xdr:row>65</xdr:row>
      <xdr:rowOff>143933</xdr:rowOff>
    </xdr:to>
    <xdr:sp macro="" textlink="">
      <xdr:nvSpPr>
        <xdr:cNvPr id="342" name="円/楕円 341"/>
        <xdr:cNvSpPr/>
      </xdr:nvSpPr>
      <xdr:spPr>
        <a:xfrm>
          <a:off x="16967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109660</xdr:rowOff>
    </xdr:from>
    <xdr:ext cx="762000" cy="259045"/>
    <xdr:sp macro="" textlink="">
      <xdr:nvSpPr>
        <xdr:cNvPr id="343" name="定員管理の状況該当値テキスト"/>
        <xdr:cNvSpPr txBox="1"/>
      </xdr:nvSpPr>
      <xdr:spPr>
        <a:xfrm>
          <a:off x="17106900" y="110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161502</xdr:rowOff>
    </xdr:from>
    <xdr:to>
      <xdr:col>23</xdr:col>
      <xdr:colOff>457200</xdr:colOff>
      <xdr:row>65</xdr:row>
      <xdr:rowOff>91652</xdr:rowOff>
    </xdr:to>
    <xdr:sp macro="" textlink="">
      <xdr:nvSpPr>
        <xdr:cNvPr id="344" name="円/楕円 343"/>
        <xdr:cNvSpPr/>
      </xdr:nvSpPr>
      <xdr:spPr>
        <a:xfrm>
          <a:off x="16129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76429</xdr:rowOff>
    </xdr:from>
    <xdr:ext cx="736600" cy="259045"/>
    <xdr:sp macro="" textlink="">
      <xdr:nvSpPr>
        <xdr:cNvPr id="345" name="テキスト ボックス 344"/>
        <xdr:cNvSpPr txBox="1"/>
      </xdr:nvSpPr>
      <xdr:spPr>
        <a:xfrm>
          <a:off x="15798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93133</xdr:rowOff>
    </xdr:from>
    <xdr:to>
      <xdr:col>22</xdr:col>
      <xdr:colOff>254000</xdr:colOff>
      <xdr:row>65</xdr:row>
      <xdr:rowOff>23283</xdr:rowOff>
    </xdr:to>
    <xdr:sp macro="" textlink="">
      <xdr:nvSpPr>
        <xdr:cNvPr id="346" name="円/楕円 345"/>
        <xdr:cNvSpPr/>
      </xdr:nvSpPr>
      <xdr:spPr>
        <a:xfrm>
          <a:off x="15240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8060</xdr:rowOff>
    </xdr:from>
    <xdr:ext cx="762000" cy="259045"/>
    <xdr:sp macro="" textlink="">
      <xdr:nvSpPr>
        <xdr:cNvPr id="347" name="テキスト ボックス 346"/>
        <xdr:cNvSpPr txBox="1"/>
      </xdr:nvSpPr>
      <xdr:spPr>
        <a:xfrm>
          <a:off x="14909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117263</xdr:rowOff>
    </xdr:from>
    <xdr:to>
      <xdr:col>21</xdr:col>
      <xdr:colOff>50800</xdr:colOff>
      <xdr:row>65</xdr:row>
      <xdr:rowOff>47413</xdr:rowOff>
    </xdr:to>
    <xdr:sp macro="" textlink="">
      <xdr:nvSpPr>
        <xdr:cNvPr id="348" name="円/楕円 347"/>
        <xdr:cNvSpPr/>
      </xdr:nvSpPr>
      <xdr:spPr>
        <a:xfrm>
          <a:off x="14351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32190</xdr:rowOff>
    </xdr:from>
    <xdr:ext cx="762000" cy="259045"/>
    <xdr:sp macro="" textlink="">
      <xdr:nvSpPr>
        <xdr:cNvPr id="349" name="テキスト ボックス 348"/>
        <xdr:cNvSpPr txBox="1"/>
      </xdr:nvSpPr>
      <xdr:spPr>
        <a:xfrm>
          <a:off x="14020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125306</xdr:rowOff>
    </xdr:from>
    <xdr:to>
      <xdr:col>19</xdr:col>
      <xdr:colOff>533400</xdr:colOff>
      <xdr:row>65</xdr:row>
      <xdr:rowOff>55456</xdr:rowOff>
    </xdr:to>
    <xdr:sp macro="" textlink="">
      <xdr:nvSpPr>
        <xdr:cNvPr id="350" name="円/楕円 349"/>
        <xdr:cNvSpPr/>
      </xdr:nvSpPr>
      <xdr:spPr>
        <a:xfrm>
          <a:off x="13462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40233</xdr:rowOff>
    </xdr:from>
    <xdr:ext cx="762000" cy="259045"/>
    <xdr:sp macro="" textlink="">
      <xdr:nvSpPr>
        <xdr:cNvPr id="351" name="テキスト ボックス 350"/>
        <xdr:cNvSpPr txBox="1"/>
      </xdr:nvSpPr>
      <xdr:spPr>
        <a:xfrm>
          <a:off x="13131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1.5</a:t>
          </a:r>
          <a:r>
            <a:rPr kumimoji="1" lang="ja-JP" altLang="en-US" sz="1300">
              <a:latin typeface="ＭＳ Ｐゴシック"/>
            </a:rPr>
            <a:t>ポイント低下。類似団体平均、全国平均を下回ったものの、県平均を上回っている。これは、自主財源に乏しい本市において、公共施設の整備に必要な財源として地方債を多く発行していることが要因となっている。今後も地方債の発行を抑制するとともに、市債を活用して実施する投資的事業については、後年の財政負担を考慮し、財政措置の高い有利な市債を活用するなど計画的な財政運営に努める必要が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41</xdr:row>
      <xdr:rowOff>23114</xdr:rowOff>
    </xdr:to>
    <xdr:cxnSp macro="">
      <xdr:nvCxnSpPr>
        <xdr:cNvPr id="383" name="直線コネクタ 382"/>
        <xdr:cNvCxnSpPr/>
      </xdr:nvCxnSpPr>
      <xdr:spPr>
        <a:xfrm flipV="1">
          <a:off x="16179800" y="690778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167894</xdr:rowOff>
    </xdr:to>
    <xdr:cxnSp macro="">
      <xdr:nvCxnSpPr>
        <xdr:cNvPr id="386" name="直線コネクタ 385"/>
        <xdr:cNvCxnSpPr/>
      </xdr:nvCxnSpPr>
      <xdr:spPr>
        <a:xfrm flipV="1">
          <a:off x="15290800" y="70525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131826</xdr:rowOff>
    </xdr:from>
    <xdr:to>
      <xdr:col>23</xdr:col>
      <xdr:colOff>457200</xdr:colOff>
      <xdr:row>40</xdr:row>
      <xdr:rowOff>61976</xdr:rowOff>
    </xdr:to>
    <xdr:sp macro="" textlink="">
      <xdr:nvSpPr>
        <xdr:cNvPr id="387" name="フローチャート : 判断 386"/>
        <xdr:cNvSpPr/>
      </xdr:nvSpPr>
      <xdr:spPr>
        <a:xfrm>
          <a:off x="16129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388" name="テキスト ボックス 387"/>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83312</xdr:rowOff>
    </xdr:to>
    <xdr:cxnSp macro="">
      <xdr:nvCxnSpPr>
        <xdr:cNvPr id="389" name="直線コネクタ 388"/>
        <xdr:cNvCxnSpPr/>
      </xdr:nvCxnSpPr>
      <xdr:spPr>
        <a:xfrm flipV="1">
          <a:off x="14401800" y="719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90" name="フローチャート : 判断 389"/>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91" name="テキスト ボックス 390"/>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43</xdr:row>
      <xdr:rowOff>18034</xdr:rowOff>
    </xdr:to>
    <xdr:cxnSp macro="">
      <xdr:nvCxnSpPr>
        <xdr:cNvPr id="392" name="直線コネクタ 391"/>
        <xdr:cNvCxnSpPr/>
      </xdr:nvCxnSpPr>
      <xdr:spPr>
        <a:xfrm flipV="1">
          <a:off x="13512800" y="72842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95504</xdr:rowOff>
    </xdr:from>
    <xdr:to>
      <xdr:col>21</xdr:col>
      <xdr:colOff>50800</xdr:colOff>
      <xdr:row>41</xdr:row>
      <xdr:rowOff>25654</xdr:rowOff>
    </xdr:to>
    <xdr:sp macro="" textlink="">
      <xdr:nvSpPr>
        <xdr:cNvPr id="393" name="フローチャート : 判断 392"/>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394" name="テキスト ボックス 393"/>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395" name="フローチャート : 判断 394"/>
        <xdr:cNvSpPr/>
      </xdr:nvSpPr>
      <xdr:spPr>
        <a:xfrm>
          <a:off x="13462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396" name="テキスト ボックス 395"/>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402" name="円/楕円 40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142511</xdr:rowOff>
    </xdr:from>
    <xdr:ext cx="762000" cy="259045"/>
    <xdr:sp macro="" textlink="">
      <xdr:nvSpPr>
        <xdr:cNvPr id="403" name="公債費負担の状況該当値テキスト"/>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404" name="円/楕円 403"/>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58691</xdr:rowOff>
    </xdr:from>
    <xdr:ext cx="736600" cy="259045"/>
    <xdr:sp macro="" textlink="">
      <xdr:nvSpPr>
        <xdr:cNvPr id="405" name="テキスト ボックス 404"/>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6" name="円/楕円 405"/>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7" name="テキスト ボックス 406"/>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8" name="円/楕円 40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9" name="テキスト ボックス 40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10" name="円/楕円 409"/>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11" name="テキスト ボックス 410"/>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前年度との比較においては、</a:t>
          </a:r>
          <a:r>
            <a:rPr kumimoji="1" lang="en-US" altLang="ja-JP" sz="1100">
              <a:latin typeface="ＭＳ Ｐゴシック"/>
            </a:rPr>
            <a:t>11.0</a:t>
          </a:r>
          <a:r>
            <a:rPr kumimoji="1" lang="ja-JP" altLang="en-US" sz="1100">
              <a:latin typeface="ＭＳ Ｐゴシック"/>
            </a:rPr>
            <a:t>ポイント低下し好転している。これは、財政運営方針として市債発行額が元金償還額を上回らないようにしていることにより市債残高が減少したこと、企業債の残高減少に伴い公営企業繰入見込額が減少したこと、債務負担行為に基づく支出予定額が計画どおり減少していることが主な要因である。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103886</xdr:rowOff>
    </xdr:from>
    <xdr:to>
      <xdr:col>24</xdr:col>
      <xdr:colOff>558800</xdr:colOff>
      <xdr:row>15</xdr:row>
      <xdr:rowOff>20913</xdr:rowOff>
    </xdr:to>
    <xdr:cxnSp macro="">
      <xdr:nvCxnSpPr>
        <xdr:cNvPr id="445" name="直線コネクタ 444"/>
        <xdr:cNvCxnSpPr/>
      </xdr:nvCxnSpPr>
      <xdr:spPr>
        <a:xfrm flipV="1">
          <a:off x="16179800" y="250418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6"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20913</xdr:rowOff>
    </xdr:from>
    <xdr:to>
      <xdr:col>23</xdr:col>
      <xdr:colOff>406400</xdr:colOff>
      <xdr:row>15</xdr:row>
      <xdr:rowOff>156041</xdr:rowOff>
    </xdr:to>
    <xdr:cxnSp macro="">
      <xdr:nvCxnSpPr>
        <xdr:cNvPr id="448" name="直線コネクタ 447"/>
        <xdr:cNvCxnSpPr/>
      </xdr:nvCxnSpPr>
      <xdr:spPr>
        <a:xfrm flipV="1">
          <a:off x="15290800" y="259266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48937</xdr:rowOff>
    </xdr:from>
    <xdr:to>
      <xdr:col>23</xdr:col>
      <xdr:colOff>457200</xdr:colOff>
      <xdr:row>15</xdr:row>
      <xdr:rowOff>150537</xdr:rowOff>
    </xdr:to>
    <xdr:sp macro="" textlink="">
      <xdr:nvSpPr>
        <xdr:cNvPr id="449" name="フローチャート : 判断 448"/>
        <xdr:cNvSpPr/>
      </xdr:nvSpPr>
      <xdr:spPr>
        <a:xfrm>
          <a:off x="16129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135314</xdr:rowOff>
    </xdr:from>
    <xdr:ext cx="736600" cy="259045"/>
    <xdr:sp macro="" textlink="">
      <xdr:nvSpPr>
        <xdr:cNvPr id="450" name="テキスト ボックス 449"/>
        <xdr:cNvSpPr txBox="1"/>
      </xdr:nvSpPr>
      <xdr:spPr>
        <a:xfrm>
          <a:off x="15798800" y="27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156041</xdr:rowOff>
    </xdr:from>
    <xdr:to>
      <xdr:col>22</xdr:col>
      <xdr:colOff>203200</xdr:colOff>
      <xdr:row>16</xdr:row>
      <xdr:rowOff>56981</xdr:rowOff>
    </xdr:to>
    <xdr:cxnSp macro="">
      <xdr:nvCxnSpPr>
        <xdr:cNvPr id="451" name="直線コネクタ 450"/>
        <xdr:cNvCxnSpPr/>
      </xdr:nvCxnSpPr>
      <xdr:spPr>
        <a:xfrm flipV="1">
          <a:off x="14401800" y="272779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110871</xdr:rowOff>
    </xdr:from>
    <xdr:to>
      <xdr:col>22</xdr:col>
      <xdr:colOff>254000</xdr:colOff>
      <xdr:row>16</xdr:row>
      <xdr:rowOff>41021</xdr:rowOff>
    </xdr:to>
    <xdr:sp macro="" textlink="">
      <xdr:nvSpPr>
        <xdr:cNvPr id="452" name="フローチャート : 判断 451"/>
        <xdr:cNvSpPr/>
      </xdr:nvSpPr>
      <xdr:spPr>
        <a:xfrm>
          <a:off x="15240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25798</xdr:rowOff>
    </xdr:from>
    <xdr:ext cx="762000" cy="259045"/>
    <xdr:sp macro="" textlink="">
      <xdr:nvSpPr>
        <xdr:cNvPr id="453" name="テキスト ボックス 452"/>
        <xdr:cNvSpPr txBox="1"/>
      </xdr:nvSpPr>
      <xdr:spPr>
        <a:xfrm>
          <a:off x="14909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56981</xdr:rowOff>
    </xdr:from>
    <xdr:to>
      <xdr:col>21</xdr:col>
      <xdr:colOff>0</xdr:colOff>
      <xdr:row>17</xdr:row>
      <xdr:rowOff>18246</xdr:rowOff>
    </xdr:to>
    <xdr:cxnSp macro="">
      <xdr:nvCxnSpPr>
        <xdr:cNvPr id="454" name="直線コネクタ 453"/>
        <xdr:cNvCxnSpPr/>
      </xdr:nvCxnSpPr>
      <xdr:spPr>
        <a:xfrm flipV="1">
          <a:off x="13512800" y="280018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148675</xdr:rowOff>
    </xdr:from>
    <xdr:to>
      <xdr:col>21</xdr:col>
      <xdr:colOff>50800</xdr:colOff>
      <xdr:row>16</xdr:row>
      <xdr:rowOff>78825</xdr:rowOff>
    </xdr:to>
    <xdr:sp macro="" textlink="">
      <xdr:nvSpPr>
        <xdr:cNvPr id="455" name="フローチャート : 判断 454"/>
        <xdr:cNvSpPr/>
      </xdr:nvSpPr>
      <xdr:spPr>
        <a:xfrm>
          <a:off x="14351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89002</xdr:rowOff>
    </xdr:from>
    <xdr:ext cx="762000" cy="259045"/>
    <xdr:sp macro="" textlink="">
      <xdr:nvSpPr>
        <xdr:cNvPr id="456" name="テキスト ボックス 455"/>
        <xdr:cNvSpPr txBox="1"/>
      </xdr:nvSpPr>
      <xdr:spPr>
        <a:xfrm>
          <a:off x="14020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41571</xdr:rowOff>
    </xdr:from>
    <xdr:to>
      <xdr:col>19</xdr:col>
      <xdr:colOff>533400</xdr:colOff>
      <xdr:row>16</xdr:row>
      <xdr:rowOff>143171</xdr:rowOff>
    </xdr:to>
    <xdr:sp macro="" textlink="">
      <xdr:nvSpPr>
        <xdr:cNvPr id="457" name="フローチャート : 判断 456"/>
        <xdr:cNvSpPr/>
      </xdr:nvSpPr>
      <xdr:spPr>
        <a:xfrm>
          <a:off x="13462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153348</xdr:rowOff>
    </xdr:from>
    <xdr:ext cx="762000" cy="259045"/>
    <xdr:sp macro="" textlink="">
      <xdr:nvSpPr>
        <xdr:cNvPr id="458" name="テキスト ボックス 457"/>
        <xdr:cNvSpPr txBox="1"/>
      </xdr:nvSpPr>
      <xdr:spPr>
        <a:xfrm>
          <a:off x="13131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53086</xdr:rowOff>
    </xdr:from>
    <xdr:to>
      <xdr:col>24</xdr:col>
      <xdr:colOff>609600</xdr:colOff>
      <xdr:row>14</xdr:row>
      <xdr:rowOff>154686</xdr:rowOff>
    </xdr:to>
    <xdr:sp macro="" textlink="">
      <xdr:nvSpPr>
        <xdr:cNvPr id="464" name="円/楕円 463"/>
        <xdr:cNvSpPr/>
      </xdr:nvSpPr>
      <xdr:spPr>
        <a:xfrm>
          <a:off x="169672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69613</xdr:rowOff>
    </xdr:from>
    <xdr:ext cx="762000" cy="259045"/>
    <xdr:sp macro="" textlink="">
      <xdr:nvSpPr>
        <xdr:cNvPr id="465" name="将来負担の状況該当値テキスト"/>
        <xdr:cNvSpPr txBox="1"/>
      </xdr:nvSpPr>
      <xdr:spPr>
        <a:xfrm>
          <a:off x="17106900" y="229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141563</xdr:rowOff>
    </xdr:from>
    <xdr:to>
      <xdr:col>23</xdr:col>
      <xdr:colOff>457200</xdr:colOff>
      <xdr:row>15</xdr:row>
      <xdr:rowOff>71713</xdr:rowOff>
    </xdr:to>
    <xdr:sp macro="" textlink="">
      <xdr:nvSpPr>
        <xdr:cNvPr id="466" name="円/楕円 465"/>
        <xdr:cNvSpPr/>
      </xdr:nvSpPr>
      <xdr:spPr>
        <a:xfrm>
          <a:off x="16129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81890</xdr:rowOff>
    </xdr:from>
    <xdr:ext cx="736600" cy="259045"/>
    <xdr:sp macro="" textlink="">
      <xdr:nvSpPr>
        <xdr:cNvPr id="467" name="テキスト ボックス 466"/>
        <xdr:cNvSpPr txBox="1"/>
      </xdr:nvSpPr>
      <xdr:spPr>
        <a:xfrm>
          <a:off x="15798800" y="231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68" name="円/楕円 467"/>
        <xdr:cNvSpPr/>
      </xdr:nvSpPr>
      <xdr:spPr>
        <a:xfrm>
          <a:off x="15240000" y="26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69" name="テキスト ボックス 468"/>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6181</xdr:rowOff>
    </xdr:from>
    <xdr:to>
      <xdr:col>21</xdr:col>
      <xdr:colOff>50800</xdr:colOff>
      <xdr:row>16</xdr:row>
      <xdr:rowOff>107781</xdr:rowOff>
    </xdr:to>
    <xdr:sp macro="" textlink="">
      <xdr:nvSpPr>
        <xdr:cNvPr id="470" name="円/楕円 469"/>
        <xdr:cNvSpPr/>
      </xdr:nvSpPr>
      <xdr:spPr>
        <a:xfrm>
          <a:off x="14351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92558</xdr:rowOff>
    </xdr:from>
    <xdr:ext cx="762000" cy="259045"/>
    <xdr:sp macro="" textlink="">
      <xdr:nvSpPr>
        <xdr:cNvPr id="471" name="テキスト ボックス 470"/>
        <xdr:cNvSpPr txBox="1"/>
      </xdr:nvSpPr>
      <xdr:spPr>
        <a:xfrm>
          <a:off x="14020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138896</xdr:rowOff>
    </xdr:from>
    <xdr:to>
      <xdr:col>19</xdr:col>
      <xdr:colOff>533400</xdr:colOff>
      <xdr:row>17</xdr:row>
      <xdr:rowOff>69046</xdr:rowOff>
    </xdr:to>
    <xdr:sp macro="" textlink="">
      <xdr:nvSpPr>
        <xdr:cNvPr id="472" name="円/楕円 471"/>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53823</xdr:rowOff>
    </xdr:from>
    <xdr:ext cx="762000" cy="259045"/>
    <xdr:sp macro="" textlink="">
      <xdr:nvSpPr>
        <xdr:cNvPr id="473" name="テキスト ボックス 472"/>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256,520
254,771
426.06
123,352,976
119,394,618
3,224,255
62,603,558
105,591,883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0.3</a:t>
          </a:r>
          <a:r>
            <a:rPr kumimoji="1" lang="ja-JP" altLang="en-US" sz="1300">
              <a:latin typeface="ＭＳ Ｐゴシック"/>
            </a:rPr>
            <a:t>％減の</a:t>
          </a:r>
          <a:r>
            <a:rPr kumimoji="1" lang="en-US" altLang="ja-JP" sz="1300">
              <a:latin typeface="ＭＳ Ｐゴシック"/>
            </a:rPr>
            <a:t>23.9</a:t>
          </a:r>
          <a:r>
            <a:rPr kumimoji="1" lang="ja-JP" altLang="en-US" sz="1300">
              <a:latin typeface="ＭＳ Ｐゴシック"/>
            </a:rPr>
            <a:t>％となっており、全国平均、県平均及び類似団体平均より高い状況となっている。</a:t>
          </a:r>
        </a:p>
        <a:p>
          <a:r>
            <a:rPr kumimoji="1" lang="ja-JP" altLang="en-US" sz="1300">
              <a:latin typeface="ＭＳ Ｐゴシック"/>
            </a:rPr>
            <a:t>　今後とも行財政改革の推進により、人件費の抑制に努める。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26416</xdr:rowOff>
    </xdr:from>
    <xdr:to>
      <xdr:col>7</xdr:col>
      <xdr:colOff>15875</xdr:colOff>
      <xdr:row>38</xdr:row>
      <xdr:rowOff>53848</xdr:rowOff>
    </xdr:to>
    <xdr:cxnSp macro="">
      <xdr:nvCxnSpPr>
        <xdr:cNvPr id="64" name="直線コネクタ 63"/>
        <xdr:cNvCxnSpPr/>
      </xdr:nvCxnSpPr>
      <xdr:spPr>
        <a:xfrm flipV="1">
          <a:off x="3987800" y="65415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53848</xdr:rowOff>
    </xdr:to>
    <xdr:cxnSp macro="">
      <xdr:nvCxnSpPr>
        <xdr:cNvPr id="67" name="直線コネクタ 66"/>
        <xdr:cNvCxnSpPr/>
      </xdr:nvCxnSpPr>
      <xdr:spPr>
        <a:xfrm>
          <a:off x="3098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165354</xdr:rowOff>
    </xdr:from>
    <xdr:to>
      <xdr:col>5</xdr:col>
      <xdr:colOff>600075</xdr:colOff>
      <xdr:row>38</xdr:row>
      <xdr:rowOff>95504</xdr:rowOff>
    </xdr:to>
    <xdr:sp macro="" textlink="">
      <xdr:nvSpPr>
        <xdr:cNvPr id="68" name="フローチャート : 判断 67"/>
        <xdr:cNvSpPr/>
      </xdr:nvSpPr>
      <xdr:spPr>
        <a:xfrm>
          <a:off x="3937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105681</xdr:rowOff>
    </xdr:from>
    <xdr:ext cx="736600" cy="259045"/>
    <xdr:sp macro="" textlink="">
      <xdr:nvSpPr>
        <xdr:cNvPr id="69" name="テキスト ボックス 68"/>
        <xdr:cNvSpPr txBox="1"/>
      </xdr:nvSpPr>
      <xdr:spPr>
        <a:xfrm>
          <a:off x="3606800" y="6277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53848</xdr:rowOff>
    </xdr:to>
    <xdr:cxnSp macro="">
      <xdr:nvCxnSpPr>
        <xdr:cNvPr id="70" name="直線コネクタ 69"/>
        <xdr:cNvCxnSpPr/>
      </xdr:nvCxnSpPr>
      <xdr:spPr>
        <a:xfrm>
          <a:off x="2209800" y="6523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48768</xdr:rowOff>
    </xdr:from>
    <xdr:to>
      <xdr:col>4</xdr:col>
      <xdr:colOff>396875</xdr:colOff>
      <xdr:row>38</xdr:row>
      <xdr:rowOff>150368</xdr:rowOff>
    </xdr:to>
    <xdr:sp macro="" textlink="">
      <xdr:nvSpPr>
        <xdr:cNvPr id="71" name="フローチャート : 判断 70"/>
        <xdr:cNvSpPr/>
      </xdr:nvSpPr>
      <xdr:spPr>
        <a:xfrm>
          <a:off x="3048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72" name="テキスト ボックス 71"/>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136144</xdr:rowOff>
    </xdr:to>
    <xdr:cxnSp macro="">
      <xdr:nvCxnSpPr>
        <xdr:cNvPr id="73" name="直線コネクタ 72"/>
        <xdr:cNvCxnSpPr/>
      </xdr:nvCxnSpPr>
      <xdr:spPr>
        <a:xfrm flipV="1">
          <a:off x="1320800" y="65232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77" name="テキスト ボックス 76"/>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147066</xdr:rowOff>
    </xdr:from>
    <xdr:to>
      <xdr:col>7</xdr:col>
      <xdr:colOff>66675</xdr:colOff>
      <xdr:row>38</xdr:row>
      <xdr:rowOff>77215</xdr:rowOff>
    </xdr:to>
    <xdr:sp macro="" textlink="">
      <xdr:nvSpPr>
        <xdr:cNvPr id="83" name="円/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5" name="円/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7" name="円/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114825</xdr:rowOff>
    </xdr:from>
    <xdr:ext cx="762000" cy="259045"/>
    <xdr:sp macro="" textlink="">
      <xdr:nvSpPr>
        <xdr:cNvPr id="88" name="テキスト ボックス 87"/>
        <xdr:cNvSpPr txBox="1"/>
      </xdr:nvSpPr>
      <xdr:spPr>
        <a:xfrm>
          <a:off x="27178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69105</xdr:rowOff>
    </xdr:from>
    <xdr:ext cx="762000" cy="259045"/>
    <xdr:sp macro="" textlink="">
      <xdr:nvSpPr>
        <xdr:cNvPr id="90" name="テキスト ボックス 89"/>
        <xdr:cNvSpPr txBox="1"/>
      </xdr:nvSpPr>
      <xdr:spPr>
        <a:xfrm>
          <a:off x="1828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1" name="円/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25671</xdr:rowOff>
    </xdr:from>
    <xdr:ext cx="762000" cy="259045"/>
    <xdr:sp macro="" textlink="">
      <xdr:nvSpPr>
        <xdr:cNvPr id="92" name="テキスト ボックス 91"/>
        <xdr:cNvSpPr txBox="1"/>
      </xdr:nvSpPr>
      <xdr:spPr>
        <a:xfrm>
          <a:off x="939800" y="636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0.2</a:t>
          </a:r>
          <a:r>
            <a:rPr kumimoji="1" lang="ja-JP" altLang="en-US" sz="1300">
              <a:latin typeface="ＭＳ Ｐゴシック"/>
            </a:rPr>
            <a:t>％増の</a:t>
          </a:r>
          <a:r>
            <a:rPr kumimoji="1" lang="en-US" altLang="ja-JP" sz="1300">
              <a:latin typeface="ＭＳ Ｐゴシック"/>
            </a:rPr>
            <a:t>15.2</a:t>
          </a:r>
          <a:r>
            <a:rPr kumimoji="1" lang="ja-JP" altLang="en-US" sz="1300">
              <a:latin typeface="ＭＳ Ｐゴシック"/>
            </a:rPr>
            <a:t>％となっており、全国平均、県平均及び類似団体平均より高い状況となっている。</a:t>
          </a:r>
        </a:p>
        <a:p>
          <a:r>
            <a:rPr kumimoji="1" lang="ja-JP" altLang="en-US" sz="1300">
              <a:latin typeface="ＭＳ Ｐゴシック"/>
            </a:rPr>
            <a:t>　物件費の増加は、経常収支比率の大きな要因となるため、今後、公共施設の再編を進め、施設維持管理経費等、経常的な物件費の縮減に努める必要がある。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95250</xdr:rowOff>
    </xdr:to>
    <xdr:cxnSp macro="">
      <xdr:nvCxnSpPr>
        <xdr:cNvPr id="125" name="直線コネクタ 124"/>
        <xdr:cNvCxnSpPr/>
      </xdr:nvCxnSpPr>
      <xdr:spPr>
        <a:xfrm>
          <a:off x="15671800" y="298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69850</xdr:rowOff>
    </xdr:to>
    <xdr:cxnSp macro="">
      <xdr:nvCxnSpPr>
        <xdr:cNvPr id="128" name="直線コネクタ 127"/>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107950</xdr:rowOff>
    </xdr:from>
    <xdr:to>
      <xdr:col>22</xdr:col>
      <xdr:colOff>615950</xdr:colOff>
      <xdr:row>18</xdr:row>
      <xdr:rowOff>38100</xdr:rowOff>
    </xdr:to>
    <xdr:sp macro="" textlink="">
      <xdr:nvSpPr>
        <xdr:cNvPr id="129" name="フローチャート : 判断 128"/>
        <xdr:cNvSpPr/>
      </xdr:nvSpPr>
      <xdr:spPr>
        <a:xfrm>
          <a:off x="15621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30" name="テキスト ボックス 129"/>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152400</xdr:rowOff>
    </xdr:from>
    <xdr:to>
      <xdr:col>21</xdr:col>
      <xdr:colOff>361950</xdr:colOff>
      <xdr:row>17</xdr:row>
      <xdr:rowOff>69850</xdr:rowOff>
    </xdr:to>
    <xdr:cxnSp macro="">
      <xdr:nvCxnSpPr>
        <xdr:cNvPr id="131" name="直線コネクタ 130"/>
        <xdr:cNvCxnSpPr/>
      </xdr:nvCxnSpPr>
      <xdr:spPr>
        <a:xfrm>
          <a:off x="13893800" y="289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120650</xdr:rowOff>
    </xdr:from>
    <xdr:to>
      <xdr:col>21</xdr:col>
      <xdr:colOff>412750</xdr:colOff>
      <xdr:row>18</xdr:row>
      <xdr:rowOff>50800</xdr:rowOff>
    </xdr:to>
    <xdr:sp macro="" textlink="">
      <xdr:nvSpPr>
        <xdr:cNvPr id="132" name="フローチャート : 判断 131"/>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35577</xdr:rowOff>
    </xdr:from>
    <xdr:ext cx="762000" cy="259045"/>
    <xdr:sp macro="" textlink="">
      <xdr:nvSpPr>
        <xdr:cNvPr id="133" name="テキスト ボックス 132"/>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152400</xdr:rowOff>
    </xdr:to>
    <xdr:cxnSp macro="">
      <xdr:nvCxnSpPr>
        <xdr:cNvPr id="134" name="直線コネクタ 133"/>
        <xdr:cNvCxnSpPr/>
      </xdr:nvCxnSpPr>
      <xdr:spPr>
        <a:xfrm>
          <a:off x="13004800" y="2755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5" name="フローチャート : 判断 134"/>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36" name="テキスト ボックス 135"/>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7" name="フローチャート : 判断 136"/>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38" name="テキスト ボックス 137"/>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4" name="円/楕円 143"/>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5"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47" name="テキスト ボックス 14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49" name="テキスト ボックス 14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0" name="円/楕円 149"/>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51" name="テキスト ボックス 15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0..8</a:t>
          </a:r>
          <a:r>
            <a:rPr kumimoji="1" lang="ja-JP" altLang="en-US" sz="1300">
              <a:latin typeface="ＭＳ Ｐゴシック"/>
            </a:rPr>
            <a:t>％上昇し、</a:t>
          </a:r>
          <a:r>
            <a:rPr kumimoji="1" lang="en-US" altLang="ja-JP" sz="1300">
              <a:latin typeface="ＭＳ Ｐゴシック"/>
            </a:rPr>
            <a:t>14.6</a:t>
          </a:r>
          <a:r>
            <a:rPr kumimoji="1" lang="ja-JP" altLang="en-US" sz="1300">
              <a:latin typeface="ＭＳ Ｐゴシック"/>
            </a:rPr>
            <a:t>％となり全国平均及び県平均より高く、類似団体平均より低い状況となっている。</a:t>
          </a:r>
        </a:p>
        <a:p>
          <a:r>
            <a:rPr kumimoji="1" lang="ja-JP" altLang="en-US" sz="1300">
              <a:latin typeface="ＭＳ Ｐゴシック"/>
            </a:rPr>
            <a:t>　増加の主な要因としては、子ども・子育て支援新制度による私立保育所等運営費の増や障がい者介護・訓練等給付費等の増が挙げられる。今後も高齢化社会に伴う民生費全般の扶助費の増加などが予想されるため、健全な財政運営の確保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19050</xdr:rowOff>
    </xdr:to>
    <xdr:cxnSp macro="">
      <xdr:nvCxnSpPr>
        <xdr:cNvPr id="186" name="直線コネクタ 185"/>
        <xdr:cNvCxnSpPr/>
      </xdr:nvCxnSpPr>
      <xdr:spPr>
        <a:xfrm>
          <a:off x="3987800" y="969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56</xdr:row>
      <xdr:rowOff>88900</xdr:rowOff>
    </xdr:to>
    <xdr:cxnSp macro="">
      <xdr:nvCxnSpPr>
        <xdr:cNvPr id="189" name="直線コネクタ 188"/>
        <xdr:cNvCxnSpPr/>
      </xdr:nvCxnSpPr>
      <xdr:spPr>
        <a:xfrm>
          <a:off x="3098800" y="946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1" name="テキスト ボックス 190"/>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31750</xdr:rowOff>
    </xdr:to>
    <xdr:cxnSp macro="">
      <xdr:nvCxnSpPr>
        <xdr:cNvPr id="192" name="直線コネクタ 191"/>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3" name="フローチャート :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55</xdr:row>
      <xdr:rowOff>19050</xdr:rowOff>
    </xdr:to>
    <xdr:cxnSp macro="">
      <xdr:nvCxnSpPr>
        <xdr:cNvPr id="195" name="直線コネクタ 194"/>
        <xdr:cNvCxnSpPr/>
      </xdr:nvCxnSpPr>
      <xdr:spPr>
        <a:xfrm>
          <a:off x="1320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6" name="フローチャート :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7" name="テキスト ボックス 196"/>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198" name="フローチャート : 判断 197"/>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199" name="テキスト ボックス 198"/>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9" name="円/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1" name="円/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2" name="テキスト ボックス 211"/>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3" name="円/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0.1</a:t>
          </a:r>
          <a:r>
            <a:rPr kumimoji="1" lang="ja-JP" altLang="en-US" sz="1300">
              <a:latin typeface="ＭＳ Ｐゴシック"/>
            </a:rPr>
            <a:t>％増加し、</a:t>
          </a:r>
          <a:r>
            <a:rPr kumimoji="1" lang="en-US" altLang="ja-JP" sz="1300">
              <a:latin typeface="ＭＳ Ｐゴシック"/>
            </a:rPr>
            <a:t>13.1</a:t>
          </a:r>
          <a:r>
            <a:rPr kumimoji="1" lang="ja-JP" altLang="en-US" sz="1300">
              <a:latin typeface="ＭＳ Ｐゴシック"/>
            </a:rPr>
            <a:t>％となったものの、全国平均と比較し下回っている状況である。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年度から増加した主な要因は、後期高齢者医療推進事業（繰出金）や道路・橋りょうの維持補修費が増加したことが挙げられる。</a:t>
          </a:r>
        </a:p>
        <a:p>
          <a:r>
            <a:rPr kumimoji="1" lang="ja-JP" altLang="en-US" sz="1300">
              <a:latin typeface="ＭＳ Ｐゴシック"/>
            </a:rPr>
            <a:t>　繰出金については、各特別会計においては事務費削減、保険料の適正化に努め、財政健全化を図っていく。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96520</xdr:rowOff>
    </xdr:to>
    <xdr:cxnSp macro="">
      <xdr:nvCxnSpPr>
        <xdr:cNvPr id="247" name="直線コネクタ 246"/>
        <xdr:cNvCxnSpPr/>
      </xdr:nvCxnSpPr>
      <xdr:spPr>
        <a:xfrm>
          <a:off x="15671800" y="969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88900</xdr:rowOff>
    </xdr:to>
    <xdr:cxnSp macro="">
      <xdr:nvCxnSpPr>
        <xdr:cNvPr id="250" name="直線コネクタ 249"/>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43180</xdr:rowOff>
    </xdr:to>
    <xdr:cxnSp macro="">
      <xdr:nvCxnSpPr>
        <xdr:cNvPr id="253" name="直線コネクタ 252"/>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43180</xdr:rowOff>
    </xdr:to>
    <xdr:cxnSp macro="">
      <xdr:nvCxnSpPr>
        <xdr:cNvPr id="256" name="直線コネクタ 255"/>
        <xdr:cNvCxnSpPr/>
      </xdr:nvCxnSpPr>
      <xdr:spPr>
        <a:xfrm>
          <a:off x="13004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59" name="フローチャート :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0" name="テキスト ボックス 259"/>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6" name="円/楕円 265"/>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17797</xdr:rowOff>
    </xdr:from>
    <xdr:ext cx="762000" cy="259045"/>
    <xdr:sp macro="" textlink="">
      <xdr:nvSpPr>
        <xdr:cNvPr id="267"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年度から</a:t>
          </a:r>
          <a:r>
            <a:rPr kumimoji="1" lang="en-US" altLang="ja-JP" sz="1100">
              <a:latin typeface="ＭＳ Ｐゴシック"/>
            </a:rPr>
            <a:t>0.1</a:t>
          </a:r>
          <a:r>
            <a:rPr kumimoji="1" lang="ja-JP" altLang="en-US" sz="1100">
              <a:latin typeface="ＭＳ Ｐゴシック"/>
            </a:rPr>
            <a:t>％増の</a:t>
          </a:r>
          <a:r>
            <a:rPr kumimoji="1" lang="en-US" altLang="ja-JP" sz="1100">
              <a:latin typeface="ＭＳ Ｐゴシック"/>
            </a:rPr>
            <a:t>5.1</a:t>
          </a:r>
          <a:r>
            <a:rPr kumimoji="1" lang="ja-JP" altLang="en-US" sz="1100">
              <a:latin typeface="ＭＳ Ｐゴシック"/>
            </a:rPr>
            <a:t>％となっており、類似団体等の平均を大きく下回っている。</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年度の増要因としては、中核市移行に伴う事務移譲（軽費老人ホーム事務費等補助、民生委員児童委員活動費補助など）によるものが大きい。</a:t>
          </a:r>
        </a:p>
        <a:p>
          <a:r>
            <a:rPr kumimoji="1" lang="ja-JP" altLang="en-US" sz="1100">
              <a:latin typeface="ＭＳ Ｐゴシック"/>
            </a:rPr>
            <a:t>　平成</a:t>
          </a:r>
          <a:r>
            <a:rPr kumimoji="1" lang="en-US" altLang="ja-JP" sz="1100">
              <a:latin typeface="ＭＳ Ｐゴシック"/>
            </a:rPr>
            <a:t>21</a:t>
          </a:r>
          <a:r>
            <a:rPr kumimoji="1" lang="ja-JP" altLang="en-US" sz="1100">
              <a:latin typeface="ＭＳ Ｐゴシック"/>
            </a:rPr>
            <a:t>年度に補助金等見直しガイドラインを作成し、補助金交付の適正化を図っているが、今後も交付要綱の見直しによる経費縮減や、公営事業会計等の繰出（補助）先の財政状況の把握や健全化を図り、歳出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156936</xdr:rowOff>
    </xdr:from>
    <xdr:to>
      <xdr:col>24</xdr:col>
      <xdr:colOff>31750</xdr:colOff>
      <xdr:row>33</xdr:row>
      <xdr:rowOff>167822</xdr:rowOff>
    </xdr:to>
    <xdr:cxnSp macro="">
      <xdr:nvCxnSpPr>
        <xdr:cNvPr id="310" name="直線コネクタ 309"/>
        <xdr:cNvCxnSpPr/>
      </xdr:nvCxnSpPr>
      <xdr:spPr>
        <a:xfrm>
          <a:off x="15671800" y="58147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156936</xdr:rowOff>
    </xdr:from>
    <xdr:to>
      <xdr:col>22</xdr:col>
      <xdr:colOff>565150</xdr:colOff>
      <xdr:row>34</xdr:row>
      <xdr:rowOff>50800</xdr:rowOff>
    </xdr:to>
    <xdr:cxnSp macro="">
      <xdr:nvCxnSpPr>
        <xdr:cNvPr id="313" name="直線コネクタ 312"/>
        <xdr:cNvCxnSpPr/>
      </xdr:nvCxnSpPr>
      <xdr:spPr>
        <a:xfrm flipV="1">
          <a:off x="14782800" y="581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5443</xdr:rowOff>
    </xdr:from>
    <xdr:to>
      <xdr:col>22</xdr:col>
      <xdr:colOff>615950</xdr:colOff>
      <xdr:row>36</xdr:row>
      <xdr:rowOff>107043</xdr:rowOff>
    </xdr:to>
    <xdr:sp macro="" textlink="">
      <xdr:nvSpPr>
        <xdr:cNvPr id="314" name="フローチャート : 判断 313"/>
        <xdr:cNvSpPr/>
      </xdr:nvSpPr>
      <xdr:spPr>
        <a:xfrm>
          <a:off x="15621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91820</xdr:rowOff>
    </xdr:from>
    <xdr:ext cx="736600" cy="259045"/>
    <xdr:sp macro="" textlink="">
      <xdr:nvSpPr>
        <xdr:cNvPr id="315" name="テキスト ボックス 314"/>
        <xdr:cNvSpPr txBox="1"/>
      </xdr:nvSpPr>
      <xdr:spPr>
        <a:xfrm>
          <a:off x="15290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18143</xdr:rowOff>
    </xdr:from>
    <xdr:to>
      <xdr:col>21</xdr:col>
      <xdr:colOff>361950</xdr:colOff>
      <xdr:row>34</xdr:row>
      <xdr:rowOff>50800</xdr:rowOff>
    </xdr:to>
    <xdr:cxnSp macro="">
      <xdr:nvCxnSpPr>
        <xdr:cNvPr id="316" name="直線コネクタ 315"/>
        <xdr:cNvCxnSpPr/>
      </xdr:nvCxnSpPr>
      <xdr:spPr>
        <a:xfrm>
          <a:off x="13893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7" name="フローチャート : 判断 316"/>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8" name="テキスト ボックス 317"/>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18143</xdr:rowOff>
    </xdr:to>
    <xdr:cxnSp macro="">
      <xdr:nvCxnSpPr>
        <xdr:cNvPr id="319" name="直線コネクタ 318"/>
        <xdr:cNvCxnSpPr/>
      </xdr:nvCxnSpPr>
      <xdr:spPr>
        <a:xfrm>
          <a:off x="13004800" y="580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144236</xdr:rowOff>
    </xdr:from>
    <xdr:to>
      <xdr:col>20</xdr:col>
      <xdr:colOff>209550</xdr:colOff>
      <xdr:row>36</xdr:row>
      <xdr:rowOff>74386</xdr:rowOff>
    </xdr:to>
    <xdr:sp macro="" textlink="">
      <xdr:nvSpPr>
        <xdr:cNvPr id="320" name="フローチャート : 判断 319"/>
        <xdr:cNvSpPr/>
      </xdr:nvSpPr>
      <xdr:spPr>
        <a:xfrm>
          <a:off x="13843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59163</xdr:rowOff>
    </xdr:from>
    <xdr:ext cx="762000" cy="259045"/>
    <xdr:sp macro="" textlink="">
      <xdr:nvSpPr>
        <xdr:cNvPr id="321" name="テキスト ボックス 320"/>
        <xdr:cNvSpPr txBox="1"/>
      </xdr:nvSpPr>
      <xdr:spPr>
        <a:xfrm>
          <a:off x="13512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117022</xdr:rowOff>
    </xdr:from>
    <xdr:to>
      <xdr:col>24</xdr:col>
      <xdr:colOff>82550</xdr:colOff>
      <xdr:row>34</xdr:row>
      <xdr:rowOff>47172</xdr:rowOff>
    </xdr:to>
    <xdr:sp macro="" textlink="">
      <xdr:nvSpPr>
        <xdr:cNvPr id="329" name="円/楕円 328"/>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133549</xdr:rowOff>
    </xdr:from>
    <xdr:ext cx="762000" cy="259045"/>
    <xdr:sp macro="" textlink="">
      <xdr:nvSpPr>
        <xdr:cNvPr id="330"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106136</xdr:rowOff>
    </xdr:from>
    <xdr:to>
      <xdr:col>22</xdr:col>
      <xdr:colOff>615950</xdr:colOff>
      <xdr:row>34</xdr:row>
      <xdr:rowOff>36286</xdr:rowOff>
    </xdr:to>
    <xdr:sp macro="" textlink="">
      <xdr:nvSpPr>
        <xdr:cNvPr id="331" name="円/楕円 330"/>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46463</xdr:rowOff>
    </xdr:from>
    <xdr:ext cx="736600" cy="259045"/>
    <xdr:sp macro="" textlink="">
      <xdr:nvSpPr>
        <xdr:cNvPr id="332" name="テキスト ボックス 331"/>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333" name="円/楕円 33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334" name="テキスト ボックス 33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138793</xdr:rowOff>
    </xdr:from>
    <xdr:to>
      <xdr:col>20</xdr:col>
      <xdr:colOff>209550</xdr:colOff>
      <xdr:row>34</xdr:row>
      <xdr:rowOff>68943</xdr:rowOff>
    </xdr:to>
    <xdr:sp macro="" textlink="">
      <xdr:nvSpPr>
        <xdr:cNvPr id="335" name="円/楕円 334"/>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79120</xdr:rowOff>
    </xdr:from>
    <xdr:ext cx="762000" cy="259045"/>
    <xdr:sp macro="" textlink="">
      <xdr:nvSpPr>
        <xdr:cNvPr id="336" name="テキスト ボックス 335"/>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7" name="円/楕円 336"/>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38" name="テキスト ボックス 337"/>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年度は、合併特例債の償還が増え、前年度から</a:t>
          </a:r>
          <a:r>
            <a:rPr kumimoji="1" lang="en-US" altLang="ja-JP" sz="1300">
              <a:latin typeface="ＭＳ Ｐゴシック"/>
            </a:rPr>
            <a:t>0.3</a:t>
          </a:r>
          <a:r>
            <a:rPr kumimoji="1" lang="ja-JP" altLang="en-US" sz="1300">
              <a:latin typeface="ＭＳ Ｐゴシック"/>
            </a:rPr>
            <a:t>％増の</a:t>
          </a:r>
          <a:r>
            <a:rPr kumimoji="1" lang="en-US" altLang="ja-JP" sz="1300">
              <a:latin typeface="ＭＳ Ｐゴシック"/>
            </a:rPr>
            <a:t>19.3</a:t>
          </a:r>
          <a:r>
            <a:rPr kumimoji="1" lang="ja-JP" altLang="en-US" sz="1300">
              <a:latin typeface="ＭＳ Ｐゴシック"/>
            </a:rPr>
            <a:t>％となり、全国平均、類似団体平均を大きく上回っている。これまでの大規模事業の実施によるものが要因であり、市債発行額を元金償還金の範囲内とする基本方針を継続するとともに、実施事業の厳選とコスト意識の徹底により、公債費負担の軽減を図っ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54611</xdr:rowOff>
    </xdr:to>
    <xdr:cxnSp macro="">
      <xdr:nvCxnSpPr>
        <xdr:cNvPr id="371" name="直線コネクタ 370"/>
        <xdr:cNvCxnSpPr/>
      </xdr:nvCxnSpPr>
      <xdr:spPr>
        <a:xfrm>
          <a:off x="3987800" y="13576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115570</xdr:rowOff>
    </xdr:to>
    <xdr:cxnSp macro="">
      <xdr:nvCxnSpPr>
        <xdr:cNvPr id="374" name="直線コネクタ 373"/>
        <xdr:cNvCxnSpPr/>
      </xdr:nvCxnSpPr>
      <xdr:spPr>
        <a:xfrm flipV="1">
          <a:off x="3098800" y="1357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5" name="フローチャート : 判断 374"/>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6" name="テキスト ボックス 375"/>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79</xdr:row>
      <xdr:rowOff>168911</xdr:rowOff>
    </xdr:to>
    <xdr:cxnSp macro="">
      <xdr:nvCxnSpPr>
        <xdr:cNvPr id="377" name="直線コネクタ 376"/>
        <xdr:cNvCxnSpPr/>
      </xdr:nvCxnSpPr>
      <xdr:spPr>
        <a:xfrm flipV="1">
          <a:off x="2209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8" name="フローチャート : 判断 37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9" name="テキスト ボックス 378"/>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79</xdr:row>
      <xdr:rowOff>168911</xdr:rowOff>
    </xdr:to>
    <xdr:cxnSp macro="">
      <xdr:nvCxnSpPr>
        <xdr:cNvPr id="380" name="直線コネクタ 379"/>
        <xdr:cNvCxnSpPr/>
      </xdr:nvCxnSpPr>
      <xdr:spPr>
        <a:xfrm>
          <a:off x="1320800" y="13713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1" name="フローチャート :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3" name="フローチャート : 判断 382"/>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4" name="テキスト ボックス 383"/>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90" name="円/楕円 389"/>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147338</xdr:rowOff>
    </xdr:from>
    <xdr:ext cx="762000" cy="259045"/>
    <xdr:sp macro="" textlink="">
      <xdr:nvSpPr>
        <xdr:cNvPr id="391"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2" name="円/楕円 391"/>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3" name="テキスト ボックス 392"/>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4" name="円/楕円 393"/>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5" name="テキスト ボックス 394"/>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6" name="円/楕円 395"/>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7" name="テキスト ボックス 396"/>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118111</xdr:rowOff>
    </xdr:from>
    <xdr:to>
      <xdr:col>1</xdr:col>
      <xdr:colOff>676275</xdr:colOff>
      <xdr:row>80</xdr:row>
      <xdr:rowOff>48261</xdr:rowOff>
    </xdr:to>
    <xdr:sp macro="" textlink="">
      <xdr:nvSpPr>
        <xdr:cNvPr id="398" name="円/楕円 397"/>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33038</xdr:rowOff>
    </xdr:from>
    <xdr:ext cx="762000" cy="259045"/>
    <xdr:sp macro="" textlink="">
      <xdr:nvSpPr>
        <xdr:cNvPr id="399" name="テキスト ボックス 398"/>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費にかかる経常収支比率は、類似団体平均、全国平均を下回っている。これは言い換えれば、公債費が占める割合が大きく、経常収支比率を押し上げる要因となっていることがうかがえる。今後とも、市債発行額を元金償還金の範囲内とする基本方針を継続し、公債費負担の軽減を図っていかなければならない。ただし、扶助費の増により、前年度から</a:t>
          </a:r>
          <a:r>
            <a:rPr kumimoji="1" lang="en-US" altLang="ja-JP" sz="1300">
              <a:latin typeface="ＭＳ Ｐゴシック"/>
            </a:rPr>
            <a:t>0.9</a:t>
          </a:r>
          <a:r>
            <a:rPr kumimoji="1" lang="ja-JP" altLang="en-US" sz="1300">
              <a:latin typeface="ＭＳ Ｐゴシック"/>
            </a:rPr>
            <a:t>ポイント増加しているため、今後もその抑制に努めなければならない。</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99568</xdr:rowOff>
    </xdr:to>
    <xdr:cxnSp macro="">
      <xdr:nvCxnSpPr>
        <xdr:cNvPr id="430" name="直線コネクタ 429"/>
        <xdr:cNvCxnSpPr/>
      </xdr:nvCxnSpPr>
      <xdr:spPr>
        <a:xfrm>
          <a:off x="15671800" y="13088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58420</xdr:rowOff>
    </xdr:to>
    <xdr:cxnSp macro="">
      <xdr:nvCxnSpPr>
        <xdr:cNvPr id="433" name="直線コネクタ 432"/>
        <xdr:cNvCxnSpPr/>
      </xdr:nvCxnSpPr>
      <xdr:spPr>
        <a:xfrm>
          <a:off x="14782800" y="13006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4" name="フローチャート : 判断 433"/>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5" name="テキスト ボックス 434"/>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75</xdr:row>
      <xdr:rowOff>147574</xdr:rowOff>
    </xdr:to>
    <xdr:cxnSp macro="">
      <xdr:nvCxnSpPr>
        <xdr:cNvPr id="436" name="直線コネクタ 435"/>
        <xdr:cNvCxnSpPr/>
      </xdr:nvCxnSpPr>
      <xdr:spPr>
        <a:xfrm>
          <a:off x="13893800" y="12933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7" name="フローチャート :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74422</xdr:rowOff>
    </xdr:to>
    <xdr:cxnSp macro="">
      <xdr:nvCxnSpPr>
        <xdr:cNvPr id="439" name="直線コネクタ 438"/>
        <xdr:cNvCxnSpPr/>
      </xdr:nvCxnSpPr>
      <xdr:spPr>
        <a:xfrm>
          <a:off x="13004800" y="12892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2" name="フローチャート : 判断 441"/>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3" name="テキスト ボックス 442"/>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49" name="円/楕円 448"/>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65295</xdr:rowOff>
    </xdr:from>
    <xdr:ext cx="762000" cy="259045"/>
    <xdr:sp macro="" textlink="">
      <xdr:nvSpPr>
        <xdr:cNvPr id="450"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1" name="円/楕円 450"/>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2" name="テキスト ボックス 451"/>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96774</xdr:rowOff>
    </xdr:from>
    <xdr:to>
      <xdr:col>21</xdr:col>
      <xdr:colOff>412750</xdr:colOff>
      <xdr:row>76</xdr:row>
      <xdr:rowOff>26924</xdr:rowOff>
    </xdr:to>
    <xdr:sp macro="" textlink="">
      <xdr:nvSpPr>
        <xdr:cNvPr id="453" name="円/楕円 452"/>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37101</xdr:rowOff>
    </xdr:from>
    <xdr:ext cx="762000" cy="259045"/>
    <xdr:sp macro="" textlink="">
      <xdr:nvSpPr>
        <xdr:cNvPr id="454" name="テキスト ボックス 453"/>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5" name="円/楕円 454"/>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6" name="テキスト ボックス 455"/>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7" name="円/楕円 456"/>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58" name="テキスト ボックス 457"/>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長崎県佐世保市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36825</xdr:rowOff>
    </xdr:from>
    <xdr:to>
      <xdr:col>4</xdr:col>
      <xdr:colOff>1117600</xdr:colOff>
      <xdr:row>14</xdr:row>
      <xdr:rowOff>60554</xdr:rowOff>
    </xdr:to>
    <xdr:cxnSp macro="">
      <xdr:nvCxnSpPr>
        <xdr:cNvPr id="48" name="直線コネクタ 47"/>
        <xdr:cNvCxnSpPr/>
      </xdr:nvCxnSpPr>
      <xdr:spPr bwMode="auto">
        <a:xfrm flipV="1">
          <a:off x="5003800" y="2484750"/>
          <a:ext cx="647700" cy="2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40711</xdr:rowOff>
    </xdr:from>
    <xdr:to>
      <xdr:col>4</xdr:col>
      <xdr:colOff>469900</xdr:colOff>
      <xdr:row>14</xdr:row>
      <xdr:rowOff>60554</xdr:rowOff>
    </xdr:to>
    <xdr:cxnSp macro="">
      <xdr:nvCxnSpPr>
        <xdr:cNvPr id="51" name="直線コネクタ 50"/>
        <xdr:cNvCxnSpPr/>
      </xdr:nvCxnSpPr>
      <xdr:spPr bwMode="auto">
        <a:xfrm>
          <a:off x="4305300" y="2488636"/>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75042</xdr:rowOff>
    </xdr:from>
    <xdr:to>
      <xdr:col>4</xdr:col>
      <xdr:colOff>520700</xdr:colOff>
      <xdr:row>17</xdr:row>
      <xdr:rowOff>5192</xdr:rowOff>
    </xdr:to>
    <xdr:sp macro="" textlink="">
      <xdr:nvSpPr>
        <xdr:cNvPr id="52" name="フローチャート : 判断 51"/>
        <xdr:cNvSpPr/>
      </xdr:nvSpPr>
      <xdr:spPr bwMode="auto">
        <a:xfrm>
          <a:off x="4953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161419</xdr:rowOff>
    </xdr:from>
    <xdr:ext cx="736600" cy="259045"/>
    <xdr:sp macro="" textlink="">
      <xdr:nvSpPr>
        <xdr:cNvPr id="53" name="テキスト ボックス 52"/>
        <xdr:cNvSpPr txBox="1"/>
      </xdr:nvSpPr>
      <xdr:spPr>
        <a:xfrm>
          <a:off x="4622800" y="295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40711</xdr:rowOff>
    </xdr:from>
    <xdr:to>
      <xdr:col>3</xdr:col>
      <xdr:colOff>904875</xdr:colOff>
      <xdr:row>15</xdr:row>
      <xdr:rowOff>9119</xdr:rowOff>
    </xdr:to>
    <xdr:cxnSp macro="">
      <xdr:nvCxnSpPr>
        <xdr:cNvPr id="54" name="直線コネクタ 53"/>
        <xdr:cNvCxnSpPr/>
      </xdr:nvCxnSpPr>
      <xdr:spPr bwMode="auto">
        <a:xfrm flipV="1">
          <a:off x="3606800" y="2488636"/>
          <a:ext cx="698500" cy="1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133518</xdr:rowOff>
    </xdr:from>
    <xdr:to>
      <xdr:col>3</xdr:col>
      <xdr:colOff>955675</xdr:colOff>
      <xdr:row>17</xdr:row>
      <xdr:rowOff>63668</xdr:rowOff>
    </xdr:to>
    <xdr:sp macro="" textlink="">
      <xdr:nvSpPr>
        <xdr:cNvPr id="55" name="フローチャート : 判断 54"/>
        <xdr:cNvSpPr/>
      </xdr:nvSpPr>
      <xdr:spPr bwMode="auto">
        <a:xfrm>
          <a:off x="4254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48445</xdr:rowOff>
    </xdr:from>
    <xdr:ext cx="762000" cy="259045"/>
    <xdr:sp macro="" textlink="">
      <xdr:nvSpPr>
        <xdr:cNvPr id="56" name="テキスト ボックス 55"/>
        <xdr:cNvSpPr txBox="1"/>
      </xdr:nvSpPr>
      <xdr:spPr>
        <a:xfrm>
          <a:off x="3924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40985</xdr:rowOff>
    </xdr:from>
    <xdr:to>
      <xdr:col>3</xdr:col>
      <xdr:colOff>206375</xdr:colOff>
      <xdr:row>15</xdr:row>
      <xdr:rowOff>9119</xdr:rowOff>
    </xdr:to>
    <xdr:cxnSp macro="">
      <xdr:nvCxnSpPr>
        <xdr:cNvPr id="57" name="直線コネクタ 56"/>
        <xdr:cNvCxnSpPr/>
      </xdr:nvCxnSpPr>
      <xdr:spPr bwMode="auto">
        <a:xfrm>
          <a:off x="2908300" y="2488910"/>
          <a:ext cx="698500" cy="13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43723</xdr:rowOff>
    </xdr:from>
    <xdr:to>
      <xdr:col>3</xdr:col>
      <xdr:colOff>257175</xdr:colOff>
      <xdr:row>17</xdr:row>
      <xdr:rowOff>145323</xdr:rowOff>
    </xdr:to>
    <xdr:sp macro="" textlink="">
      <xdr:nvSpPr>
        <xdr:cNvPr id="58" name="フローチャート : 判断 57"/>
        <xdr:cNvSpPr/>
      </xdr:nvSpPr>
      <xdr:spPr bwMode="auto">
        <a:xfrm>
          <a:off x="35560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130100</xdr:rowOff>
    </xdr:from>
    <xdr:ext cx="762000" cy="259045"/>
    <xdr:sp macro="" textlink="">
      <xdr:nvSpPr>
        <xdr:cNvPr id="59" name="テキスト ボックス 58"/>
        <xdr:cNvSpPr txBox="1"/>
      </xdr:nvSpPr>
      <xdr:spPr>
        <a:xfrm>
          <a:off x="3225800" y="30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148148</xdr:rowOff>
    </xdr:from>
    <xdr:to>
      <xdr:col>2</xdr:col>
      <xdr:colOff>692150</xdr:colOff>
      <xdr:row>17</xdr:row>
      <xdr:rowOff>78298</xdr:rowOff>
    </xdr:to>
    <xdr:sp macro="" textlink="">
      <xdr:nvSpPr>
        <xdr:cNvPr id="60" name="フローチャート : 判断 59"/>
        <xdr:cNvSpPr/>
      </xdr:nvSpPr>
      <xdr:spPr bwMode="auto">
        <a:xfrm>
          <a:off x="2857500" y="2938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63075</xdr:rowOff>
    </xdr:from>
    <xdr:ext cx="762000" cy="259045"/>
    <xdr:sp macro="" textlink="">
      <xdr:nvSpPr>
        <xdr:cNvPr id="61" name="テキスト ボックス 60"/>
        <xdr:cNvSpPr txBox="1"/>
      </xdr:nvSpPr>
      <xdr:spPr>
        <a:xfrm>
          <a:off x="2527300" y="30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157475</xdr:rowOff>
    </xdr:from>
    <xdr:to>
      <xdr:col>5</xdr:col>
      <xdr:colOff>34925</xdr:colOff>
      <xdr:row>14</xdr:row>
      <xdr:rowOff>87625</xdr:rowOff>
    </xdr:to>
    <xdr:sp macro="" textlink="">
      <xdr:nvSpPr>
        <xdr:cNvPr id="67" name="円/楕円 66"/>
        <xdr:cNvSpPr/>
      </xdr:nvSpPr>
      <xdr:spPr bwMode="auto">
        <a:xfrm>
          <a:off x="5600700" y="24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2552</xdr:rowOff>
    </xdr:from>
    <xdr:ext cx="762000" cy="259045"/>
    <xdr:sp macro="" textlink="">
      <xdr:nvSpPr>
        <xdr:cNvPr id="68" name="人口1人当たり決算額の推移該当値テキスト130"/>
        <xdr:cNvSpPr txBox="1"/>
      </xdr:nvSpPr>
      <xdr:spPr>
        <a:xfrm>
          <a:off x="5740400" y="227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9754</xdr:rowOff>
    </xdr:from>
    <xdr:to>
      <xdr:col>4</xdr:col>
      <xdr:colOff>520700</xdr:colOff>
      <xdr:row>14</xdr:row>
      <xdr:rowOff>111354</xdr:rowOff>
    </xdr:to>
    <xdr:sp macro="" textlink="">
      <xdr:nvSpPr>
        <xdr:cNvPr id="69" name="円/楕円 68"/>
        <xdr:cNvSpPr/>
      </xdr:nvSpPr>
      <xdr:spPr bwMode="auto">
        <a:xfrm>
          <a:off x="4953000" y="2457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121531</xdr:rowOff>
    </xdr:from>
    <xdr:ext cx="736600" cy="259045"/>
    <xdr:sp macro="" textlink="">
      <xdr:nvSpPr>
        <xdr:cNvPr id="70" name="テキスト ボックス 69"/>
        <xdr:cNvSpPr txBox="1"/>
      </xdr:nvSpPr>
      <xdr:spPr>
        <a:xfrm>
          <a:off x="4622800" y="22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71,245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161361</xdr:rowOff>
    </xdr:from>
    <xdr:to>
      <xdr:col>3</xdr:col>
      <xdr:colOff>955675</xdr:colOff>
      <xdr:row>14</xdr:row>
      <xdr:rowOff>91511</xdr:rowOff>
    </xdr:to>
    <xdr:sp macro="" textlink="">
      <xdr:nvSpPr>
        <xdr:cNvPr id="71" name="円/楕円 70"/>
        <xdr:cNvSpPr/>
      </xdr:nvSpPr>
      <xdr:spPr bwMode="auto">
        <a:xfrm>
          <a:off x="4254500" y="243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101688</xdr:rowOff>
    </xdr:from>
    <xdr:ext cx="762000" cy="259045"/>
    <xdr:sp macro="" textlink="">
      <xdr:nvSpPr>
        <xdr:cNvPr id="72" name="テキスト ボックス 71"/>
        <xdr:cNvSpPr txBox="1"/>
      </xdr:nvSpPr>
      <xdr:spPr>
        <a:xfrm>
          <a:off x="3924300" y="220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129769</xdr:rowOff>
    </xdr:from>
    <xdr:to>
      <xdr:col>3</xdr:col>
      <xdr:colOff>257175</xdr:colOff>
      <xdr:row>15</xdr:row>
      <xdr:rowOff>59919</xdr:rowOff>
    </xdr:to>
    <xdr:sp macro="" textlink="">
      <xdr:nvSpPr>
        <xdr:cNvPr id="73" name="円/楕円 72"/>
        <xdr:cNvSpPr/>
      </xdr:nvSpPr>
      <xdr:spPr bwMode="auto">
        <a:xfrm>
          <a:off x="3556000" y="257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70096</xdr:rowOff>
    </xdr:from>
    <xdr:ext cx="762000" cy="259045"/>
    <xdr:sp macro="" textlink="">
      <xdr:nvSpPr>
        <xdr:cNvPr id="74" name="テキスト ボックス 73"/>
        <xdr:cNvSpPr txBox="1"/>
      </xdr:nvSpPr>
      <xdr:spPr>
        <a:xfrm>
          <a:off x="3225800" y="234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161635</xdr:rowOff>
    </xdr:from>
    <xdr:to>
      <xdr:col>2</xdr:col>
      <xdr:colOff>692150</xdr:colOff>
      <xdr:row>14</xdr:row>
      <xdr:rowOff>91785</xdr:rowOff>
    </xdr:to>
    <xdr:sp macro="" textlink="">
      <xdr:nvSpPr>
        <xdr:cNvPr id="75" name="円/楕円 74"/>
        <xdr:cNvSpPr/>
      </xdr:nvSpPr>
      <xdr:spPr bwMode="auto">
        <a:xfrm>
          <a:off x="2857500" y="243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101962</xdr:rowOff>
    </xdr:from>
    <xdr:ext cx="762000" cy="259045"/>
    <xdr:sp macro="" textlink="">
      <xdr:nvSpPr>
        <xdr:cNvPr id="76" name="テキスト ボックス 75"/>
        <xdr:cNvSpPr txBox="1"/>
      </xdr:nvSpPr>
      <xdr:spPr>
        <a:xfrm>
          <a:off x="2527300" y="220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303616</xdr:rowOff>
    </xdr:from>
    <xdr:to>
      <xdr:col>4</xdr:col>
      <xdr:colOff>1117600</xdr:colOff>
      <xdr:row>36</xdr:row>
      <xdr:rowOff>31720</xdr:rowOff>
    </xdr:to>
    <xdr:cxnSp macro="">
      <xdr:nvCxnSpPr>
        <xdr:cNvPr id="108" name="直線コネクタ 107"/>
        <xdr:cNvCxnSpPr/>
      </xdr:nvCxnSpPr>
      <xdr:spPr bwMode="auto">
        <a:xfrm>
          <a:off x="5003800" y="6913966"/>
          <a:ext cx="647700" cy="7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81737</xdr:rowOff>
    </xdr:from>
    <xdr:to>
      <xdr:col>4</xdr:col>
      <xdr:colOff>469900</xdr:colOff>
      <xdr:row>35</xdr:row>
      <xdr:rowOff>303616</xdr:rowOff>
    </xdr:to>
    <xdr:cxnSp macro="">
      <xdr:nvCxnSpPr>
        <xdr:cNvPr id="111" name="直線コネクタ 110"/>
        <xdr:cNvCxnSpPr/>
      </xdr:nvCxnSpPr>
      <xdr:spPr bwMode="auto">
        <a:xfrm>
          <a:off x="4305300" y="6692087"/>
          <a:ext cx="698500" cy="22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23668</xdr:rowOff>
    </xdr:from>
    <xdr:to>
      <xdr:col>4</xdr:col>
      <xdr:colOff>520700</xdr:colOff>
      <xdr:row>36</xdr:row>
      <xdr:rowOff>125268</xdr:rowOff>
    </xdr:to>
    <xdr:sp macro="" textlink="">
      <xdr:nvSpPr>
        <xdr:cNvPr id="112" name="フローチャート : 判断 111"/>
        <xdr:cNvSpPr/>
      </xdr:nvSpPr>
      <xdr:spPr bwMode="auto">
        <a:xfrm>
          <a:off x="4953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110045</xdr:rowOff>
    </xdr:from>
    <xdr:ext cx="736600" cy="259045"/>
    <xdr:sp macro="" textlink="">
      <xdr:nvSpPr>
        <xdr:cNvPr id="113" name="テキスト ボックス 112"/>
        <xdr:cNvSpPr txBox="1"/>
      </xdr:nvSpPr>
      <xdr:spPr>
        <a:xfrm>
          <a:off x="4622800" y="7063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4653</xdr:rowOff>
    </xdr:from>
    <xdr:to>
      <xdr:col>3</xdr:col>
      <xdr:colOff>904875</xdr:colOff>
      <xdr:row>35</xdr:row>
      <xdr:rowOff>81737</xdr:rowOff>
    </xdr:to>
    <xdr:cxnSp macro="">
      <xdr:nvCxnSpPr>
        <xdr:cNvPr id="114" name="直線コネクタ 113"/>
        <xdr:cNvCxnSpPr/>
      </xdr:nvCxnSpPr>
      <xdr:spPr bwMode="auto">
        <a:xfrm>
          <a:off x="3606800" y="6615003"/>
          <a:ext cx="698500" cy="77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7300</xdr:rowOff>
    </xdr:from>
    <xdr:to>
      <xdr:col>3</xdr:col>
      <xdr:colOff>955675</xdr:colOff>
      <xdr:row>36</xdr:row>
      <xdr:rowOff>108900</xdr:rowOff>
    </xdr:to>
    <xdr:sp macro="" textlink="">
      <xdr:nvSpPr>
        <xdr:cNvPr id="115" name="フローチャート : 判断 114"/>
        <xdr:cNvSpPr/>
      </xdr:nvSpPr>
      <xdr:spPr bwMode="auto">
        <a:xfrm>
          <a:off x="4254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93677</xdr:rowOff>
    </xdr:from>
    <xdr:ext cx="762000" cy="259045"/>
    <xdr:sp macro="" textlink="">
      <xdr:nvSpPr>
        <xdr:cNvPr id="116" name="テキスト ボックス 115"/>
        <xdr:cNvSpPr txBox="1"/>
      </xdr:nvSpPr>
      <xdr:spPr>
        <a:xfrm>
          <a:off x="3924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233802</xdr:rowOff>
    </xdr:from>
    <xdr:to>
      <xdr:col>3</xdr:col>
      <xdr:colOff>206375</xdr:colOff>
      <xdr:row>35</xdr:row>
      <xdr:rowOff>4653</xdr:rowOff>
    </xdr:to>
    <xdr:cxnSp macro="">
      <xdr:nvCxnSpPr>
        <xdr:cNvPr id="117" name="直線コネクタ 116"/>
        <xdr:cNvCxnSpPr/>
      </xdr:nvCxnSpPr>
      <xdr:spPr bwMode="auto">
        <a:xfrm>
          <a:off x="2908300" y="6501252"/>
          <a:ext cx="698500" cy="11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252679</xdr:rowOff>
    </xdr:from>
    <xdr:to>
      <xdr:col>3</xdr:col>
      <xdr:colOff>257175</xdr:colOff>
      <xdr:row>36</xdr:row>
      <xdr:rowOff>11379</xdr:rowOff>
    </xdr:to>
    <xdr:sp macro="" textlink="">
      <xdr:nvSpPr>
        <xdr:cNvPr id="118" name="フローチャート : 判断 117"/>
        <xdr:cNvSpPr/>
      </xdr:nvSpPr>
      <xdr:spPr bwMode="auto">
        <a:xfrm>
          <a:off x="3556000" y="686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339056</xdr:rowOff>
    </xdr:from>
    <xdr:ext cx="762000" cy="259045"/>
    <xdr:sp macro="" textlink="">
      <xdr:nvSpPr>
        <xdr:cNvPr id="119" name="テキスト ボックス 118"/>
        <xdr:cNvSpPr txBox="1"/>
      </xdr:nvSpPr>
      <xdr:spPr>
        <a:xfrm>
          <a:off x="3225800" y="69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211760</xdr:rowOff>
    </xdr:from>
    <xdr:to>
      <xdr:col>2</xdr:col>
      <xdr:colOff>692150</xdr:colOff>
      <xdr:row>35</xdr:row>
      <xdr:rowOff>313360</xdr:rowOff>
    </xdr:to>
    <xdr:sp macro="" textlink="">
      <xdr:nvSpPr>
        <xdr:cNvPr id="120" name="フローチャート : 判断 119"/>
        <xdr:cNvSpPr/>
      </xdr:nvSpPr>
      <xdr:spPr bwMode="auto">
        <a:xfrm>
          <a:off x="2857500" y="682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298137</xdr:rowOff>
    </xdr:from>
    <xdr:ext cx="762000" cy="259045"/>
    <xdr:sp macro="" textlink="">
      <xdr:nvSpPr>
        <xdr:cNvPr id="121" name="テキスト ボックス 120"/>
        <xdr:cNvSpPr txBox="1"/>
      </xdr:nvSpPr>
      <xdr:spPr>
        <a:xfrm>
          <a:off x="2527300" y="69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323820</xdr:rowOff>
    </xdr:from>
    <xdr:to>
      <xdr:col>5</xdr:col>
      <xdr:colOff>34925</xdr:colOff>
      <xdr:row>36</xdr:row>
      <xdr:rowOff>82520</xdr:rowOff>
    </xdr:to>
    <xdr:sp macro="" textlink="">
      <xdr:nvSpPr>
        <xdr:cNvPr id="127" name="円/楕円 126"/>
        <xdr:cNvSpPr/>
      </xdr:nvSpPr>
      <xdr:spPr bwMode="auto">
        <a:xfrm>
          <a:off x="5600700" y="693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295897</xdr:rowOff>
    </xdr:from>
    <xdr:ext cx="762000" cy="259045"/>
    <xdr:sp macro="" textlink="">
      <xdr:nvSpPr>
        <xdr:cNvPr id="128" name="人口1人当たり決算額の推移該当値テキスト445"/>
        <xdr:cNvSpPr txBox="1"/>
      </xdr:nvSpPr>
      <xdr:spPr>
        <a:xfrm>
          <a:off x="5740400" y="69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252816</xdr:rowOff>
    </xdr:from>
    <xdr:to>
      <xdr:col>4</xdr:col>
      <xdr:colOff>520700</xdr:colOff>
      <xdr:row>36</xdr:row>
      <xdr:rowOff>11516</xdr:rowOff>
    </xdr:to>
    <xdr:sp macro="" textlink="">
      <xdr:nvSpPr>
        <xdr:cNvPr id="129" name="円/楕円 128"/>
        <xdr:cNvSpPr/>
      </xdr:nvSpPr>
      <xdr:spPr bwMode="auto">
        <a:xfrm>
          <a:off x="4953000" y="686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21693</xdr:rowOff>
    </xdr:from>
    <xdr:ext cx="736600" cy="259045"/>
    <xdr:sp macro="" textlink="">
      <xdr:nvSpPr>
        <xdr:cNvPr id="130" name="テキスト ボックス 129"/>
        <xdr:cNvSpPr txBox="1"/>
      </xdr:nvSpPr>
      <xdr:spPr>
        <a:xfrm>
          <a:off x="4622800" y="6632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30937</xdr:rowOff>
    </xdr:from>
    <xdr:to>
      <xdr:col>3</xdr:col>
      <xdr:colOff>955675</xdr:colOff>
      <xdr:row>35</xdr:row>
      <xdr:rowOff>132537</xdr:rowOff>
    </xdr:to>
    <xdr:sp macro="" textlink="">
      <xdr:nvSpPr>
        <xdr:cNvPr id="131" name="円/楕円 130"/>
        <xdr:cNvSpPr/>
      </xdr:nvSpPr>
      <xdr:spPr bwMode="auto">
        <a:xfrm>
          <a:off x="4254500" y="664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142714</xdr:rowOff>
    </xdr:from>
    <xdr:ext cx="762000" cy="259045"/>
    <xdr:sp macro="" textlink="">
      <xdr:nvSpPr>
        <xdr:cNvPr id="132" name="テキスト ボックス 131"/>
        <xdr:cNvSpPr txBox="1"/>
      </xdr:nvSpPr>
      <xdr:spPr>
        <a:xfrm>
          <a:off x="3924300" y="641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296753</xdr:rowOff>
    </xdr:from>
    <xdr:to>
      <xdr:col>3</xdr:col>
      <xdr:colOff>257175</xdr:colOff>
      <xdr:row>35</xdr:row>
      <xdr:rowOff>55453</xdr:rowOff>
    </xdr:to>
    <xdr:sp macro="" textlink="">
      <xdr:nvSpPr>
        <xdr:cNvPr id="133" name="円/楕円 132"/>
        <xdr:cNvSpPr/>
      </xdr:nvSpPr>
      <xdr:spPr bwMode="auto">
        <a:xfrm>
          <a:off x="3556000" y="656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65630</xdr:rowOff>
    </xdr:from>
    <xdr:ext cx="762000" cy="259045"/>
    <xdr:sp macro="" textlink="">
      <xdr:nvSpPr>
        <xdr:cNvPr id="134" name="テキスト ボックス 133"/>
        <xdr:cNvSpPr txBox="1"/>
      </xdr:nvSpPr>
      <xdr:spPr>
        <a:xfrm>
          <a:off x="3225800" y="633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183002</xdr:rowOff>
    </xdr:from>
    <xdr:to>
      <xdr:col>2</xdr:col>
      <xdr:colOff>692150</xdr:colOff>
      <xdr:row>34</xdr:row>
      <xdr:rowOff>284602</xdr:rowOff>
    </xdr:to>
    <xdr:sp macro="" textlink="">
      <xdr:nvSpPr>
        <xdr:cNvPr id="135" name="円/楕円 134"/>
        <xdr:cNvSpPr/>
      </xdr:nvSpPr>
      <xdr:spPr bwMode="auto">
        <a:xfrm>
          <a:off x="2857500" y="645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294779</xdr:rowOff>
    </xdr:from>
    <xdr:ext cx="762000" cy="259045"/>
    <xdr:sp macro="" textlink="">
      <xdr:nvSpPr>
        <xdr:cNvPr id="136" name="テキスト ボックス 135"/>
        <xdr:cNvSpPr txBox="1"/>
      </xdr:nvSpPr>
      <xdr:spPr>
        <a:xfrm>
          <a:off x="2527300" y="62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256,520
254,771
426.06
123,352,976
119,394,618
3,224,255
62,603,558
105,591,883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120917</xdr:rowOff>
    </xdr:from>
    <xdr:to>
      <xdr:col>6</xdr:col>
      <xdr:colOff>511175</xdr:colOff>
      <xdr:row>33</xdr:row>
      <xdr:rowOff>51079</xdr:rowOff>
    </xdr:to>
    <xdr:cxnSp macro="">
      <xdr:nvCxnSpPr>
        <xdr:cNvPr id="61" name="直線コネクタ 60"/>
        <xdr:cNvCxnSpPr/>
      </xdr:nvCxnSpPr>
      <xdr:spPr>
        <a:xfrm flipV="1">
          <a:off x="3797300" y="5607317"/>
          <a:ext cx="8382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48527</xdr:rowOff>
    </xdr:from>
    <xdr:to>
      <xdr:col>5</xdr:col>
      <xdr:colOff>358775</xdr:colOff>
      <xdr:row>33</xdr:row>
      <xdr:rowOff>51079</xdr:rowOff>
    </xdr:to>
    <xdr:cxnSp macro="">
      <xdr:nvCxnSpPr>
        <xdr:cNvPr id="64" name="直線コネクタ 63"/>
        <xdr:cNvCxnSpPr/>
      </xdr:nvCxnSpPr>
      <xdr:spPr>
        <a:xfrm>
          <a:off x="2908300" y="5706377"/>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15291</xdr:rowOff>
    </xdr:from>
    <xdr:to>
      <xdr:col>5</xdr:col>
      <xdr:colOff>409575</xdr:colOff>
      <xdr:row>35</xdr:row>
      <xdr:rowOff>116891</xdr:rowOff>
    </xdr:to>
    <xdr:sp macro="" textlink="">
      <xdr:nvSpPr>
        <xdr:cNvPr id="65" name="フローチャート : 判断 64"/>
        <xdr:cNvSpPr/>
      </xdr:nvSpPr>
      <xdr:spPr>
        <a:xfrm>
          <a:off x="3746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108018</xdr:rowOff>
    </xdr:from>
    <xdr:ext cx="534377" cy="259045"/>
    <xdr:sp macro="" textlink="">
      <xdr:nvSpPr>
        <xdr:cNvPr id="66" name="テキスト ボックス 65"/>
        <xdr:cNvSpPr txBox="1"/>
      </xdr:nvSpPr>
      <xdr:spPr>
        <a:xfrm>
          <a:off x="3530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48527</xdr:rowOff>
    </xdr:from>
    <xdr:to>
      <xdr:col>4</xdr:col>
      <xdr:colOff>155575</xdr:colOff>
      <xdr:row>33</xdr:row>
      <xdr:rowOff>122441</xdr:rowOff>
    </xdr:to>
    <xdr:cxnSp macro="">
      <xdr:nvCxnSpPr>
        <xdr:cNvPr id="67" name="直線コネクタ 66"/>
        <xdr:cNvCxnSpPr/>
      </xdr:nvCxnSpPr>
      <xdr:spPr>
        <a:xfrm flipV="1">
          <a:off x="2019300" y="5706377"/>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42418</xdr:rowOff>
    </xdr:from>
    <xdr:to>
      <xdr:col>4</xdr:col>
      <xdr:colOff>206375</xdr:colOff>
      <xdr:row>35</xdr:row>
      <xdr:rowOff>144018</xdr:rowOff>
    </xdr:to>
    <xdr:sp macro="" textlink="">
      <xdr:nvSpPr>
        <xdr:cNvPr id="68" name="フローチャート :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135145</xdr:rowOff>
    </xdr:from>
    <xdr:ext cx="534377" cy="259045"/>
    <xdr:sp macro="" textlink="">
      <xdr:nvSpPr>
        <xdr:cNvPr id="69" name="テキスト ボックス 68"/>
        <xdr:cNvSpPr txBox="1"/>
      </xdr:nvSpPr>
      <xdr:spPr>
        <a:xfrm>
          <a:off x="2641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7988</xdr:rowOff>
    </xdr:from>
    <xdr:to>
      <xdr:col>2</xdr:col>
      <xdr:colOff>638175</xdr:colOff>
      <xdr:row>33</xdr:row>
      <xdr:rowOff>122441</xdr:rowOff>
    </xdr:to>
    <xdr:cxnSp macro="">
      <xdr:nvCxnSpPr>
        <xdr:cNvPr id="70" name="直線コネクタ 69"/>
        <xdr:cNvCxnSpPr/>
      </xdr:nvCxnSpPr>
      <xdr:spPr>
        <a:xfrm>
          <a:off x="1130300" y="5665838"/>
          <a:ext cx="889000" cy="1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87566</xdr:rowOff>
    </xdr:from>
    <xdr:to>
      <xdr:col>3</xdr:col>
      <xdr:colOff>3175</xdr:colOff>
      <xdr:row>36</xdr:row>
      <xdr:rowOff>17716</xdr:rowOff>
    </xdr:to>
    <xdr:sp macro="" textlink="">
      <xdr:nvSpPr>
        <xdr:cNvPr id="71" name="フローチャート : 判断 70"/>
        <xdr:cNvSpPr/>
      </xdr:nvSpPr>
      <xdr:spPr>
        <a:xfrm>
          <a:off x="1968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8843</xdr:rowOff>
    </xdr:from>
    <xdr:ext cx="534377" cy="259045"/>
    <xdr:sp macro="" textlink="">
      <xdr:nvSpPr>
        <xdr:cNvPr id="72" name="テキスト ボックス 71"/>
        <xdr:cNvSpPr txBox="1"/>
      </xdr:nvSpPr>
      <xdr:spPr>
        <a:xfrm>
          <a:off x="1752111" y="61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7138</xdr:rowOff>
    </xdr:from>
    <xdr:to>
      <xdr:col>1</xdr:col>
      <xdr:colOff>485775</xdr:colOff>
      <xdr:row>35</xdr:row>
      <xdr:rowOff>108738</xdr:rowOff>
    </xdr:to>
    <xdr:sp macro="" textlink="">
      <xdr:nvSpPr>
        <xdr:cNvPr id="73" name="フローチャート : 判断 72"/>
        <xdr:cNvSpPr/>
      </xdr:nvSpPr>
      <xdr:spPr>
        <a:xfrm>
          <a:off x="1079500" y="60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99865</xdr:rowOff>
    </xdr:from>
    <xdr:ext cx="534377" cy="259045"/>
    <xdr:sp macro="" textlink="">
      <xdr:nvSpPr>
        <xdr:cNvPr id="74" name="テキスト ボックス 73"/>
        <xdr:cNvSpPr txBox="1"/>
      </xdr:nvSpPr>
      <xdr:spPr>
        <a:xfrm>
          <a:off x="863111" y="61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70117</xdr:rowOff>
    </xdr:from>
    <xdr:to>
      <xdr:col>6</xdr:col>
      <xdr:colOff>561975</xdr:colOff>
      <xdr:row>33</xdr:row>
      <xdr:rowOff>267</xdr:rowOff>
    </xdr:to>
    <xdr:sp macro="" textlink="">
      <xdr:nvSpPr>
        <xdr:cNvPr id="80" name="円/楕円 79"/>
        <xdr:cNvSpPr/>
      </xdr:nvSpPr>
      <xdr:spPr>
        <a:xfrm>
          <a:off x="4584700" y="55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92994</xdr:rowOff>
    </xdr:from>
    <xdr:ext cx="534377" cy="259045"/>
    <xdr:sp macro="" textlink="">
      <xdr:nvSpPr>
        <xdr:cNvPr id="81" name="人件費該当値テキスト"/>
        <xdr:cNvSpPr txBox="1"/>
      </xdr:nvSpPr>
      <xdr:spPr>
        <a:xfrm>
          <a:off x="4686300" y="54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279</xdr:rowOff>
    </xdr:from>
    <xdr:to>
      <xdr:col>5</xdr:col>
      <xdr:colOff>409575</xdr:colOff>
      <xdr:row>33</xdr:row>
      <xdr:rowOff>101879</xdr:rowOff>
    </xdr:to>
    <xdr:sp macro="" textlink="">
      <xdr:nvSpPr>
        <xdr:cNvPr id="82" name="円/楕円 81"/>
        <xdr:cNvSpPr/>
      </xdr:nvSpPr>
      <xdr:spPr>
        <a:xfrm>
          <a:off x="3746500" y="56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118406</xdr:rowOff>
    </xdr:from>
    <xdr:ext cx="534377" cy="259045"/>
    <xdr:sp macro="" textlink="">
      <xdr:nvSpPr>
        <xdr:cNvPr id="83" name="テキスト ボックス 82"/>
        <xdr:cNvSpPr txBox="1"/>
      </xdr:nvSpPr>
      <xdr:spPr>
        <a:xfrm>
          <a:off x="3530111" y="54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169177</xdr:rowOff>
    </xdr:from>
    <xdr:to>
      <xdr:col>4</xdr:col>
      <xdr:colOff>206375</xdr:colOff>
      <xdr:row>33</xdr:row>
      <xdr:rowOff>99327</xdr:rowOff>
    </xdr:to>
    <xdr:sp macro="" textlink="">
      <xdr:nvSpPr>
        <xdr:cNvPr id="84" name="円/楕円 83"/>
        <xdr:cNvSpPr/>
      </xdr:nvSpPr>
      <xdr:spPr>
        <a:xfrm>
          <a:off x="2857500" y="56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115854</xdr:rowOff>
    </xdr:from>
    <xdr:ext cx="534377" cy="259045"/>
    <xdr:sp macro="" textlink="">
      <xdr:nvSpPr>
        <xdr:cNvPr id="85" name="テキスト ボックス 84"/>
        <xdr:cNvSpPr txBox="1"/>
      </xdr:nvSpPr>
      <xdr:spPr>
        <a:xfrm>
          <a:off x="2641111" y="543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71641</xdr:rowOff>
    </xdr:from>
    <xdr:to>
      <xdr:col>3</xdr:col>
      <xdr:colOff>3175</xdr:colOff>
      <xdr:row>34</xdr:row>
      <xdr:rowOff>1791</xdr:rowOff>
    </xdr:to>
    <xdr:sp macro="" textlink="">
      <xdr:nvSpPr>
        <xdr:cNvPr id="86" name="円/楕円 85"/>
        <xdr:cNvSpPr/>
      </xdr:nvSpPr>
      <xdr:spPr>
        <a:xfrm>
          <a:off x="1968500" y="57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18318</xdr:rowOff>
    </xdr:from>
    <xdr:ext cx="534377" cy="259045"/>
    <xdr:sp macro="" textlink="">
      <xdr:nvSpPr>
        <xdr:cNvPr id="87" name="テキスト ボックス 86"/>
        <xdr:cNvSpPr txBox="1"/>
      </xdr:nvSpPr>
      <xdr:spPr>
        <a:xfrm>
          <a:off x="1752111" y="55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128638</xdr:rowOff>
    </xdr:from>
    <xdr:to>
      <xdr:col>1</xdr:col>
      <xdr:colOff>485775</xdr:colOff>
      <xdr:row>33</xdr:row>
      <xdr:rowOff>58788</xdr:rowOff>
    </xdr:to>
    <xdr:sp macro="" textlink="">
      <xdr:nvSpPr>
        <xdr:cNvPr id="88" name="円/楕円 87"/>
        <xdr:cNvSpPr/>
      </xdr:nvSpPr>
      <xdr:spPr>
        <a:xfrm>
          <a:off x="1079500" y="56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75315</xdr:rowOff>
    </xdr:from>
    <xdr:ext cx="534377" cy="259045"/>
    <xdr:sp macro="" textlink="">
      <xdr:nvSpPr>
        <xdr:cNvPr id="89" name="テキスト ボックス 88"/>
        <xdr:cNvSpPr txBox="1"/>
      </xdr:nvSpPr>
      <xdr:spPr>
        <a:xfrm>
          <a:off x="863111" y="53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148755</xdr:rowOff>
    </xdr:from>
    <xdr:to>
      <xdr:col>6</xdr:col>
      <xdr:colOff>511175</xdr:colOff>
      <xdr:row>57</xdr:row>
      <xdr:rowOff>3277</xdr:rowOff>
    </xdr:to>
    <xdr:cxnSp macro="">
      <xdr:nvCxnSpPr>
        <xdr:cNvPr id="119" name="直線コネクタ 118"/>
        <xdr:cNvCxnSpPr/>
      </xdr:nvCxnSpPr>
      <xdr:spPr>
        <a:xfrm flipV="1">
          <a:off x="3797300" y="9749955"/>
          <a:ext cx="8382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3277</xdr:rowOff>
    </xdr:from>
    <xdr:to>
      <xdr:col>5</xdr:col>
      <xdr:colOff>358775</xdr:colOff>
      <xdr:row>57</xdr:row>
      <xdr:rowOff>81356</xdr:rowOff>
    </xdr:to>
    <xdr:cxnSp macro="">
      <xdr:nvCxnSpPr>
        <xdr:cNvPr id="122" name="直線コネクタ 121"/>
        <xdr:cNvCxnSpPr/>
      </xdr:nvCxnSpPr>
      <xdr:spPr>
        <a:xfrm flipV="1">
          <a:off x="2908300" y="9775927"/>
          <a:ext cx="889000" cy="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118211</xdr:rowOff>
    </xdr:from>
    <xdr:to>
      <xdr:col>5</xdr:col>
      <xdr:colOff>409575</xdr:colOff>
      <xdr:row>58</xdr:row>
      <xdr:rowOff>48361</xdr:rowOff>
    </xdr:to>
    <xdr:sp macro="" textlink="">
      <xdr:nvSpPr>
        <xdr:cNvPr id="123" name="フローチャート : 判断 122"/>
        <xdr:cNvSpPr/>
      </xdr:nvSpPr>
      <xdr:spPr>
        <a:xfrm>
          <a:off x="3746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39488</xdr:rowOff>
    </xdr:from>
    <xdr:ext cx="534377" cy="259045"/>
    <xdr:sp macro="" textlink="">
      <xdr:nvSpPr>
        <xdr:cNvPr id="124" name="テキスト ボックス 123"/>
        <xdr:cNvSpPr txBox="1"/>
      </xdr:nvSpPr>
      <xdr:spPr>
        <a:xfrm>
          <a:off x="3530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81356</xdr:rowOff>
    </xdr:from>
    <xdr:to>
      <xdr:col>4</xdr:col>
      <xdr:colOff>155575</xdr:colOff>
      <xdr:row>57</xdr:row>
      <xdr:rowOff>138506</xdr:rowOff>
    </xdr:to>
    <xdr:cxnSp macro="">
      <xdr:nvCxnSpPr>
        <xdr:cNvPr id="125" name="直線コネクタ 124"/>
        <xdr:cNvCxnSpPr/>
      </xdr:nvCxnSpPr>
      <xdr:spPr>
        <a:xfrm flipV="1">
          <a:off x="2019300" y="98540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133833</xdr:rowOff>
    </xdr:from>
    <xdr:to>
      <xdr:col>4</xdr:col>
      <xdr:colOff>206375</xdr:colOff>
      <xdr:row>58</xdr:row>
      <xdr:rowOff>63983</xdr:rowOff>
    </xdr:to>
    <xdr:sp macro="" textlink="">
      <xdr:nvSpPr>
        <xdr:cNvPr id="126" name="フローチャート : 判断 125"/>
        <xdr:cNvSpPr/>
      </xdr:nvSpPr>
      <xdr:spPr>
        <a:xfrm>
          <a:off x="2857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55110</xdr:rowOff>
    </xdr:from>
    <xdr:ext cx="534377" cy="259045"/>
    <xdr:sp macro="" textlink="">
      <xdr:nvSpPr>
        <xdr:cNvPr id="127" name="テキスト ボックス 126"/>
        <xdr:cNvSpPr txBox="1"/>
      </xdr:nvSpPr>
      <xdr:spPr>
        <a:xfrm>
          <a:off x="2641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138506</xdr:rowOff>
    </xdr:from>
    <xdr:to>
      <xdr:col>2</xdr:col>
      <xdr:colOff>638175</xdr:colOff>
      <xdr:row>57</xdr:row>
      <xdr:rowOff>142087</xdr:rowOff>
    </xdr:to>
    <xdr:cxnSp macro="">
      <xdr:nvCxnSpPr>
        <xdr:cNvPr id="128" name="直線コネクタ 127"/>
        <xdr:cNvCxnSpPr/>
      </xdr:nvCxnSpPr>
      <xdr:spPr>
        <a:xfrm flipV="1">
          <a:off x="1130300" y="991115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3111</xdr:rowOff>
    </xdr:from>
    <xdr:to>
      <xdr:col>3</xdr:col>
      <xdr:colOff>3175</xdr:colOff>
      <xdr:row>58</xdr:row>
      <xdr:rowOff>104711</xdr:rowOff>
    </xdr:to>
    <xdr:sp macro="" textlink="">
      <xdr:nvSpPr>
        <xdr:cNvPr id="129" name="フローチャート : 判断 128"/>
        <xdr:cNvSpPr/>
      </xdr:nvSpPr>
      <xdr:spPr>
        <a:xfrm>
          <a:off x="1968500" y="994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95838</xdr:rowOff>
    </xdr:from>
    <xdr:ext cx="534377" cy="259045"/>
    <xdr:sp macro="" textlink="">
      <xdr:nvSpPr>
        <xdr:cNvPr id="130" name="テキスト ボックス 129"/>
        <xdr:cNvSpPr txBox="1"/>
      </xdr:nvSpPr>
      <xdr:spPr>
        <a:xfrm>
          <a:off x="1752111" y="100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4369</xdr:rowOff>
    </xdr:from>
    <xdr:to>
      <xdr:col>1</xdr:col>
      <xdr:colOff>485775</xdr:colOff>
      <xdr:row>58</xdr:row>
      <xdr:rowOff>105969</xdr:rowOff>
    </xdr:to>
    <xdr:sp macro="" textlink="">
      <xdr:nvSpPr>
        <xdr:cNvPr id="131" name="フローチャート : 判断 130"/>
        <xdr:cNvSpPr/>
      </xdr:nvSpPr>
      <xdr:spPr>
        <a:xfrm>
          <a:off x="1079500" y="99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97096</xdr:rowOff>
    </xdr:from>
    <xdr:ext cx="534377" cy="259045"/>
    <xdr:sp macro="" textlink="">
      <xdr:nvSpPr>
        <xdr:cNvPr id="132" name="テキスト ボックス 131"/>
        <xdr:cNvSpPr txBox="1"/>
      </xdr:nvSpPr>
      <xdr:spPr>
        <a:xfrm>
          <a:off x="863111" y="10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97955</xdr:rowOff>
    </xdr:from>
    <xdr:to>
      <xdr:col>6</xdr:col>
      <xdr:colOff>561975</xdr:colOff>
      <xdr:row>57</xdr:row>
      <xdr:rowOff>28105</xdr:rowOff>
    </xdr:to>
    <xdr:sp macro="" textlink="">
      <xdr:nvSpPr>
        <xdr:cNvPr id="138" name="円/楕円 137"/>
        <xdr:cNvSpPr/>
      </xdr:nvSpPr>
      <xdr:spPr>
        <a:xfrm>
          <a:off x="4584700" y="96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120832</xdr:rowOff>
    </xdr:from>
    <xdr:ext cx="534377" cy="259045"/>
    <xdr:sp macro="" textlink="">
      <xdr:nvSpPr>
        <xdr:cNvPr id="139" name="物件費該当値テキスト"/>
        <xdr:cNvSpPr txBox="1"/>
      </xdr:nvSpPr>
      <xdr:spPr>
        <a:xfrm>
          <a:off x="4686300" y="95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123927</xdr:rowOff>
    </xdr:from>
    <xdr:to>
      <xdr:col>5</xdr:col>
      <xdr:colOff>409575</xdr:colOff>
      <xdr:row>57</xdr:row>
      <xdr:rowOff>54077</xdr:rowOff>
    </xdr:to>
    <xdr:sp macro="" textlink="">
      <xdr:nvSpPr>
        <xdr:cNvPr id="140" name="円/楕円 139"/>
        <xdr:cNvSpPr/>
      </xdr:nvSpPr>
      <xdr:spPr>
        <a:xfrm>
          <a:off x="3746500" y="97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70604</xdr:rowOff>
    </xdr:from>
    <xdr:ext cx="534377" cy="259045"/>
    <xdr:sp macro="" textlink="">
      <xdr:nvSpPr>
        <xdr:cNvPr id="141" name="テキスト ボックス 140"/>
        <xdr:cNvSpPr txBox="1"/>
      </xdr:nvSpPr>
      <xdr:spPr>
        <a:xfrm>
          <a:off x="3530111" y="95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30556</xdr:rowOff>
    </xdr:from>
    <xdr:to>
      <xdr:col>4</xdr:col>
      <xdr:colOff>206375</xdr:colOff>
      <xdr:row>57</xdr:row>
      <xdr:rowOff>132156</xdr:rowOff>
    </xdr:to>
    <xdr:sp macro="" textlink="">
      <xdr:nvSpPr>
        <xdr:cNvPr id="142" name="円/楕円 141"/>
        <xdr:cNvSpPr/>
      </xdr:nvSpPr>
      <xdr:spPr>
        <a:xfrm>
          <a:off x="2857500" y="98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148683</xdr:rowOff>
    </xdr:from>
    <xdr:ext cx="534377" cy="259045"/>
    <xdr:sp macro="" textlink="">
      <xdr:nvSpPr>
        <xdr:cNvPr id="143" name="テキスト ボックス 142"/>
        <xdr:cNvSpPr txBox="1"/>
      </xdr:nvSpPr>
      <xdr:spPr>
        <a:xfrm>
          <a:off x="2641111" y="9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87706</xdr:rowOff>
    </xdr:from>
    <xdr:to>
      <xdr:col>3</xdr:col>
      <xdr:colOff>3175</xdr:colOff>
      <xdr:row>58</xdr:row>
      <xdr:rowOff>17856</xdr:rowOff>
    </xdr:to>
    <xdr:sp macro="" textlink="">
      <xdr:nvSpPr>
        <xdr:cNvPr id="144" name="円/楕円 143"/>
        <xdr:cNvSpPr/>
      </xdr:nvSpPr>
      <xdr:spPr>
        <a:xfrm>
          <a:off x="1968500" y="98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34383</xdr:rowOff>
    </xdr:from>
    <xdr:ext cx="534377" cy="259045"/>
    <xdr:sp macro="" textlink="">
      <xdr:nvSpPr>
        <xdr:cNvPr id="145" name="テキスト ボックス 144"/>
        <xdr:cNvSpPr txBox="1"/>
      </xdr:nvSpPr>
      <xdr:spPr>
        <a:xfrm>
          <a:off x="1752111" y="96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91287</xdr:rowOff>
    </xdr:from>
    <xdr:to>
      <xdr:col>1</xdr:col>
      <xdr:colOff>485775</xdr:colOff>
      <xdr:row>58</xdr:row>
      <xdr:rowOff>21437</xdr:rowOff>
    </xdr:to>
    <xdr:sp macro="" textlink="">
      <xdr:nvSpPr>
        <xdr:cNvPr id="146" name="円/楕円 145"/>
        <xdr:cNvSpPr/>
      </xdr:nvSpPr>
      <xdr:spPr>
        <a:xfrm>
          <a:off x="1079500" y="98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37964</xdr:rowOff>
    </xdr:from>
    <xdr:ext cx="534377" cy="259045"/>
    <xdr:sp macro="" textlink="">
      <xdr:nvSpPr>
        <xdr:cNvPr id="147" name="テキスト ボックス 146"/>
        <xdr:cNvSpPr txBox="1"/>
      </xdr:nvSpPr>
      <xdr:spPr>
        <a:xfrm>
          <a:off x="863111" y="96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85471</xdr:rowOff>
    </xdr:from>
    <xdr:to>
      <xdr:col>6</xdr:col>
      <xdr:colOff>511175</xdr:colOff>
      <xdr:row>77</xdr:row>
      <xdr:rowOff>23495</xdr:rowOff>
    </xdr:to>
    <xdr:cxnSp macro="">
      <xdr:nvCxnSpPr>
        <xdr:cNvPr id="176" name="直線コネクタ 175"/>
        <xdr:cNvCxnSpPr/>
      </xdr:nvCxnSpPr>
      <xdr:spPr>
        <a:xfrm flipV="1">
          <a:off x="3797300" y="13115671"/>
          <a:ext cx="8382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23495</xdr:rowOff>
    </xdr:from>
    <xdr:to>
      <xdr:col>5</xdr:col>
      <xdr:colOff>358775</xdr:colOff>
      <xdr:row>77</xdr:row>
      <xdr:rowOff>43814</xdr:rowOff>
    </xdr:to>
    <xdr:cxnSp macro="">
      <xdr:nvCxnSpPr>
        <xdr:cNvPr id="179" name="直線コネクタ 178"/>
        <xdr:cNvCxnSpPr/>
      </xdr:nvCxnSpPr>
      <xdr:spPr>
        <a:xfrm flipV="1">
          <a:off x="2908300" y="13225145"/>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141097</xdr:rowOff>
    </xdr:from>
    <xdr:to>
      <xdr:col>5</xdr:col>
      <xdr:colOff>409575</xdr:colOff>
      <xdr:row>76</xdr:row>
      <xdr:rowOff>71247</xdr:rowOff>
    </xdr:to>
    <xdr:sp macro="" textlink="">
      <xdr:nvSpPr>
        <xdr:cNvPr id="180" name="フローチャート : 判断 179"/>
        <xdr:cNvSpPr/>
      </xdr:nvSpPr>
      <xdr:spPr>
        <a:xfrm>
          <a:off x="3746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87774</xdr:rowOff>
    </xdr:from>
    <xdr:ext cx="469744" cy="259045"/>
    <xdr:sp macro="" textlink="">
      <xdr:nvSpPr>
        <xdr:cNvPr id="181" name="テキスト ボックス 180"/>
        <xdr:cNvSpPr txBox="1"/>
      </xdr:nvSpPr>
      <xdr:spPr>
        <a:xfrm>
          <a:off x="3562427"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122682</xdr:rowOff>
    </xdr:from>
    <xdr:to>
      <xdr:col>4</xdr:col>
      <xdr:colOff>155575</xdr:colOff>
      <xdr:row>77</xdr:row>
      <xdr:rowOff>43814</xdr:rowOff>
    </xdr:to>
    <xdr:cxnSp macro="">
      <xdr:nvCxnSpPr>
        <xdr:cNvPr id="182" name="直線コネクタ 181"/>
        <xdr:cNvCxnSpPr/>
      </xdr:nvCxnSpPr>
      <xdr:spPr>
        <a:xfrm>
          <a:off x="2019300" y="13152882"/>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123063</xdr:rowOff>
    </xdr:from>
    <xdr:to>
      <xdr:col>4</xdr:col>
      <xdr:colOff>206375</xdr:colOff>
      <xdr:row>76</xdr:row>
      <xdr:rowOff>53212</xdr:rowOff>
    </xdr:to>
    <xdr:sp macro="" textlink="">
      <xdr:nvSpPr>
        <xdr:cNvPr id="183" name="フローチャート : 判断 182"/>
        <xdr:cNvSpPr/>
      </xdr:nvSpPr>
      <xdr:spPr>
        <a:xfrm>
          <a:off x="2857500" y="12981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69740</xdr:rowOff>
    </xdr:from>
    <xdr:ext cx="469744" cy="259045"/>
    <xdr:sp macro="" textlink="">
      <xdr:nvSpPr>
        <xdr:cNvPr id="184" name="テキスト ボックス 183"/>
        <xdr:cNvSpPr txBox="1"/>
      </xdr:nvSpPr>
      <xdr:spPr>
        <a:xfrm>
          <a:off x="2673427" y="127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122682</xdr:rowOff>
    </xdr:from>
    <xdr:to>
      <xdr:col>2</xdr:col>
      <xdr:colOff>638175</xdr:colOff>
      <xdr:row>76</xdr:row>
      <xdr:rowOff>123698</xdr:rowOff>
    </xdr:to>
    <xdr:cxnSp macro="">
      <xdr:nvCxnSpPr>
        <xdr:cNvPr id="185" name="直線コネクタ 184"/>
        <xdr:cNvCxnSpPr/>
      </xdr:nvCxnSpPr>
      <xdr:spPr>
        <a:xfrm flipV="1">
          <a:off x="1130300" y="1315288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155321</xdr:rowOff>
    </xdr:from>
    <xdr:to>
      <xdr:col>3</xdr:col>
      <xdr:colOff>3175</xdr:colOff>
      <xdr:row>76</xdr:row>
      <xdr:rowOff>85471</xdr:rowOff>
    </xdr:to>
    <xdr:sp macro="" textlink="">
      <xdr:nvSpPr>
        <xdr:cNvPr id="186" name="フローチャート : 判断 185"/>
        <xdr:cNvSpPr/>
      </xdr:nvSpPr>
      <xdr:spPr>
        <a:xfrm>
          <a:off x="1968500" y="130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101998</xdr:rowOff>
    </xdr:from>
    <xdr:ext cx="469744" cy="259045"/>
    <xdr:sp macro="" textlink="">
      <xdr:nvSpPr>
        <xdr:cNvPr id="187" name="テキスト ボックス 186"/>
        <xdr:cNvSpPr txBox="1"/>
      </xdr:nvSpPr>
      <xdr:spPr>
        <a:xfrm>
          <a:off x="1784427" y="127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155575</xdr:rowOff>
    </xdr:from>
    <xdr:to>
      <xdr:col>1</xdr:col>
      <xdr:colOff>485775</xdr:colOff>
      <xdr:row>76</xdr:row>
      <xdr:rowOff>85725</xdr:rowOff>
    </xdr:to>
    <xdr:sp macro="" textlink="">
      <xdr:nvSpPr>
        <xdr:cNvPr id="188" name="フローチャート : 判断 187"/>
        <xdr:cNvSpPr/>
      </xdr:nvSpPr>
      <xdr:spPr>
        <a:xfrm>
          <a:off x="1079500" y="1301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102252</xdr:rowOff>
    </xdr:from>
    <xdr:ext cx="469744" cy="259045"/>
    <xdr:sp macro="" textlink="">
      <xdr:nvSpPr>
        <xdr:cNvPr id="189" name="テキスト ボックス 188"/>
        <xdr:cNvSpPr txBox="1"/>
      </xdr:nvSpPr>
      <xdr:spPr>
        <a:xfrm>
          <a:off x="895427" y="1278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34671</xdr:rowOff>
    </xdr:from>
    <xdr:to>
      <xdr:col>6</xdr:col>
      <xdr:colOff>561975</xdr:colOff>
      <xdr:row>76</xdr:row>
      <xdr:rowOff>136271</xdr:rowOff>
    </xdr:to>
    <xdr:sp macro="" textlink="">
      <xdr:nvSpPr>
        <xdr:cNvPr id="195" name="円/楕円 194"/>
        <xdr:cNvSpPr/>
      </xdr:nvSpPr>
      <xdr:spPr>
        <a:xfrm>
          <a:off x="4584700" y="130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13098</xdr:rowOff>
    </xdr:from>
    <xdr:ext cx="469744" cy="259045"/>
    <xdr:sp macro="" textlink="">
      <xdr:nvSpPr>
        <xdr:cNvPr id="196" name="維持補修費該当値テキスト"/>
        <xdr:cNvSpPr txBox="1"/>
      </xdr:nvSpPr>
      <xdr:spPr>
        <a:xfrm>
          <a:off x="4686300" y="1304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144145</xdr:rowOff>
    </xdr:from>
    <xdr:to>
      <xdr:col>5</xdr:col>
      <xdr:colOff>409575</xdr:colOff>
      <xdr:row>77</xdr:row>
      <xdr:rowOff>74295</xdr:rowOff>
    </xdr:to>
    <xdr:sp macro="" textlink="">
      <xdr:nvSpPr>
        <xdr:cNvPr id="197" name="円/楕円 196"/>
        <xdr:cNvSpPr/>
      </xdr:nvSpPr>
      <xdr:spPr>
        <a:xfrm>
          <a:off x="3746500" y="131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65422</xdr:rowOff>
    </xdr:from>
    <xdr:ext cx="469744" cy="259045"/>
    <xdr:sp macro="" textlink="">
      <xdr:nvSpPr>
        <xdr:cNvPr id="198" name="テキスト ボックス 197"/>
        <xdr:cNvSpPr txBox="1"/>
      </xdr:nvSpPr>
      <xdr:spPr>
        <a:xfrm>
          <a:off x="3562427" y="132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164464</xdr:rowOff>
    </xdr:from>
    <xdr:to>
      <xdr:col>4</xdr:col>
      <xdr:colOff>206375</xdr:colOff>
      <xdr:row>77</xdr:row>
      <xdr:rowOff>94614</xdr:rowOff>
    </xdr:to>
    <xdr:sp macro="" textlink="">
      <xdr:nvSpPr>
        <xdr:cNvPr id="199" name="円/楕円 198"/>
        <xdr:cNvSpPr/>
      </xdr:nvSpPr>
      <xdr:spPr>
        <a:xfrm>
          <a:off x="2857500" y="131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85741</xdr:rowOff>
    </xdr:from>
    <xdr:ext cx="469744" cy="259045"/>
    <xdr:sp macro="" textlink="">
      <xdr:nvSpPr>
        <xdr:cNvPr id="200" name="テキスト ボックス 199"/>
        <xdr:cNvSpPr txBox="1"/>
      </xdr:nvSpPr>
      <xdr:spPr>
        <a:xfrm>
          <a:off x="2673427" y="1328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71882</xdr:rowOff>
    </xdr:from>
    <xdr:to>
      <xdr:col>3</xdr:col>
      <xdr:colOff>3175</xdr:colOff>
      <xdr:row>77</xdr:row>
      <xdr:rowOff>2032</xdr:rowOff>
    </xdr:to>
    <xdr:sp macro="" textlink="">
      <xdr:nvSpPr>
        <xdr:cNvPr id="201" name="円/楕円 200"/>
        <xdr:cNvSpPr/>
      </xdr:nvSpPr>
      <xdr:spPr>
        <a:xfrm>
          <a:off x="1968500" y="131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164609</xdr:rowOff>
    </xdr:from>
    <xdr:ext cx="469744" cy="259045"/>
    <xdr:sp macro="" textlink="">
      <xdr:nvSpPr>
        <xdr:cNvPr id="202" name="テキスト ボックス 201"/>
        <xdr:cNvSpPr txBox="1"/>
      </xdr:nvSpPr>
      <xdr:spPr>
        <a:xfrm>
          <a:off x="1784427" y="131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72898</xdr:rowOff>
    </xdr:from>
    <xdr:to>
      <xdr:col>1</xdr:col>
      <xdr:colOff>485775</xdr:colOff>
      <xdr:row>77</xdr:row>
      <xdr:rowOff>3048</xdr:rowOff>
    </xdr:to>
    <xdr:sp macro="" textlink="">
      <xdr:nvSpPr>
        <xdr:cNvPr id="203" name="円/楕円 202"/>
        <xdr:cNvSpPr/>
      </xdr:nvSpPr>
      <xdr:spPr>
        <a:xfrm>
          <a:off x="1079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165625</xdr:rowOff>
    </xdr:from>
    <xdr:ext cx="469744" cy="259045"/>
    <xdr:sp macro="" textlink="">
      <xdr:nvSpPr>
        <xdr:cNvPr id="204" name="テキスト ボックス 203"/>
        <xdr:cNvSpPr txBox="1"/>
      </xdr:nvSpPr>
      <xdr:spPr>
        <a:xfrm>
          <a:off x="895427" y="131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64973</xdr:rowOff>
    </xdr:from>
    <xdr:to>
      <xdr:col>6</xdr:col>
      <xdr:colOff>511175</xdr:colOff>
      <xdr:row>94</xdr:row>
      <xdr:rowOff>156477</xdr:rowOff>
    </xdr:to>
    <xdr:cxnSp macro="">
      <xdr:nvCxnSpPr>
        <xdr:cNvPr id="234" name="直線コネクタ 233"/>
        <xdr:cNvCxnSpPr/>
      </xdr:nvCxnSpPr>
      <xdr:spPr>
        <a:xfrm flipV="1">
          <a:off x="3797300" y="16181273"/>
          <a:ext cx="838200" cy="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156477</xdr:rowOff>
    </xdr:from>
    <xdr:to>
      <xdr:col>5</xdr:col>
      <xdr:colOff>358775</xdr:colOff>
      <xdr:row>95</xdr:row>
      <xdr:rowOff>92011</xdr:rowOff>
    </xdr:to>
    <xdr:cxnSp macro="">
      <xdr:nvCxnSpPr>
        <xdr:cNvPr id="237" name="直線コネクタ 236"/>
        <xdr:cNvCxnSpPr/>
      </xdr:nvCxnSpPr>
      <xdr:spPr>
        <a:xfrm flipV="1">
          <a:off x="2908300" y="16272777"/>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158065</xdr:rowOff>
    </xdr:from>
    <xdr:to>
      <xdr:col>5</xdr:col>
      <xdr:colOff>409575</xdr:colOff>
      <xdr:row>97</xdr:row>
      <xdr:rowOff>88215</xdr:rowOff>
    </xdr:to>
    <xdr:sp macro="" textlink="">
      <xdr:nvSpPr>
        <xdr:cNvPr id="238" name="フローチャート : 判断 237"/>
        <xdr:cNvSpPr/>
      </xdr:nvSpPr>
      <xdr:spPr>
        <a:xfrm>
          <a:off x="3746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79342</xdr:rowOff>
    </xdr:from>
    <xdr:ext cx="534377" cy="259045"/>
    <xdr:sp macro="" textlink="">
      <xdr:nvSpPr>
        <xdr:cNvPr id="239" name="テキスト ボックス 238"/>
        <xdr:cNvSpPr txBox="1"/>
      </xdr:nvSpPr>
      <xdr:spPr>
        <a:xfrm>
          <a:off x="3530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92011</xdr:rowOff>
    </xdr:from>
    <xdr:to>
      <xdr:col>4</xdr:col>
      <xdr:colOff>155575</xdr:colOff>
      <xdr:row>96</xdr:row>
      <xdr:rowOff>14515</xdr:rowOff>
    </xdr:to>
    <xdr:cxnSp macro="">
      <xdr:nvCxnSpPr>
        <xdr:cNvPr id="240" name="直線コネクタ 239"/>
        <xdr:cNvCxnSpPr/>
      </xdr:nvCxnSpPr>
      <xdr:spPr>
        <a:xfrm flipV="1">
          <a:off x="2019300" y="16379761"/>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30150</xdr:rowOff>
    </xdr:from>
    <xdr:to>
      <xdr:col>4</xdr:col>
      <xdr:colOff>206375</xdr:colOff>
      <xdr:row>97</xdr:row>
      <xdr:rowOff>131750</xdr:rowOff>
    </xdr:to>
    <xdr:sp macro="" textlink="">
      <xdr:nvSpPr>
        <xdr:cNvPr id="241" name="フローチャート : 判断 240"/>
        <xdr:cNvSpPr/>
      </xdr:nvSpPr>
      <xdr:spPr>
        <a:xfrm>
          <a:off x="2857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122877</xdr:rowOff>
    </xdr:from>
    <xdr:ext cx="534377" cy="259045"/>
    <xdr:sp macro="" textlink="">
      <xdr:nvSpPr>
        <xdr:cNvPr id="242" name="テキスト ボックス 241"/>
        <xdr:cNvSpPr txBox="1"/>
      </xdr:nvSpPr>
      <xdr:spPr>
        <a:xfrm>
          <a:off x="2641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14515</xdr:rowOff>
    </xdr:from>
    <xdr:to>
      <xdr:col>2</xdr:col>
      <xdr:colOff>638175</xdr:colOff>
      <xdr:row>96</xdr:row>
      <xdr:rowOff>35928</xdr:rowOff>
    </xdr:to>
    <xdr:cxnSp macro="">
      <xdr:nvCxnSpPr>
        <xdr:cNvPr id="243" name="直線コネクタ 242"/>
        <xdr:cNvCxnSpPr/>
      </xdr:nvCxnSpPr>
      <xdr:spPr>
        <a:xfrm flipV="1">
          <a:off x="1130300" y="16473715"/>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94768</xdr:rowOff>
    </xdr:from>
    <xdr:to>
      <xdr:col>3</xdr:col>
      <xdr:colOff>3175</xdr:colOff>
      <xdr:row>98</xdr:row>
      <xdr:rowOff>24918</xdr:rowOff>
    </xdr:to>
    <xdr:sp macro="" textlink="">
      <xdr:nvSpPr>
        <xdr:cNvPr id="244" name="フローチャート : 判断 243"/>
        <xdr:cNvSpPr/>
      </xdr:nvSpPr>
      <xdr:spPr>
        <a:xfrm>
          <a:off x="1968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16045</xdr:rowOff>
    </xdr:from>
    <xdr:ext cx="534377" cy="259045"/>
    <xdr:sp macro="" textlink="">
      <xdr:nvSpPr>
        <xdr:cNvPr id="245" name="テキスト ボックス 244"/>
        <xdr:cNvSpPr txBox="1"/>
      </xdr:nvSpPr>
      <xdr:spPr>
        <a:xfrm>
          <a:off x="1752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115188</xdr:rowOff>
    </xdr:from>
    <xdr:to>
      <xdr:col>1</xdr:col>
      <xdr:colOff>485775</xdr:colOff>
      <xdr:row>98</xdr:row>
      <xdr:rowOff>45338</xdr:rowOff>
    </xdr:to>
    <xdr:sp macro="" textlink="">
      <xdr:nvSpPr>
        <xdr:cNvPr id="246" name="フローチャート : 判断 245"/>
        <xdr:cNvSpPr/>
      </xdr:nvSpPr>
      <xdr:spPr>
        <a:xfrm>
          <a:off x="1079500" y="167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36465</xdr:rowOff>
    </xdr:from>
    <xdr:ext cx="534377" cy="259045"/>
    <xdr:sp macro="" textlink="">
      <xdr:nvSpPr>
        <xdr:cNvPr id="247" name="テキスト ボックス 246"/>
        <xdr:cNvSpPr txBox="1"/>
      </xdr:nvSpPr>
      <xdr:spPr>
        <a:xfrm>
          <a:off x="863111" y="168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14173</xdr:rowOff>
    </xdr:from>
    <xdr:to>
      <xdr:col>6</xdr:col>
      <xdr:colOff>561975</xdr:colOff>
      <xdr:row>94</xdr:row>
      <xdr:rowOff>115773</xdr:rowOff>
    </xdr:to>
    <xdr:sp macro="" textlink="">
      <xdr:nvSpPr>
        <xdr:cNvPr id="253" name="円/楕円 252"/>
        <xdr:cNvSpPr/>
      </xdr:nvSpPr>
      <xdr:spPr>
        <a:xfrm>
          <a:off x="4584700" y="161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37050</xdr:rowOff>
    </xdr:from>
    <xdr:ext cx="599010" cy="259045"/>
    <xdr:sp macro="" textlink="">
      <xdr:nvSpPr>
        <xdr:cNvPr id="254" name="扶助費該当値テキスト"/>
        <xdr:cNvSpPr txBox="1"/>
      </xdr:nvSpPr>
      <xdr:spPr>
        <a:xfrm>
          <a:off x="4686300" y="159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105677</xdr:rowOff>
    </xdr:from>
    <xdr:to>
      <xdr:col>5</xdr:col>
      <xdr:colOff>409575</xdr:colOff>
      <xdr:row>95</xdr:row>
      <xdr:rowOff>35827</xdr:rowOff>
    </xdr:to>
    <xdr:sp macro="" textlink="">
      <xdr:nvSpPr>
        <xdr:cNvPr id="255" name="円/楕円 254"/>
        <xdr:cNvSpPr/>
      </xdr:nvSpPr>
      <xdr:spPr>
        <a:xfrm>
          <a:off x="3746500" y="16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52354</xdr:rowOff>
    </xdr:from>
    <xdr:ext cx="599010" cy="259045"/>
    <xdr:sp macro="" textlink="">
      <xdr:nvSpPr>
        <xdr:cNvPr id="256" name="テキスト ボックス 255"/>
        <xdr:cNvSpPr txBox="1"/>
      </xdr:nvSpPr>
      <xdr:spPr>
        <a:xfrm>
          <a:off x="3497794" y="15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41211</xdr:rowOff>
    </xdr:from>
    <xdr:to>
      <xdr:col>4</xdr:col>
      <xdr:colOff>206375</xdr:colOff>
      <xdr:row>95</xdr:row>
      <xdr:rowOff>142811</xdr:rowOff>
    </xdr:to>
    <xdr:sp macro="" textlink="">
      <xdr:nvSpPr>
        <xdr:cNvPr id="257" name="円/楕円 256"/>
        <xdr:cNvSpPr/>
      </xdr:nvSpPr>
      <xdr:spPr>
        <a:xfrm>
          <a:off x="2857500" y="163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159338</xdr:rowOff>
    </xdr:from>
    <xdr:ext cx="599010" cy="259045"/>
    <xdr:sp macro="" textlink="">
      <xdr:nvSpPr>
        <xdr:cNvPr id="258" name="テキスト ボックス 257"/>
        <xdr:cNvSpPr txBox="1"/>
      </xdr:nvSpPr>
      <xdr:spPr>
        <a:xfrm>
          <a:off x="2608794" y="161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135165</xdr:rowOff>
    </xdr:from>
    <xdr:to>
      <xdr:col>3</xdr:col>
      <xdr:colOff>3175</xdr:colOff>
      <xdr:row>96</xdr:row>
      <xdr:rowOff>65315</xdr:rowOff>
    </xdr:to>
    <xdr:sp macro="" textlink="">
      <xdr:nvSpPr>
        <xdr:cNvPr id="259" name="円/楕円 258"/>
        <xdr:cNvSpPr/>
      </xdr:nvSpPr>
      <xdr:spPr>
        <a:xfrm>
          <a:off x="19685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81842</xdr:rowOff>
    </xdr:from>
    <xdr:ext cx="599010" cy="259045"/>
    <xdr:sp macro="" textlink="">
      <xdr:nvSpPr>
        <xdr:cNvPr id="260" name="テキスト ボックス 259"/>
        <xdr:cNvSpPr txBox="1"/>
      </xdr:nvSpPr>
      <xdr:spPr>
        <a:xfrm>
          <a:off x="1719794" y="161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156578</xdr:rowOff>
    </xdr:from>
    <xdr:to>
      <xdr:col>1</xdr:col>
      <xdr:colOff>485775</xdr:colOff>
      <xdr:row>96</xdr:row>
      <xdr:rowOff>86728</xdr:rowOff>
    </xdr:to>
    <xdr:sp macro="" textlink="">
      <xdr:nvSpPr>
        <xdr:cNvPr id="261" name="円/楕円 260"/>
        <xdr:cNvSpPr/>
      </xdr:nvSpPr>
      <xdr:spPr>
        <a:xfrm>
          <a:off x="1079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103255</xdr:rowOff>
    </xdr:from>
    <xdr:ext cx="599010" cy="259045"/>
    <xdr:sp macro="" textlink="">
      <xdr:nvSpPr>
        <xdr:cNvPr id="262" name="テキスト ボックス 261"/>
        <xdr:cNvSpPr txBox="1"/>
      </xdr:nvSpPr>
      <xdr:spPr>
        <a:xfrm>
          <a:off x="830794" y="1621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3866</xdr:rowOff>
    </xdr:from>
    <xdr:to>
      <xdr:col>15</xdr:col>
      <xdr:colOff>180975</xdr:colOff>
      <xdr:row>35</xdr:row>
      <xdr:rowOff>114143</xdr:rowOff>
    </xdr:to>
    <xdr:cxnSp macro="">
      <xdr:nvCxnSpPr>
        <xdr:cNvPr id="289" name="直線コネクタ 288"/>
        <xdr:cNvCxnSpPr/>
      </xdr:nvCxnSpPr>
      <xdr:spPr>
        <a:xfrm flipV="1">
          <a:off x="9639300" y="6004616"/>
          <a:ext cx="8382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141163</xdr:rowOff>
    </xdr:from>
    <xdr:to>
      <xdr:col>14</xdr:col>
      <xdr:colOff>28575</xdr:colOff>
      <xdr:row>35</xdr:row>
      <xdr:rowOff>114143</xdr:rowOff>
    </xdr:to>
    <xdr:cxnSp macro="">
      <xdr:nvCxnSpPr>
        <xdr:cNvPr id="292" name="直線コネクタ 291"/>
        <xdr:cNvCxnSpPr/>
      </xdr:nvCxnSpPr>
      <xdr:spPr>
        <a:xfrm>
          <a:off x="8750300" y="5970463"/>
          <a:ext cx="889000" cy="1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69195</xdr:rowOff>
    </xdr:from>
    <xdr:to>
      <xdr:col>14</xdr:col>
      <xdr:colOff>79375</xdr:colOff>
      <xdr:row>34</xdr:row>
      <xdr:rowOff>170795</xdr:rowOff>
    </xdr:to>
    <xdr:sp macro="" textlink="">
      <xdr:nvSpPr>
        <xdr:cNvPr id="293" name="フローチャート : 判断 292"/>
        <xdr:cNvSpPr/>
      </xdr:nvSpPr>
      <xdr:spPr>
        <a:xfrm>
          <a:off x="9588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15872</xdr:rowOff>
    </xdr:from>
    <xdr:ext cx="534377" cy="259045"/>
    <xdr:sp macro="" textlink="">
      <xdr:nvSpPr>
        <xdr:cNvPr id="294" name="テキスト ボックス 293"/>
        <xdr:cNvSpPr txBox="1"/>
      </xdr:nvSpPr>
      <xdr:spPr>
        <a:xfrm>
          <a:off x="9372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141163</xdr:rowOff>
    </xdr:from>
    <xdr:to>
      <xdr:col>12</xdr:col>
      <xdr:colOff>511175</xdr:colOff>
      <xdr:row>35</xdr:row>
      <xdr:rowOff>7249</xdr:rowOff>
    </xdr:to>
    <xdr:cxnSp macro="">
      <xdr:nvCxnSpPr>
        <xdr:cNvPr id="295" name="直線コネクタ 294"/>
        <xdr:cNvCxnSpPr/>
      </xdr:nvCxnSpPr>
      <xdr:spPr>
        <a:xfrm flipV="1">
          <a:off x="7861300" y="5970463"/>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127556</xdr:rowOff>
    </xdr:from>
    <xdr:to>
      <xdr:col>12</xdr:col>
      <xdr:colOff>561975</xdr:colOff>
      <xdr:row>35</xdr:row>
      <xdr:rowOff>57706</xdr:rowOff>
    </xdr:to>
    <xdr:sp macro="" textlink="">
      <xdr:nvSpPr>
        <xdr:cNvPr id="296" name="フローチャート : 判断 295"/>
        <xdr:cNvSpPr/>
      </xdr:nvSpPr>
      <xdr:spPr>
        <a:xfrm>
          <a:off x="8699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48833</xdr:rowOff>
    </xdr:from>
    <xdr:ext cx="534377" cy="259045"/>
    <xdr:sp macro="" textlink="">
      <xdr:nvSpPr>
        <xdr:cNvPr id="297" name="テキスト ボックス 296"/>
        <xdr:cNvSpPr txBox="1"/>
      </xdr:nvSpPr>
      <xdr:spPr>
        <a:xfrm>
          <a:off x="8483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7249</xdr:rowOff>
    </xdr:from>
    <xdr:to>
      <xdr:col>11</xdr:col>
      <xdr:colOff>307975</xdr:colOff>
      <xdr:row>35</xdr:row>
      <xdr:rowOff>18908</xdr:rowOff>
    </xdr:to>
    <xdr:cxnSp macro="">
      <xdr:nvCxnSpPr>
        <xdr:cNvPr id="298" name="直線コネクタ 297"/>
        <xdr:cNvCxnSpPr/>
      </xdr:nvCxnSpPr>
      <xdr:spPr>
        <a:xfrm flipV="1">
          <a:off x="6972300" y="600799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77310</xdr:rowOff>
    </xdr:from>
    <xdr:to>
      <xdr:col>11</xdr:col>
      <xdr:colOff>358775</xdr:colOff>
      <xdr:row>35</xdr:row>
      <xdr:rowOff>7460</xdr:rowOff>
    </xdr:to>
    <xdr:sp macro="" textlink="">
      <xdr:nvSpPr>
        <xdr:cNvPr id="299" name="フローチャート : 判断 298"/>
        <xdr:cNvSpPr/>
      </xdr:nvSpPr>
      <xdr:spPr>
        <a:xfrm>
          <a:off x="7810500" y="59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23987</xdr:rowOff>
    </xdr:from>
    <xdr:ext cx="534377" cy="259045"/>
    <xdr:sp macro="" textlink="">
      <xdr:nvSpPr>
        <xdr:cNvPr id="300" name="テキスト ボックス 299"/>
        <xdr:cNvSpPr txBox="1"/>
      </xdr:nvSpPr>
      <xdr:spPr>
        <a:xfrm>
          <a:off x="7594111" y="568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149936</xdr:rowOff>
    </xdr:from>
    <xdr:to>
      <xdr:col>10</xdr:col>
      <xdr:colOff>155575</xdr:colOff>
      <xdr:row>35</xdr:row>
      <xdr:rowOff>80086</xdr:rowOff>
    </xdr:to>
    <xdr:sp macro="" textlink="">
      <xdr:nvSpPr>
        <xdr:cNvPr id="301" name="フローチャート : 判断 300"/>
        <xdr:cNvSpPr/>
      </xdr:nvSpPr>
      <xdr:spPr>
        <a:xfrm>
          <a:off x="6921500" y="59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71213</xdr:rowOff>
    </xdr:from>
    <xdr:ext cx="534377" cy="259045"/>
    <xdr:sp macro="" textlink="">
      <xdr:nvSpPr>
        <xdr:cNvPr id="302" name="テキスト ボックス 301"/>
        <xdr:cNvSpPr txBox="1"/>
      </xdr:nvSpPr>
      <xdr:spPr>
        <a:xfrm>
          <a:off x="6705111" y="60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124516</xdr:rowOff>
    </xdr:from>
    <xdr:to>
      <xdr:col>15</xdr:col>
      <xdr:colOff>231775</xdr:colOff>
      <xdr:row>35</xdr:row>
      <xdr:rowOff>54666</xdr:rowOff>
    </xdr:to>
    <xdr:sp macro="" textlink="">
      <xdr:nvSpPr>
        <xdr:cNvPr id="308" name="円/楕円 307"/>
        <xdr:cNvSpPr/>
      </xdr:nvSpPr>
      <xdr:spPr>
        <a:xfrm>
          <a:off x="10426700" y="59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102943</xdr:rowOff>
    </xdr:from>
    <xdr:ext cx="534377" cy="259045"/>
    <xdr:sp macro="" textlink="">
      <xdr:nvSpPr>
        <xdr:cNvPr id="309" name="補助費等該当値テキスト"/>
        <xdr:cNvSpPr txBox="1"/>
      </xdr:nvSpPr>
      <xdr:spPr>
        <a:xfrm>
          <a:off x="10528300" y="59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63343</xdr:rowOff>
    </xdr:from>
    <xdr:to>
      <xdr:col>14</xdr:col>
      <xdr:colOff>79375</xdr:colOff>
      <xdr:row>35</xdr:row>
      <xdr:rowOff>164943</xdr:rowOff>
    </xdr:to>
    <xdr:sp macro="" textlink="">
      <xdr:nvSpPr>
        <xdr:cNvPr id="310" name="円/楕円 309"/>
        <xdr:cNvSpPr/>
      </xdr:nvSpPr>
      <xdr:spPr>
        <a:xfrm>
          <a:off x="9588500" y="60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156070</xdr:rowOff>
    </xdr:from>
    <xdr:ext cx="534377" cy="259045"/>
    <xdr:sp macro="" textlink="">
      <xdr:nvSpPr>
        <xdr:cNvPr id="311" name="テキスト ボックス 310"/>
        <xdr:cNvSpPr txBox="1"/>
      </xdr:nvSpPr>
      <xdr:spPr>
        <a:xfrm>
          <a:off x="9372111" y="61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90363</xdr:rowOff>
    </xdr:from>
    <xdr:to>
      <xdr:col>12</xdr:col>
      <xdr:colOff>561975</xdr:colOff>
      <xdr:row>35</xdr:row>
      <xdr:rowOff>20513</xdr:rowOff>
    </xdr:to>
    <xdr:sp macro="" textlink="">
      <xdr:nvSpPr>
        <xdr:cNvPr id="312" name="円/楕円 311"/>
        <xdr:cNvSpPr/>
      </xdr:nvSpPr>
      <xdr:spPr>
        <a:xfrm>
          <a:off x="8699500" y="59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37040</xdr:rowOff>
    </xdr:from>
    <xdr:ext cx="534377" cy="259045"/>
    <xdr:sp macro="" textlink="">
      <xdr:nvSpPr>
        <xdr:cNvPr id="313" name="テキスト ボックス 312"/>
        <xdr:cNvSpPr txBox="1"/>
      </xdr:nvSpPr>
      <xdr:spPr>
        <a:xfrm>
          <a:off x="8483111" y="5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127899</xdr:rowOff>
    </xdr:from>
    <xdr:to>
      <xdr:col>11</xdr:col>
      <xdr:colOff>358775</xdr:colOff>
      <xdr:row>35</xdr:row>
      <xdr:rowOff>58049</xdr:rowOff>
    </xdr:to>
    <xdr:sp macro="" textlink="">
      <xdr:nvSpPr>
        <xdr:cNvPr id="314" name="円/楕円 313"/>
        <xdr:cNvSpPr/>
      </xdr:nvSpPr>
      <xdr:spPr>
        <a:xfrm>
          <a:off x="7810500" y="59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49176</xdr:rowOff>
    </xdr:from>
    <xdr:ext cx="534377" cy="259045"/>
    <xdr:sp macro="" textlink="">
      <xdr:nvSpPr>
        <xdr:cNvPr id="315" name="テキスト ボックス 314"/>
        <xdr:cNvSpPr txBox="1"/>
      </xdr:nvSpPr>
      <xdr:spPr>
        <a:xfrm>
          <a:off x="7594111" y="60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139558</xdr:rowOff>
    </xdr:from>
    <xdr:to>
      <xdr:col>10</xdr:col>
      <xdr:colOff>155575</xdr:colOff>
      <xdr:row>35</xdr:row>
      <xdr:rowOff>69708</xdr:rowOff>
    </xdr:to>
    <xdr:sp macro="" textlink="">
      <xdr:nvSpPr>
        <xdr:cNvPr id="316" name="円/楕円 315"/>
        <xdr:cNvSpPr/>
      </xdr:nvSpPr>
      <xdr:spPr>
        <a:xfrm>
          <a:off x="6921500" y="59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86235</xdr:rowOff>
    </xdr:from>
    <xdr:ext cx="534377" cy="259045"/>
    <xdr:sp macro="" textlink="">
      <xdr:nvSpPr>
        <xdr:cNvPr id="317" name="テキスト ボックス 316"/>
        <xdr:cNvSpPr txBox="1"/>
      </xdr:nvSpPr>
      <xdr:spPr>
        <a:xfrm>
          <a:off x="6705111" y="57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165703</xdr:rowOff>
    </xdr:from>
    <xdr:to>
      <xdr:col>15</xdr:col>
      <xdr:colOff>180975</xdr:colOff>
      <xdr:row>57</xdr:row>
      <xdr:rowOff>8427</xdr:rowOff>
    </xdr:to>
    <xdr:cxnSp macro="">
      <xdr:nvCxnSpPr>
        <xdr:cNvPr id="347" name="直線コネクタ 346"/>
        <xdr:cNvCxnSpPr/>
      </xdr:nvCxnSpPr>
      <xdr:spPr>
        <a:xfrm>
          <a:off x="9639300" y="9595453"/>
          <a:ext cx="8382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60909</xdr:rowOff>
    </xdr:from>
    <xdr:to>
      <xdr:col>14</xdr:col>
      <xdr:colOff>28575</xdr:colOff>
      <xdr:row>55</xdr:row>
      <xdr:rowOff>165703</xdr:rowOff>
    </xdr:to>
    <xdr:cxnSp macro="">
      <xdr:nvCxnSpPr>
        <xdr:cNvPr id="350" name="直線コネクタ 349"/>
        <xdr:cNvCxnSpPr/>
      </xdr:nvCxnSpPr>
      <xdr:spPr>
        <a:xfrm>
          <a:off x="8750300" y="9490659"/>
          <a:ext cx="8890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59296</xdr:rowOff>
    </xdr:from>
    <xdr:to>
      <xdr:col>14</xdr:col>
      <xdr:colOff>79375</xdr:colOff>
      <xdr:row>56</xdr:row>
      <xdr:rowOff>160896</xdr:rowOff>
    </xdr:to>
    <xdr:sp macro="" textlink="">
      <xdr:nvSpPr>
        <xdr:cNvPr id="351" name="フローチャート : 判断 350"/>
        <xdr:cNvSpPr/>
      </xdr:nvSpPr>
      <xdr:spPr>
        <a:xfrm>
          <a:off x="9588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152023</xdr:rowOff>
    </xdr:from>
    <xdr:ext cx="534377" cy="259045"/>
    <xdr:sp macro="" textlink="">
      <xdr:nvSpPr>
        <xdr:cNvPr id="352" name="テキスト ボックス 351"/>
        <xdr:cNvSpPr txBox="1"/>
      </xdr:nvSpPr>
      <xdr:spPr>
        <a:xfrm>
          <a:off x="9372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8807</xdr:rowOff>
    </xdr:from>
    <xdr:to>
      <xdr:col>12</xdr:col>
      <xdr:colOff>511175</xdr:colOff>
      <xdr:row>55</xdr:row>
      <xdr:rowOff>60909</xdr:rowOff>
    </xdr:to>
    <xdr:cxnSp macro="">
      <xdr:nvCxnSpPr>
        <xdr:cNvPr id="353" name="直線コネクタ 352"/>
        <xdr:cNvCxnSpPr/>
      </xdr:nvCxnSpPr>
      <xdr:spPr>
        <a:xfrm>
          <a:off x="7861300" y="9267107"/>
          <a:ext cx="889000" cy="22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91529</xdr:rowOff>
    </xdr:from>
    <xdr:to>
      <xdr:col>12</xdr:col>
      <xdr:colOff>561975</xdr:colOff>
      <xdr:row>57</xdr:row>
      <xdr:rowOff>21679</xdr:rowOff>
    </xdr:to>
    <xdr:sp macro="" textlink="">
      <xdr:nvSpPr>
        <xdr:cNvPr id="354" name="フローチャート : 判断 353"/>
        <xdr:cNvSpPr/>
      </xdr:nvSpPr>
      <xdr:spPr>
        <a:xfrm>
          <a:off x="8699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12806</xdr:rowOff>
    </xdr:from>
    <xdr:ext cx="534377" cy="259045"/>
    <xdr:sp macro="" textlink="">
      <xdr:nvSpPr>
        <xdr:cNvPr id="355" name="テキスト ボックス 354"/>
        <xdr:cNvSpPr txBox="1"/>
      </xdr:nvSpPr>
      <xdr:spPr>
        <a:xfrm>
          <a:off x="8483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8807</xdr:rowOff>
    </xdr:from>
    <xdr:to>
      <xdr:col>11</xdr:col>
      <xdr:colOff>307975</xdr:colOff>
      <xdr:row>54</xdr:row>
      <xdr:rowOff>17552</xdr:rowOff>
    </xdr:to>
    <xdr:cxnSp macro="">
      <xdr:nvCxnSpPr>
        <xdr:cNvPr id="356" name="直線コネクタ 355"/>
        <xdr:cNvCxnSpPr/>
      </xdr:nvCxnSpPr>
      <xdr:spPr>
        <a:xfrm flipV="1">
          <a:off x="6972300" y="9267107"/>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103474</xdr:rowOff>
    </xdr:from>
    <xdr:to>
      <xdr:col>11</xdr:col>
      <xdr:colOff>358775</xdr:colOff>
      <xdr:row>57</xdr:row>
      <xdr:rowOff>33624</xdr:rowOff>
    </xdr:to>
    <xdr:sp macro="" textlink="">
      <xdr:nvSpPr>
        <xdr:cNvPr id="357" name="フローチャート : 判断 356"/>
        <xdr:cNvSpPr/>
      </xdr:nvSpPr>
      <xdr:spPr>
        <a:xfrm>
          <a:off x="7810500" y="97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24751</xdr:rowOff>
    </xdr:from>
    <xdr:ext cx="534377" cy="259045"/>
    <xdr:sp macro="" textlink="">
      <xdr:nvSpPr>
        <xdr:cNvPr id="358" name="テキスト ボックス 357"/>
        <xdr:cNvSpPr txBox="1"/>
      </xdr:nvSpPr>
      <xdr:spPr>
        <a:xfrm>
          <a:off x="7594111" y="97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145059</xdr:rowOff>
    </xdr:from>
    <xdr:to>
      <xdr:col>10</xdr:col>
      <xdr:colOff>155575</xdr:colOff>
      <xdr:row>57</xdr:row>
      <xdr:rowOff>75209</xdr:rowOff>
    </xdr:to>
    <xdr:sp macro="" textlink="">
      <xdr:nvSpPr>
        <xdr:cNvPr id="359" name="フローチャート : 判断 358"/>
        <xdr:cNvSpPr/>
      </xdr:nvSpPr>
      <xdr:spPr>
        <a:xfrm>
          <a:off x="6921500" y="974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66336</xdr:rowOff>
    </xdr:from>
    <xdr:ext cx="534377" cy="259045"/>
    <xdr:sp macro="" textlink="">
      <xdr:nvSpPr>
        <xdr:cNvPr id="360" name="テキスト ボックス 359"/>
        <xdr:cNvSpPr txBox="1"/>
      </xdr:nvSpPr>
      <xdr:spPr>
        <a:xfrm>
          <a:off x="6705111" y="98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129077</xdr:rowOff>
    </xdr:from>
    <xdr:to>
      <xdr:col>15</xdr:col>
      <xdr:colOff>231775</xdr:colOff>
      <xdr:row>57</xdr:row>
      <xdr:rowOff>59227</xdr:rowOff>
    </xdr:to>
    <xdr:sp macro="" textlink="">
      <xdr:nvSpPr>
        <xdr:cNvPr id="366" name="円/楕円 365"/>
        <xdr:cNvSpPr/>
      </xdr:nvSpPr>
      <xdr:spPr>
        <a:xfrm>
          <a:off x="10426700" y="97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107504</xdr:rowOff>
    </xdr:from>
    <xdr:ext cx="534377" cy="259045"/>
    <xdr:sp macro="" textlink="">
      <xdr:nvSpPr>
        <xdr:cNvPr id="367" name="普通建設事業費該当値テキスト"/>
        <xdr:cNvSpPr txBox="1"/>
      </xdr:nvSpPr>
      <xdr:spPr>
        <a:xfrm>
          <a:off x="10528300" y="97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114903</xdr:rowOff>
    </xdr:from>
    <xdr:to>
      <xdr:col>14</xdr:col>
      <xdr:colOff>79375</xdr:colOff>
      <xdr:row>56</xdr:row>
      <xdr:rowOff>45053</xdr:rowOff>
    </xdr:to>
    <xdr:sp macro="" textlink="">
      <xdr:nvSpPr>
        <xdr:cNvPr id="368" name="円/楕円 367"/>
        <xdr:cNvSpPr/>
      </xdr:nvSpPr>
      <xdr:spPr>
        <a:xfrm>
          <a:off x="9588500" y="9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61580</xdr:rowOff>
    </xdr:from>
    <xdr:ext cx="534377" cy="259045"/>
    <xdr:sp macro="" textlink="">
      <xdr:nvSpPr>
        <xdr:cNvPr id="369" name="テキスト ボックス 368"/>
        <xdr:cNvSpPr txBox="1"/>
      </xdr:nvSpPr>
      <xdr:spPr>
        <a:xfrm>
          <a:off x="9372111" y="9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10109</xdr:rowOff>
    </xdr:from>
    <xdr:to>
      <xdr:col>12</xdr:col>
      <xdr:colOff>561975</xdr:colOff>
      <xdr:row>55</xdr:row>
      <xdr:rowOff>111709</xdr:rowOff>
    </xdr:to>
    <xdr:sp macro="" textlink="">
      <xdr:nvSpPr>
        <xdr:cNvPr id="370" name="円/楕円 369"/>
        <xdr:cNvSpPr/>
      </xdr:nvSpPr>
      <xdr:spPr>
        <a:xfrm>
          <a:off x="8699500" y="9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128236</xdr:rowOff>
    </xdr:from>
    <xdr:ext cx="534377" cy="259045"/>
    <xdr:sp macro="" textlink="">
      <xdr:nvSpPr>
        <xdr:cNvPr id="371" name="テキスト ボックス 370"/>
        <xdr:cNvSpPr txBox="1"/>
      </xdr:nvSpPr>
      <xdr:spPr>
        <a:xfrm>
          <a:off x="8483111" y="9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129457</xdr:rowOff>
    </xdr:from>
    <xdr:to>
      <xdr:col>11</xdr:col>
      <xdr:colOff>358775</xdr:colOff>
      <xdr:row>54</xdr:row>
      <xdr:rowOff>59607</xdr:rowOff>
    </xdr:to>
    <xdr:sp macro="" textlink="">
      <xdr:nvSpPr>
        <xdr:cNvPr id="372" name="円/楕円 371"/>
        <xdr:cNvSpPr/>
      </xdr:nvSpPr>
      <xdr:spPr>
        <a:xfrm>
          <a:off x="7810500" y="92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76134</xdr:rowOff>
    </xdr:from>
    <xdr:ext cx="534377" cy="259045"/>
    <xdr:sp macro="" textlink="">
      <xdr:nvSpPr>
        <xdr:cNvPr id="373" name="テキスト ボックス 372"/>
        <xdr:cNvSpPr txBox="1"/>
      </xdr:nvSpPr>
      <xdr:spPr>
        <a:xfrm>
          <a:off x="7594111" y="89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138202</xdr:rowOff>
    </xdr:from>
    <xdr:to>
      <xdr:col>10</xdr:col>
      <xdr:colOff>155575</xdr:colOff>
      <xdr:row>54</xdr:row>
      <xdr:rowOff>68352</xdr:rowOff>
    </xdr:to>
    <xdr:sp macro="" textlink="">
      <xdr:nvSpPr>
        <xdr:cNvPr id="374" name="円/楕円 373"/>
        <xdr:cNvSpPr/>
      </xdr:nvSpPr>
      <xdr:spPr>
        <a:xfrm>
          <a:off x="6921500" y="92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84879</xdr:rowOff>
    </xdr:from>
    <xdr:ext cx="534377" cy="259045"/>
    <xdr:sp macro="" textlink="">
      <xdr:nvSpPr>
        <xdr:cNvPr id="375" name="テキスト ボックス 374"/>
        <xdr:cNvSpPr txBox="1"/>
      </xdr:nvSpPr>
      <xdr:spPr>
        <a:xfrm>
          <a:off x="6705111" y="90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135722</xdr:rowOff>
    </xdr:from>
    <xdr:to>
      <xdr:col>15</xdr:col>
      <xdr:colOff>180975</xdr:colOff>
      <xdr:row>77</xdr:row>
      <xdr:rowOff>165258</xdr:rowOff>
    </xdr:to>
    <xdr:cxnSp macro="">
      <xdr:nvCxnSpPr>
        <xdr:cNvPr id="402" name="直線コネクタ 401"/>
        <xdr:cNvCxnSpPr/>
      </xdr:nvCxnSpPr>
      <xdr:spPr>
        <a:xfrm flipV="1">
          <a:off x="9639300" y="13337372"/>
          <a:ext cx="8382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61748</xdr:rowOff>
    </xdr:from>
    <xdr:to>
      <xdr:col>14</xdr:col>
      <xdr:colOff>28575</xdr:colOff>
      <xdr:row>77</xdr:row>
      <xdr:rowOff>165258</xdr:rowOff>
    </xdr:to>
    <xdr:cxnSp macro="">
      <xdr:nvCxnSpPr>
        <xdr:cNvPr id="405" name="直線コネクタ 404"/>
        <xdr:cNvCxnSpPr/>
      </xdr:nvCxnSpPr>
      <xdr:spPr>
        <a:xfrm>
          <a:off x="8750300" y="13263398"/>
          <a:ext cx="889000" cy="1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54198</xdr:rowOff>
    </xdr:from>
    <xdr:to>
      <xdr:col>14</xdr:col>
      <xdr:colOff>79375</xdr:colOff>
      <xdr:row>76</xdr:row>
      <xdr:rowOff>155798</xdr:rowOff>
    </xdr:to>
    <xdr:sp macro="" textlink="">
      <xdr:nvSpPr>
        <xdr:cNvPr id="406" name="フローチャート : 判断 405"/>
        <xdr:cNvSpPr/>
      </xdr:nvSpPr>
      <xdr:spPr>
        <a:xfrm>
          <a:off x="9588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875</xdr:rowOff>
    </xdr:from>
    <xdr:ext cx="534377" cy="259045"/>
    <xdr:sp macro="" textlink="">
      <xdr:nvSpPr>
        <xdr:cNvPr id="407" name="テキスト ボックス 406"/>
        <xdr:cNvSpPr txBox="1"/>
      </xdr:nvSpPr>
      <xdr:spPr>
        <a:xfrm>
          <a:off x="9372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112629</xdr:rowOff>
    </xdr:from>
    <xdr:to>
      <xdr:col>12</xdr:col>
      <xdr:colOff>561975</xdr:colOff>
      <xdr:row>77</xdr:row>
      <xdr:rowOff>42779</xdr:rowOff>
    </xdr:to>
    <xdr:sp macro="" textlink="">
      <xdr:nvSpPr>
        <xdr:cNvPr id="408" name="フローチャート : 判断 407"/>
        <xdr:cNvSpPr/>
      </xdr:nvSpPr>
      <xdr:spPr>
        <a:xfrm>
          <a:off x="8699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59306</xdr:rowOff>
    </xdr:from>
    <xdr:ext cx="534377" cy="259045"/>
    <xdr:sp macro="" textlink="">
      <xdr:nvSpPr>
        <xdr:cNvPr id="409" name="テキスト ボックス 408"/>
        <xdr:cNvSpPr txBox="1"/>
      </xdr:nvSpPr>
      <xdr:spPr>
        <a:xfrm>
          <a:off x="8483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84922</xdr:rowOff>
    </xdr:from>
    <xdr:to>
      <xdr:col>15</xdr:col>
      <xdr:colOff>231775</xdr:colOff>
      <xdr:row>78</xdr:row>
      <xdr:rowOff>15072</xdr:rowOff>
    </xdr:to>
    <xdr:sp macro="" textlink="">
      <xdr:nvSpPr>
        <xdr:cNvPr id="415" name="円/楕円 414"/>
        <xdr:cNvSpPr/>
      </xdr:nvSpPr>
      <xdr:spPr>
        <a:xfrm>
          <a:off x="104267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63349</xdr:rowOff>
    </xdr:from>
    <xdr:ext cx="469744" cy="259045"/>
    <xdr:sp macro="" textlink="">
      <xdr:nvSpPr>
        <xdr:cNvPr id="416" name="普通建設事業費 （ うち新規整備　）該当値テキスト"/>
        <xdr:cNvSpPr txBox="1"/>
      </xdr:nvSpPr>
      <xdr:spPr>
        <a:xfrm>
          <a:off x="10528300" y="132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114458</xdr:rowOff>
    </xdr:from>
    <xdr:to>
      <xdr:col>14</xdr:col>
      <xdr:colOff>79375</xdr:colOff>
      <xdr:row>78</xdr:row>
      <xdr:rowOff>44608</xdr:rowOff>
    </xdr:to>
    <xdr:sp macro="" textlink="">
      <xdr:nvSpPr>
        <xdr:cNvPr id="417" name="円/楕円 416"/>
        <xdr:cNvSpPr/>
      </xdr:nvSpPr>
      <xdr:spPr>
        <a:xfrm>
          <a:off x="95885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35735</xdr:rowOff>
    </xdr:from>
    <xdr:ext cx="469744" cy="259045"/>
    <xdr:sp macro="" textlink="">
      <xdr:nvSpPr>
        <xdr:cNvPr id="418" name="テキスト ボックス 417"/>
        <xdr:cNvSpPr txBox="1"/>
      </xdr:nvSpPr>
      <xdr:spPr>
        <a:xfrm>
          <a:off x="9404427" y="1340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10948</xdr:rowOff>
    </xdr:from>
    <xdr:to>
      <xdr:col>12</xdr:col>
      <xdr:colOff>561975</xdr:colOff>
      <xdr:row>77</xdr:row>
      <xdr:rowOff>112548</xdr:rowOff>
    </xdr:to>
    <xdr:sp macro="" textlink="">
      <xdr:nvSpPr>
        <xdr:cNvPr id="419" name="円/楕円 418"/>
        <xdr:cNvSpPr/>
      </xdr:nvSpPr>
      <xdr:spPr>
        <a:xfrm>
          <a:off x="8699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103675</xdr:rowOff>
    </xdr:from>
    <xdr:ext cx="534377" cy="259045"/>
    <xdr:sp macro="" textlink="">
      <xdr:nvSpPr>
        <xdr:cNvPr id="420" name="テキスト ボックス 419"/>
        <xdr:cNvSpPr txBox="1"/>
      </xdr:nvSpPr>
      <xdr:spPr>
        <a:xfrm>
          <a:off x="8483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95940</xdr:rowOff>
    </xdr:from>
    <xdr:to>
      <xdr:col>15</xdr:col>
      <xdr:colOff>180975</xdr:colOff>
      <xdr:row>96</xdr:row>
      <xdr:rowOff>64751</xdr:rowOff>
    </xdr:to>
    <xdr:cxnSp macro="">
      <xdr:nvCxnSpPr>
        <xdr:cNvPr id="452" name="直線コネクタ 451"/>
        <xdr:cNvCxnSpPr/>
      </xdr:nvCxnSpPr>
      <xdr:spPr>
        <a:xfrm>
          <a:off x="9639300" y="16212240"/>
          <a:ext cx="838200" cy="3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95940</xdr:rowOff>
    </xdr:from>
    <xdr:to>
      <xdr:col>14</xdr:col>
      <xdr:colOff>28575</xdr:colOff>
      <xdr:row>95</xdr:row>
      <xdr:rowOff>161384</xdr:rowOff>
    </xdr:to>
    <xdr:cxnSp macro="">
      <xdr:nvCxnSpPr>
        <xdr:cNvPr id="455" name="直線コネクタ 454"/>
        <xdr:cNvCxnSpPr/>
      </xdr:nvCxnSpPr>
      <xdr:spPr>
        <a:xfrm flipV="1">
          <a:off x="8750300" y="16212240"/>
          <a:ext cx="889000" cy="2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110551</xdr:rowOff>
    </xdr:from>
    <xdr:to>
      <xdr:col>14</xdr:col>
      <xdr:colOff>79375</xdr:colOff>
      <xdr:row>98</xdr:row>
      <xdr:rowOff>40701</xdr:rowOff>
    </xdr:to>
    <xdr:sp macro="" textlink="">
      <xdr:nvSpPr>
        <xdr:cNvPr id="456" name="フローチャート : 判断 455"/>
        <xdr:cNvSpPr/>
      </xdr:nvSpPr>
      <xdr:spPr>
        <a:xfrm>
          <a:off x="9588500" y="1674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31828</xdr:rowOff>
    </xdr:from>
    <xdr:ext cx="534377" cy="259045"/>
    <xdr:sp macro="" textlink="">
      <xdr:nvSpPr>
        <xdr:cNvPr id="457" name="テキスト ボックス 456"/>
        <xdr:cNvSpPr txBox="1"/>
      </xdr:nvSpPr>
      <xdr:spPr>
        <a:xfrm>
          <a:off x="9372111" y="168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153691</xdr:rowOff>
    </xdr:from>
    <xdr:to>
      <xdr:col>12</xdr:col>
      <xdr:colOff>561975</xdr:colOff>
      <xdr:row>98</xdr:row>
      <xdr:rowOff>83841</xdr:rowOff>
    </xdr:to>
    <xdr:sp macro="" textlink="">
      <xdr:nvSpPr>
        <xdr:cNvPr id="458" name="フローチャート : 判断 457"/>
        <xdr:cNvSpPr/>
      </xdr:nvSpPr>
      <xdr:spPr>
        <a:xfrm>
          <a:off x="8699500" y="167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74968</xdr:rowOff>
    </xdr:from>
    <xdr:ext cx="534377" cy="259045"/>
    <xdr:sp macro="" textlink="">
      <xdr:nvSpPr>
        <xdr:cNvPr id="459" name="テキスト ボックス 458"/>
        <xdr:cNvSpPr txBox="1"/>
      </xdr:nvSpPr>
      <xdr:spPr>
        <a:xfrm>
          <a:off x="8483111" y="168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13951</xdr:rowOff>
    </xdr:from>
    <xdr:to>
      <xdr:col>15</xdr:col>
      <xdr:colOff>231775</xdr:colOff>
      <xdr:row>96</xdr:row>
      <xdr:rowOff>115551</xdr:rowOff>
    </xdr:to>
    <xdr:sp macro="" textlink="">
      <xdr:nvSpPr>
        <xdr:cNvPr id="465" name="円/楕円 464"/>
        <xdr:cNvSpPr/>
      </xdr:nvSpPr>
      <xdr:spPr>
        <a:xfrm>
          <a:off x="10426700" y="16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36828</xdr:rowOff>
    </xdr:from>
    <xdr:ext cx="534377" cy="259045"/>
    <xdr:sp macro="" textlink="">
      <xdr:nvSpPr>
        <xdr:cNvPr id="466" name="普通建設事業費 （ うち更新整備　）該当値テキスト"/>
        <xdr:cNvSpPr txBox="1"/>
      </xdr:nvSpPr>
      <xdr:spPr>
        <a:xfrm>
          <a:off x="10528300" y="163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45140</xdr:rowOff>
    </xdr:from>
    <xdr:to>
      <xdr:col>14</xdr:col>
      <xdr:colOff>79375</xdr:colOff>
      <xdr:row>94</xdr:row>
      <xdr:rowOff>146740</xdr:rowOff>
    </xdr:to>
    <xdr:sp macro="" textlink="">
      <xdr:nvSpPr>
        <xdr:cNvPr id="467" name="円/楕円 466"/>
        <xdr:cNvSpPr/>
      </xdr:nvSpPr>
      <xdr:spPr>
        <a:xfrm>
          <a:off x="9588500" y="161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163267</xdr:rowOff>
    </xdr:from>
    <xdr:ext cx="534377" cy="259045"/>
    <xdr:sp macro="" textlink="">
      <xdr:nvSpPr>
        <xdr:cNvPr id="468" name="テキスト ボックス 467"/>
        <xdr:cNvSpPr txBox="1"/>
      </xdr:nvSpPr>
      <xdr:spPr>
        <a:xfrm>
          <a:off x="9372111" y="159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110584</xdr:rowOff>
    </xdr:from>
    <xdr:to>
      <xdr:col>12</xdr:col>
      <xdr:colOff>561975</xdr:colOff>
      <xdr:row>96</xdr:row>
      <xdr:rowOff>40734</xdr:rowOff>
    </xdr:to>
    <xdr:sp macro="" textlink="">
      <xdr:nvSpPr>
        <xdr:cNvPr id="469" name="円/楕円 468"/>
        <xdr:cNvSpPr/>
      </xdr:nvSpPr>
      <xdr:spPr>
        <a:xfrm>
          <a:off x="8699500" y="163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57261</xdr:rowOff>
    </xdr:from>
    <xdr:ext cx="534377" cy="259045"/>
    <xdr:sp macro="" textlink="">
      <xdr:nvSpPr>
        <xdr:cNvPr id="470" name="テキスト ボックス 469"/>
        <xdr:cNvSpPr txBox="1"/>
      </xdr:nvSpPr>
      <xdr:spPr>
        <a:xfrm>
          <a:off x="8483111" y="161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42186</xdr:rowOff>
    </xdr:from>
    <xdr:to>
      <xdr:col>23</xdr:col>
      <xdr:colOff>517525</xdr:colOff>
      <xdr:row>39</xdr:row>
      <xdr:rowOff>68638</xdr:rowOff>
    </xdr:to>
    <xdr:cxnSp macro="">
      <xdr:nvCxnSpPr>
        <xdr:cNvPr id="501" name="直線コネクタ 500"/>
        <xdr:cNvCxnSpPr/>
      </xdr:nvCxnSpPr>
      <xdr:spPr>
        <a:xfrm flipV="1">
          <a:off x="15481300" y="6728736"/>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153313</xdr:rowOff>
    </xdr:from>
    <xdr:ext cx="469744" cy="259045"/>
    <xdr:sp macro="" textlink="">
      <xdr:nvSpPr>
        <xdr:cNvPr id="502" name="災害復旧事業費平均値テキスト"/>
        <xdr:cNvSpPr txBox="1"/>
      </xdr:nvSpPr>
      <xdr:spPr>
        <a:xfrm>
          <a:off x="16370300" y="6668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59102</xdr:rowOff>
    </xdr:from>
    <xdr:to>
      <xdr:col>22</xdr:col>
      <xdr:colOff>365125</xdr:colOff>
      <xdr:row>39</xdr:row>
      <xdr:rowOff>68638</xdr:rowOff>
    </xdr:to>
    <xdr:cxnSp macro="">
      <xdr:nvCxnSpPr>
        <xdr:cNvPr id="504" name="直線コネクタ 503"/>
        <xdr:cNvCxnSpPr/>
      </xdr:nvCxnSpPr>
      <xdr:spPr>
        <a:xfrm>
          <a:off x="14592300" y="6745652"/>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38118</xdr:rowOff>
    </xdr:from>
    <xdr:to>
      <xdr:col>22</xdr:col>
      <xdr:colOff>415925</xdr:colOff>
      <xdr:row>39</xdr:row>
      <xdr:rowOff>139718</xdr:rowOff>
    </xdr:to>
    <xdr:sp macro="" textlink="">
      <xdr:nvSpPr>
        <xdr:cNvPr id="505" name="フローチャート : 判断 504"/>
        <xdr:cNvSpPr/>
      </xdr:nvSpPr>
      <xdr:spPr>
        <a:xfrm>
          <a:off x="15430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130845</xdr:rowOff>
    </xdr:from>
    <xdr:ext cx="378565" cy="259045"/>
    <xdr:sp macro="" textlink="">
      <xdr:nvSpPr>
        <xdr:cNvPr id="506" name="テキスト ボックス 505"/>
        <xdr:cNvSpPr txBox="1"/>
      </xdr:nvSpPr>
      <xdr:spPr>
        <a:xfrm>
          <a:off x="15292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59102</xdr:rowOff>
    </xdr:from>
    <xdr:to>
      <xdr:col>21</xdr:col>
      <xdr:colOff>161925</xdr:colOff>
      <xdr:row>39</xdr:row>
      <xdr:rowOff>75104</xdr:rowOff>
    </xdr:to>
    <xdr:cxnSp macro="">
      <xdr:nvCxnSpPr>
        <xdr:cNvPr id="507" name="直線コネクタ 506"/>
        <xdr:cNvCxnSpPr/>
      </xdr:nvCxnSpPr>
      <xdr:spPr>
        <a:xfrm flipV="1">
          <a:off x="13703300" y="67456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37498</xdr:rowOff>
    </xdr:from>
    <xdr:to>
      <xdr:col>21</xdr:col>
      <xdr:colOff>212725</xdr:colOff>
      <xdr:row>39</xdr:row>
      <xdr:rowOff>139098</xdr:rowOff>
    </xdr:to>
    <xdr:sp macro="" textlink="">
      <xdr:nvSpPr>
        <xdr:cNvPr id="508" name="フローチャート : 判断 507"/>
        <xdr:cNvSpPr/>
      </xdr:nvSpPr>
      <xdr:spPr>
        <a:xfrm>
          <a:off x="14541500" y="672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130225</xdr:rowOff>
    </xdr:from>
    <xdr:ext cx="378565" cy="259045"/>
    <xdr:sp macro="" textlink="">
      <xdr:nvSpPr>
        <xdr:cNvPr id="509" name="テキスト ボックス 508"/>
        <xdr:cNvSpPr txBox="1"/>
      </xdr:nvSpPr>
      <xdr:spPr>
        <a:xfrm>
          <a:off x="14403017" y="681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75104</xdr:rowOff>
    </xdr:from>
    <xdr:to>
      <xdr:col>19</xdr:col>
      <xdr:colOff>644525</xdr:colOff>
      <xdr:row>39</xdr:row>
      <xdr:rowOff>79088</xdr:rowOff>
    </xdr:to>
    <xdr:cxnSp macro="">
      <xdr:nvCxnSpPr>
        <xdr:cNvPr id="510" name="直線コネクタ 509"/>
        <xdr:cNvCxnSpPr/>
      </xdr:nvCxnSpPr>
      <xdr:spPr>
        <a:xfrm flipV="1">
          <a:off x="12814300" y="676165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33906</xdr:rowOff>
    </xdr:from>
    <xdr:to>
      <xdr:col>20</xdr:col>
      <xdr:colOff>9525</xdr:colOff>
      <xdr:row>39</xdr:row>
      <xdr:rowOff>135506</xdr:rowOff>
    </xdr:to>
    <xdr:sp macro="" textlink="">
      <xdr:nvSpPr>
        <xdr:cNvPr id="511" name="フローチャート : 判断 510"/>
        <xdr:cNvSpPr/>
      </xdr:nvSpPr>
      <xdr:spPr>
        <a:xfrm>
          <a:off x="13652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126633</xdr:rowOff>
    </xdr:from>
    <xdr:ext cx="378565" cy="259045"/>
    <xdr:sp macro="" textlink="">
      <xdr:nvSpPr>
        <xdr:cNvPr id="512" name="テキスト ボックス 511"/>
        <xdr:cNvSpPr txBox="1"/>
      </xdr:nvSpPr>
      <xdr:spPr>
        <a:xfrm>
          <a:off x="13514017" y="681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16238</xdr:rowOff>
    </xdr:from>
    <xdr:to>
      <xdr:col>18</xdr:col>
      <xdr:colOff>492125</xdr:colOff>
      <xdr:row>39</xdr:row>
      <xdr:rowOff>117838</xdr:rowOff>
    </xdr:to>
    <xdr:sp macro="" textlink="">
      <xdr:nvSpPr>
        <xdr:cNvPr id="513" name="フローチャート : 判断 512"/>
        <xdr:cNvSpPr/>
      </xdr:nvSpPr>
      <xdr:spPr>
        <a:xfrm>
          <a:off x="12763500" y="670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134365</xdr:rowOff>
    </xdr:from>
    <xdr:ext cx="378565" cy="259045"/>
    <xdr:sp macro="" textlink="">
      <xdr:nvSpPr>
        <xdr:cNvPr id="514" name="テキスト ボックス 513"/>
        <xdr:cNvSpPr txBox="1"/>
      </xdr:nvSpPr>
      <xdr:spPr>
        <a:xfrm>
          <a:off x="12625017" y="647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162836</xdr:rowOff>
    </xdr:from>
    <xdr:to>
      <xdr:col>23</xdr:col>
      <xdr:colOff>568325</xdr:colOff>
      <xdr:row>39</xdr:row>
      <xdr:rowOff>92986</xdr:rowOff>
    </xdr:to>
    <xdr:sp macro="" textlink="">
      <xdr:nvSpPr>
        <xdr:cNvPr id="520" name="円/楕円 519"/>
        <xdr:cNvSpPr/>
      </xdr:nvSpPr>
      <xdr:spPr>
        <a:xfrm>
          <a:off x="16268700" y="667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122213</xdr:rowOff>
    </xdr:from>
    <xdr:ext cx="469744" cy="259045"/>
    <xdr:sp macro="" textlink="">
      <xdr:nvSpPr>
        <xdr:cNvPr id="521" name="災害復旧事業費該当値テキスト"/>
        <xdr:cNvSpPr txBox="1"/>
      </xdr:nvSpPr>
      <xdr:spPr>
        <a:xfrm>
          <a:off x="16370300" y="646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17838</xdr:rowOff>
    </xdr:from>
    <xdr:to>
      <xdr:col>22</xdr:col>
      <xdr:colOff>415925</xdr:colOff>
      <xdr:row>39</xdr:row>
      <xdr:rowOff>119438</xdr:rowOff>
    </xdr:to>
    <xdr:sp macro="" textlink="">
      <xdr:nvSpPr>
        <xdr:cNvPr id="522" name="円/楕円 521"/>
        <xdr:cNvSpPr/>
      </xdr:nvSpPr>
      <xdr:spPr>
        <a:xfrm>
          <a:off x="15430500" y="67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135965</xdr:rowOff>
    </xdr:from>
    <xdr:ext cx="378565" cy="259045"/>
    <xdr:sp macro="" textlink="">
      <xdr:nvSpPr>
        <xdr:cNvPr id="523" name="テキスト ボックス 522"/>
        <xdr:cNvSpPr txBox="1"/>
      </xdr:nvSpPr>
      <xdr:spPr>
        <a:xfrm>
          <a:off x="15292017" y="647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8302</xdr:rowOff>
    </xdr:from>
    <xdr:to>
      <xdr:col>21</xdr:col>
      <xdr:colOff>212725</xdr:colOff>
      <xdr:row>39</xdr:row>
      <xdr:rowOff>109902</xdr:rowOff>
    </xdr:to>
    <xdr:sp macro="" textlink="">
      <xdr:nvSpPr>
        <xdr:cNvPr id="524" name="円/楕円 523"/>
        <xdr:cNvSpPr/>
      </xdr:nvSpPr>
      <xdr:spPr>
        <a:xfrm>
          <a:off x="14541500" y="6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126429</xdr:rowOff>
    </xdr:from>
    <xdr:ext cx="469744" cy="259045"/>
    <xdr:sp macro="" textlink="">
      <xdr:nvSpPr>
        <xdr:cNvPr id="525" name="テキスト ボックス 524"/>
        <xdr:cNvSpPr txBox="1"/>
      </xdr:nvSpPr>
      <xdr:spPr>
        <a:xfrm>
          <a:off x="14357427" y="64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24304</xdr:rowOff>
    </xdr:from>
    <xdr:to>
      <xdr:col>20</xdr:col>
      <xdr:colOff>9525</xdr:colOff>
      <xdr:row>39</xdr:row>
      <xdr:rowOff>125904</xdr:rowOff>
    </xdr:to>
    <xdr:sp macro="" textlink="">
      <xdr:nvSpPr>
        <xdr:cNvPr id="526" name="円/楕円 525"/>
        <xdr:cNvSpPr/>
      </xdr:nvSpPr>
      <xdr:spPr>
        <a:xfrm>
          <a:off x="13652500" y="67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142431</xdr:rowOff>
    </xdr:from>
    <xdr:ext cx="378565" cy="259045"/>
    <xdr:sp macro="" textlink="">
      <xdr:nvSpPr>
        <xdr:cNvPr id="527" name="テキスト ボックス 526"/>
        <xdr:cNvSpPr txBox="1"/>
      </xdr:nvSpPr>
      <xdr:spPr>
        <a:xfrm>
          <a:off x="13514017" y="6486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28288</xdr:rowOff>
    </xdr:from>
    <xdr:to>
      <xdr:col>18</xdr:col>
      <xdr:colOff>492125</xdr:colOff>
      <xdr:row>39</xdr:row>
      <xdr:rowOff>129888</xdr:rowOff>
    </xdr:to>
    <xdr:sp macro="" textlink="">
      <xdr:nvSpPr>
        <xdr:cNvPr id="528" name="円/楕円 527"/>
        <xdr:cNvSpPr/>
      </xdr:nvSpPr>
      <xdr:spPr>
        <a:xfrm>
          <a:off x="12763500" y="67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121015</xdr:rowOff>
    </xdr:from>
    <xdr:ext cx="378565" cy="259045"/>
    <xdr:sp macro="" textlink="">
      <xdr:nvSpPr>
        <xdr:cNvPr id="529" name="テキスト ボックス 528"/>
        <xdr:cNvSpPr txBox="1"/>
      </xdr:nvSpPr>
      <xdr:spPr>
        <a:xfrm>
          <a:off x="12625017" y="680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111354</xdr:rowOff>
    </xdr:from>
    <xdr:to>
      <xdr:col>23</xdr:col>
      <xdr:colOff>517525</xdr:colOff>
      <xdr:row>71</xdr:row>
      <xdr:rowOff>167687</xdr:rowOff>
    </xdr:to>
    <xdr:cxnSp macro="">
      <xdr:nvCxnSpPr>
        <xdr:cNvPr id="610" name="直線コネクタ 609"/>
        <xdr:cNvCxnSpPr/>
      </xdr:nvCxnSpPr>
      <xdr:spPr>
        <a:xfrm flipV="1">
          <a:off x="15481300" y="12284304"/>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87775</xdr:rowOff>
    </xdr:from>
    <xdr:to>
      <xdr:col>22</xdr:col>
      <xdr:colOff>365125</xdr:colOff>
      <xdr:row>71</xdr:row>
      <xdr:rowOff>167687</xdr:rowOff>
    </xdr:to>
    <xdr:cxnSp macro="">
      <xdr:nvCxnSpPr>
        <xdr:cNvPr id="613" name="直線コネクタ 612"/>
        <xdr:cNvCxnSpPr/>
      </xdr:nvCxnSpPr>
      <xdr:spPr>
        <a:xfrm>
          <a:off x="14592300" y="12260725"/>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136678</xdr:rowOff>
    </xdr:from>
    <xdr:to>
      <xdr:col>22</xdr:col>
      <xdr:colOff>415925</xdr:colOff>
      <xdr:row>75</xdr:row>
      <xdr:rowOff>66828</xdr:rowOff>
    </xdr:to>
    <xdr:sp macro="" textlink="">
      <xdr:nvSpPr>
        <xdr:cNvPr id="614" name="フローチャート : 判断 613"/>
        <xdr:cNvSpPr/>
      </xdr:nvSpPr>
      <xdr:spPr>
        <a:xfrm>
          <a:off x="15430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57955</xdr:rowOff>
    </xdr:from>
    <xdr:ext cx="534377" cy="259045"/>
    <xdr:sp macro="" textlink="">
      <xdr:nvSpPr>
        <xdr:cNvPr id="615" name="テキスト ボックス 614"/>
        <xdr:cNvSpPr txBox="1"/>
      </xdr:nvSpPr>
      <xdr:spPr>
        <a:xfrm>
          <a:off x="15214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54955</xdr:rowOff>
    </xdr:from>
    <xdr:to>
      <xdr:col>21</xdr:col>
      <xdr:colOff>161925</xdr:colOff>
      <xdr:row>71</xdr:row>
      <xdr:rowOff>87775</xdr:rowOff>
    </xdr:to>
    <xdr:cxnSp macro="">
      <xdr:nvCxnSpPr>
        <xdr:cNvPr id="616" name="直線コネクタ 615"/>
        <xdr:cNvCxnSpPr/>
      </xdr:nvCxnSpPr>
      <xdr:spPr>
        <a:xfrm>
          <a:off x="13703300" y="12227905"/>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77927</xdr:rowOff>
    </xdr:from>
    <xdr:to>
      <xdr:col>21</xdr:col>
      <xdr:colOff>212725</xdr:colOff>
      <xdr:row>75</xdr:row>
      <xdr:rowOff>8077</xdr:rowOff>
    </xdr:to>
    <xdr:sp macro="" textlink="">
      <xdr:nvSpPr>
        <xdr:cNvPr id="617" name="フローチャート : 判断 616"/>
        <xdr:cNvSpPr/>
      </xdr:nvSpPr>
      <xdr:spPr>
        <a:xfrm>
          <a:off x="14541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170654</xdr:rowOff>
    </xdr:from>
    <xdr:ext cx="534377" cy="259045"/>
    <xdr:sp macro="" textlink="">
      <xdr:nvSpPr>
        <xdr:cNvPr id="618" name="テキスト ボックス 617"/>
        <xdr:cNvSpPr txBox="1"/>
      </xdr:nvSpPr>
      <xdr:spPr>
        <a:xfrm>
          <a:off x="14325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46170</xdr:rowOff>
    </xdr:from>
    <xdr:to>
      <xdr:col>19</xdr:col>
      <xdr:colOff>644525</xdr:colOff>
      <xdr:row>71</xdr:row>
      <xdr:rowOff>54955</xdr:rowOff>
    </xdr:to>
    <xdr:cxnSp macro="">
      <xdr:nvCxnSpPr>
        <xdr:cNvPr id="619" name="直線コネクタ 618"/>
        <xdr:cNvCxnSpPr/>
      </xdr:nvCxnSpPr>
      <xdr:spPr>
        <a:xfrm>
          <a:off x="12814300" y="12219120"/>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79690</xdr:rowOff>
    </xdr:from>
    <xdr:to>
      <xdr:col>20</xdr:col>
      <xdr:colOff>9525</xdr:colOff>
      <xdr:row>75</xdr:row>
      <xdr:rowOff>9840</xdr:rowOff>
    </xdr:to>
    <xdr:sp macro="" textlink="">
      <xdr:nvSpPr>
        <xdr:cNvPr id="620" name="フローチャート : 判断 619"/>
        <xdr:cNvSpPr/>
      </xdr:nvSpPr>
      <xdr:spPr>
        <a:xfrm>
          <a:off x="13652500" y="127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967</xdr:rowOff>
    </xdr:from>
    <xdr:ext cx="534377" cy="259045"/>
    <xdr:sp macro="" textlink="">
      <xdr:nvSpPr>
        <xdr:cNvPr id="621" name="テキスト ボックス 620"/>
        <xdr:cNvSpPr txBox="1"/>
      </xdr:nvSpPr>
      <xdr:spPr>
        <a:xfrm>
          <a:off x="13436111" y="128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87529</xdr:rowOff>
    </xdr:from>
    <xdr:to>
      <xdr:col>18</xdr:col>
      <xdr:colOff>492125</xdr:colOff>
      <xdr:row>75</xdr:row>
      <xdr:rowOff>17679</xdr:rowOff>
    </xdr:to>
    <xdr:sp macro="" textlink="">
      <xdr:nvSpPr>
        <xdr:cNvPr id="622" name="フローチャート : 判断 621"/>
        <xdr:cNvSpPr/>
      </xdr:nvSpPr>
      <xdr:spPr>
        <a:xfrm>
          <a:off x="12763500" y="127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8806</xdr:rowOff>
    </xdr:from>
    <xdr:ext cx="534377" cy="259045"/>
    <xdr:sp macro="" textlink="">
      <xdr:nvSpPr>
        <xdr:cNvPr id="623" name="テキスト ボックス 622"/>
        <xdr:cNvSpPr txBox="1"/>
      </xdr:nvSpPr>
      <xdr:spPr>
        <a:xfrm>
          <a:off x="12547111" y="128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60554</xdr:rowOff>
    </xdr:from>
    <xdr:to>
      <xdr:col>23</xdr:col>
      <xdr:colOff>568325</xdr:colOff>
      <xdr:row>71</xdr:row>
      <xdr:rowOff>162154</xdr:rowOff>
    </xdr:to>
    <xdr:sp macro="" textlink="">
      <xdr:nvSpPr>
        <xdr:cNvPr id="629" name="円/楕円 628"/>
        <xdr:cNvSpPr/>
      </xdr:nvSpPr>
      <xdr:spPr>
        <a:xfrm>
          <a:off x="16268700" y="122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83431</xdr:rowOff>
    </xdr:from>
    <xdr:ext cx="534377" cy="259045"/>
    <xdr:sp macro="" textlink="">
      <xdr:nvSpPr>
        <xdr:cNvPr id="630" name="公債費該当値テキスト"/>
        <xdr:cNvSpPr txBox="1"/>
      </xdr:nvSpPr>
      <xdr:spPr>
        <a:xfrm>
          <a:off x="16370300" y="1208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116887</xdr:rowOff>
    </xdr:from>
    <xdr:to>
      <xdr:col>22</xdr:col>
      <xdr:colOff>415925</xdr:colOff>
      <xdr:row>72</xdr:row>
      <xdr:rowOff>47037</xdr:rowOff>
    </xdr:to>
    <xdr:sp macro="" textlink="">
      <xdr:nvSpPr>
        <xdr:cNvPr id="631" name="円/楕円 630"/>
        <xdr:cNvSpPr/>
      </xdr:nvSpPr>
      <xdr:spPr>
        <a:xfrm>
          <a:off x="15430500" y="122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63564</xdr:rowOff>
    </xdr:from>
    <xdr:ext cx="534377" cy="259045"/>
    <xdr:sp macro="" textlink="">
      <xdr:nvSpPr>
        <xdr:cNvPr id="632" name="テキスト ボックス 631"/>
        <xdr:cNvSpPr txBox="1"/>
      </xdr:nvSpPr>
      <xdr:spPr>
        <a:xfrm>
          <a:off x="15214111" y="1206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36975</xdr:rowOff>
    </xdr:from>
    <xdr:to>
      <xdr:col>21</xdr:col>
      <xdr:colOff>212725</xdr:colOff>
      <xdr:row>71</xdr:row>
      <xdr:rowOff>138575</xdr:rowOff>
    </xdr:to>
    <xdr:sp macro="" textlink="">
      <xdr:nvSpPr>
        <xdr:cNvPr id="633" name="円/楕円 632"/>
        <xdr:cNvSpPr/>
      </xdr:nvSpPr>
      <xdr:spPr>
        <a:xfrm>
          <a:off x="14541500" y="12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155102</xdr:rowOff>
    </xdr:from>
    <xdr:ext cx="534377" cy="259045"/>
    <xdr:sp macro="" textlink="">
      <xdr:nvSpPr>
        <xdr:cNvPr id="634" name="テキスト ボックス 633"/>
        <xdr:cNvSpPr txBox="1"/>
      </xdr:nvSpPr>
      <xdr:spPr>
        <a:xfrm>
          <a:off x="14325111" y="119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4155</xdr:rowOff>
    </xdr:from>
    <xdr:to>
      <xdr:col>20</xdr:col>
      <xdr:colOff>9525</xdr:colOff>
      <xdr:row>71</xdr:row>
      <xdr:rowOff>105755</xdr:rowOff>
    </xdr:to>
    <xdr:sp macro="" textlink="">
      <xdr:nvSpPr>
        <xdr:cNvPr id="635" name="円/楕円 634"/>
        <xdr:cNvSpPr/>
      </xdr:nvSpPr>
      <xdr:spPr>
        <a:xfrm>
          <a:off x="13652500" y="121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122282</xdr:rowOff>
    </xdr:from>
    <xdr:ext cx="534377" cy="259045"/>
    <xdr:sp macro="" textlink="">
      <xdr:nvSpPr>
        <xdr:cNvPr id="636" name="テキスト ボックス 635"/>
        <xdr:cNvSpPr txBox="1"/>
      </xdr:nvSpPr>
      <xdr:spPr>
        <a:xfrm>
          <a:off x="13436111" y="11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166820</xdr:rowOff>
    </xdr:from>
    <xdr:to>
      <xdr:col>18</xdr:col>
      <xdr:colOff>492125</xdr:colOff>
      <xdr:row>71</xdr:row>
      <xdr:rowOff>96970</xdr:rowOff>
    </xdr:to>
    <xdr:sp macro="" textlink="">
      <xdr:nvSpPr>
        <xdr:cNvPr id="637" name="円/楕円 636"/>
        <xdr:cNvSpPr/>
      </xdr:nvSpPr>
      <xdr:spPr>
        <a:xfrm>
          <a:off x="12763500" y="121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113497</xdr:rowOff>
    </xdr:from>
    <xdr:ext cx="534377" cy="259045"/>
    <xdr:sp macro="" textlink="">
      <xdr:nvSpPr>
        <xdr:cNvPr id="638" name="テキスト ボックス 637"/>
        <xdr:cNvSpPr txBox="1"/>
      </xdr:nvSpPr>
      <xdr:spPr>
        <a:xfrm>
          <a:off x="12547111" y="119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63714</xdr:rowOff>
    </xdr:from>
    <xdr:to>
      <xdr:col>23</xdr:col>
      <xdr:colOff>517525</xdr:colOff>
      <xdr:row>93</xdr:row>
      <xdr:rowOff>83556</xdr:rowOff>
    </xdr:to>
    <xdr:cxnSp macro="">
      <xdr:nvCxnSpPr>
        <xdr:cNvPr id="665" name="直線コネクタ 664"/>
        <xdr:cNvCxnSpPr/>
      </xdr:nvCxnSpPr>
      <xdr:spPr>
        <a:xfrm flipV="1">
          <a:off x="15481300" y="16008564"/>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83556</xdr:rowOff>
    </xdr:from>
    <xdr:to>
      <xdr:col>22</xdr:col>
      <xdr:colOff>365125</xdr:colOff>
      <xdr:row>95</xdr:row>
      <xdr:rowOff>40534</xdr:rowOff>
    </xdr:to>
    <xdr:cxnSp macro="">
      <xdr:nvCxnSpPr>
        <xdr:cNvPr id="668" name="直線コネクタ 667"/>
        <xdr:cNvCxnSpPr/>
      </xdr:nvCxnSpPr>
      <xdr:spPr>
        <a:xfrm flipV="1">
          <a:off x="14592300" y="16028406"/>
          <a:ext cx="889000" cy="29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97129</xdr:rowOff>
    </xdr:from>
    <xdr:to>
      <xdr:col>22</xdr:col>
      <xdr:colOff>415925</xdr:colOff>
      <xdr:row>97</xdr:row>
      <xdr:rowOff>27279</xdr:rowOff>
    </xdr:to>
    <xdr:sp macro="" textlink="">
      <xdr:nvSpPr>
        <xdr:cNvPr id="669" name="フローチャート : 判断 668"/>
        <xdr:cNvSpPr/>
      </xdr:nvSpPr>
      <xdr:spPr>
        <a:xfrm>
          <a:off x="15430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18406</xdr:rowOff>
    </xdr:from>
    <xdr:ext cx="469744" cy="259045"/>
    <xdr:sp macro="" textlink="">
      <xdr:nvSpPr>
        <xdr:cNvPr id="670" name="テキスト ボックス 669"/>
        <xdr:cNvSpPr txBox="1"/>
      </xdr:nvSpPr>
      <xdr:spPr>
        <a:xfrm>
          <a:off x="15246427"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20005</xdr:rowOff>
    </xdr:from>
    <xdr:to>
      <xdr:col>21</xdr:col>
      <xdr:colOff>161925</xdr:colOff>
      <xdr:row>95</xdr:row>
      <xdr:rowOff>40534</xdr:rowOff>
    </xdr:to>
    <xdr:cxnSp macro="">
      <xdr:nvCxnSpPr>
        <xdr:cNvPr id="671" name="直線コネクタ 670"/>
        <xdr:cNvCxnSpPr/>
      </xdr:nvCxnSpPr>
      <xdr:spPr>
        <a:xfrm>
          <a:off x="13703300" y="16136305"/>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165298</xdr:rowOff>
    </xdr:from>
    <xdr:to>
      <xdr:col>21</xdr:col>
      <xdr:colOff>212725</xdr:colOff>
      <xdr:row>97</xdr:row>
      <xdr:rowOff>95448</xdr:rowOff>
    </xdr:to>
    <xdr:sp macro="" textlink="">
      <xdr:nvSpPr>
        <xdr:cNvPr id="672" name="フローチャート : 判断 671"/>
        <xdr:cNvSpPr/>
      </xdr:nvSpPr>
      <xdr:spPr>
        <a:xfrm>
          <a:off x="14541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86575</xdr:rowOff>
    </xdr:from>
    <xdr:ext cx="469744" cy="259045"/>
    <xdr:sp macro="" textlink="">
      <xdr:nvSpPr>
        <xdr:cNvPr id="673" name="テキスト ボックス 672"/>
        <xdr:cNvSpPr txBox="1"/>
      </xdr:nvSpPr>
      <xdr:spPr>
        <a:xfrm>
          <a:off x="14357427"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46659</xdr:rowOff>
    </xdr:from>
    <xdr:to>
      <xdr:col>19</xdr:col>
      <xdr:colOff>644525</xdr:colOff>
      <xdr:row>94</xdr:row>
      <xdr:rowOff>20005</xdr:rowOff>
    </xdr:to>
    <xdr:cxnSp macro="">
      <xdr:nvCxnSpPr>
        <xdr:cNvPr id="674" name="直線コネクタ 673"/>
        <xdr:cNvCxnSpPr/>
      </xdr:nvCxnSpPr>
      <xdr:spPr>
        <a:xfrm>
          <a:off x="12814300" y="15477159"/>
          <a:ext cx="889000" cy="65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105542</xdr:rowOff>
    </xdr:from>
    <xdr:to>
      <xdr:col>20</xdr:col>
      <xdr:colOff>9525</xdr:colOff>
      <xdr:row>97</xdr:row>
      <xdr:rowOff>35692</xdr:rowOff>
    </xdr:to>
    <xdr:sp macro="" textlink="">
      <xdr:nvSpPr>
        <xdr:cNvPr id="675" name="フローチャート : 判断 674"/>
        <xdr:cNvSpPr/>
      </xdr:nvSpPr>
      <xdr:spPr>
        <a:xfrm>
          <a:off x="13652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26819</xdr:rowOff>
    </xdr:from>
    <xdr:ext cx="469744" cy="259045"/>
    <xdr:sp macro="" textlink="">
      <xdr:nvSpPr>
        <xdr:cNvPr id="676" name="テキスト ボックス 675"/>
        <xdr:cNvSpPr txBox="1"/>
      </xdr:nvSpPr>
      <xdr:spPr>
        <a:xfrm>
          <a:off x="13468427"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157572</xdr:rowOff>
    </xdr:from>
    <xdr:to>
      <xdr:col>18</xdr:col>
      <xdr:colOff>492125</xdr:colOff>
      <xdr:row>97</xdr:row>
      <xdr:rowOff>87722</xdr:rowOff>
    </xdr:to>
    <xdr:sp macro="" textlink="">
      <xdr:nvSpPr>
        <xdr:cNvPr id="677" name="フローチャート : 判断 676"/>
        <xdr:cNvSpPr/>
      </xdr:nvSpPr>
      <xdr:spPr>
        <a:xfrm>
          <a:off x="12763500" y="1661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78849</xdr:rowOff>
    </xdr:from>
    <xdr:ext cx="469744" cy="259045"/>
    <xdr:sp macro="" textlink="">
      <xdr:nvSpPr>
        <xdr:cNvPr id="678" name="テキスト ボックス 677"/>
        <xdr:cNvSpPr txBox="1"/>
      </xdr:nvSpPr>
      <xdr:spPr>
        <a:xfrm>
          <a:off x="12579427" y="1670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12914</xdr:rowOff>
    </xdr:from>
    <xdr:to>
      <xdr:col>23</xdr:col>
      <xdr:colOff>568325</xdr:colOff>
      <xdr:row>93</xdr:row>
      <xdr:rowOff>114514</xdr:rowOff>
    </xdr:to>
    <xdr:sp macro="" textlink="">
      <xdr:nvSpPr>
        <xdr:cNvPr id="684" name="円/楕円 683"/>
        <xdr:cNvSpPr/>
      </xdr:nvSpPr>
      <xdr:spPr>
        <a:xfrm>
          <a:off x="16268700" y="159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35791</xdr:rowOff>
    </xdr:from>
    <xdr:ext cx="534377" cy="259045"/>
    <xdr:sp macro="" textlink="">
      <xdr:nvSpPr>
        <xdr:cNvPr id="685" name="積立金該当値テキスト"/>
        <xdr:cNvSpPr txBox="1"/>
      </xdr:nvSpPr>
      <xdr:spPr>
        <a:xfrm>
          <a:off x="16370300" y="158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32756</xdr:rowOff>
    </xdr:from>
    <xdr:to>
      <xdr:col>22</xdr:col>
      <xdr:colOff>415925</xdr:colOff>
      <xdr:row>93</xdr:row>
      <xdr:rowOff>134356</xdr:rowOff>
    </xdr:to>
    <xdr:sp macro="" textlink="">
      <xdr:nvSpPr>
        <xdr:cNvPr id="686" name="円/楕円 685"/>
        <xdr:cNvSpPr/>
      </xdr:nvSpPr>
      <xdr:spPr>
        <a:xfrm>
          <a:off x="15430500" y="15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150883</xdr:rowOff>
    </xdr:from>
    <xdr:ext cx="534377" cy="259045"/>
    <xdr:sp macro="" textlink="">
      <xdr:nvSpPr>
        <xdr:cNvPr id="687" name="テキスト ボックス 686"/>
        <xdr:cNvSpPr txBox="1"/>
      </xdr:nvSpPr>
      <xdr:spPr>
        <a:xfrm>
          <a:off x="15214111" y="1575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161184</xdr:rowOff>
    </xdr:from>
    <xdr:to>
      <xdr:col>21</xdr:col>
      <xdr:colOff>212725</xdr:colOff>
      <xdr:row>95</xdr:row>
      <xdr:rowOff>91334</xdr:rowOff>
    </xdr:to>
    <xdr:sp macro="" textlink="">
      <xdr:nvSpPr>
        <xdr:cNvPr id="688" name="円/楕円 687"/>
        <xdr:cNvSpPr/>
      </xdr:nvSpPr>
      <xdr:spPr>
        <a:xfrm>
          <a:off x="14541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107861</xdr:rowOff>
    </xdr:from>
    <xdr:ext cx="534377" cy="259045"/>
    <xdr:sp macro="" textlink="">
      <xdr:nvSpPr>
        <xdr:cNvPr id="689" name="テキスト ボックス 688"/>
        <xdr:cNvSpPr txBox="1"/>
      </xdr:nvSpPr>
      <xdr:spPr>
        <a:xfrm>
          <a:off x="14325111" y="160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140655</xdr:rowOff>
    </xdr:from>
    <xdr:to>
      <xdr:col>20</xdr:col>
      <xdr:colOff>9525</xdr:colOff>
      <xdr:row>94</xdr:row>
      <xdr:rowOff>70805</xdr:rowOff>
    </xdr:to>
    <xdr:sp macro="" textlink="">
      <xdr:nvSpPr>
        <xdr:cNvPr id="690" name="円/楕円 689"/>
        <xdr:cNvSpPr/>
      </xdr:nvSpPr>
      <xdr:spPr>
        <a:xfrm>
          <a:off x="13652500" y="160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87332</xdr:rowOff>
    </xdr:from>
    <xdr:ext cx="534377" cy="259045"/>
    <xdr:sp macro="" textlink="">
      <xdr:nvSpPr>
        <xdr:cNvPr id="691" name="テキスト ボックス 690"/>
        <xdr:cNvSpPr txBox="1"/>
      </xdr:nvSpPr>
      <xdr:spPr>
        <a:xfrm>
          <a:off x="13436111" y="1586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17,618</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167309</xdr:rowOff>
    </xdr:from>
    <xdr:to>
      <xdr:col>18</xdr:col>
      <xdr:colOff>492125</xdr:colOff>
      <xdr:row>90</xdr:row>
      <xdr:rowOff>97459</xdr:rowOff>
    </xdr:to>
    <xdr:sp macro="" textlink="">
      <xdr:nvSpPr>
        <xdr:cNvPr id="692" name="円/楕円 691"/>
        <xdr:cNvSpPr/>
      </xdr:nvSpPr>
      <xdr:spPr>
        <a:xfrm>
          <a:off x="12763500" y="15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113986</xdr:rowOff>
    </xdr:from>
    <xdr:ext cx="534377" cy="259045"/>
    <xdr:sp macro="" textlink="">
      <xdr:nvSpPr>
        <xdr:cNvPr id="693" name="テキスト ボックス 692"/>
        <xdr:cNvSpPr txBox="1"/>
      </xdr:nvSpPr>
      <xdr:spPr>
        <a:xfrm>
          <a:off x="12547111" y="152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156845</xdr:rowOff>
    </xdr:from>
    <xdr:to>
      <xdr:col>32</xdr:col>
      <xdr:colOff>187325</xdr:colOff>
      <xdr:row>38</xdr:row>
      <xdr:rowOff>35523</xdr:rowOff>
    </xdr:to>
    <xdr:cxnSp macro="">
      <xdr:nvCxnSpPr>
        <xdr:cNvPr id="724" name="直線コネクタ 723"/>
        <xdr:cNvCxnSpPr/>
      </xdr:nvCxnSpPr>
      <xdr:spPr>
        <a:xfrm flipV="1">
          <a:off x="21323300" y="6500495"/>
          <a:ext cx="8382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55445</xdr:rowOff>
    </xdr:from>
    <xdr:to>
      <xdr:col>31</xdr:col>
      <xdr:colOff>34925</xdr:colOff>
      <xdr:row>38</xdr:row>
      <xdr:rowOff>35523</xdr:rowOff>
    </xdr:to>
    <xdr:cxnSp macro="">
      <xdr:nvCxnSpPr>
        <xdr:cNvPr id="727" name="直線コネクタ 726"/>
        <xdr:cNvCxnSpPr/>
      </xdr:nvCxnSpPr>
      <xdr:spPr>
        <a:xfrm>
          <a:off x="20434300" y="6399095"/>
          <a:ext cx="889000" cy="1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8" name="フローチャート : 判断 727"/>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29" name="テキスト ボックス 728"/>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116024</xdr:rowOff>
    </xdr:from>
    <xdr:to>
      <xdr:col>29</xdr:col>
      <xdr:colOff>517525</xdr:colOff>
      <xdr:row>37</xdr:row>
      <xdr:rowOff>55445</xdr:rowOff>
    </xdr:to>
    <xdr:cxnSp macro="">
      <xdr:nvCxnSpPr>
        <xdr:cNvPr id="730" name="直線コネクタ 729"/>
        <xdr:cNvCxnSpPr/>
      </xdr:nvCxnSpPr>
      <xdr:spPr>
        <a:xfrm>
          <a:off x="19545300" y="628822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2" name="テキスト ボックス 731"/>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162560</xdr:rowOff>
    </xdr:from>
    <xdr:to>
      <xdr:col>28</xdr:col>
      <xdr:colOff>314325</xdr:colOff>
      <xdr:row>36</xdr:row>
      <xdr:rowOff>116024</xdr:rowOff>
    </xdr:to>
    <xdr:cxnSp macro="">
      <xdr:nvCxnSpPr>
        <xdr:cNvPr id="733" name="直線コネクタ 732"/>
        <xdr:cNvCxnSpPr/>
      </xdr:nvCxnSpPr>
      <xdr:spPr>
        <a:xfrm>
          <a:off x="18656300" y="5991860"/>
          <a:ext cx="889000" cy="29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5" name="テキスト ボックス 734"/>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7" name="テキスト ボックス 736"/>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106045</xdr:rowOff>
    </xdr:from>
    <xdr:to>
      <xdr:col>32</xdr:col>
      <xdr:colOff>238125</xdr:colOff>
      <xdr:row>38</xdr:row>
      <xdr:rowOff>36195</xdr:rowOff>
    </xdr:to>
    <xdr:sp macro="" textlink="">
      <xdr:nvSpPr>
        <xdr:cNvPr id="743" name="円/楕円 742"/>
        <xdr:cNvSpPr/>
      </xdr:nvSpPr>
      <xdr:spPr>
        <a:xfrm>
          <a:off x="22110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84472</xdr:rowOff>
    </xdr:from>
    <xdr:ext cx="469744" cy="259045"/>
    <xdr:sp macro="" textlink="">
      <xdr:nvSpPr>
        <xdr:cNvPr id="744" name="投資及び出資金該当値テキスト"/>
        <xdr:cNvSpPr txBox="1"/>
      </xdr:nvSpPr>
      <xdr:spPr>
        <a:xfrm>
          <a:off x="22212300"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156174</xdr:rowOff>
    </xdr:from>
    <xdr:to>
      <xdr:col>31</xdr:col>
      <xdr:colOff>85725</xdr:colOff>
      <xdr:row>38</xdr:row>
      <xdr:rowOff>86323</xdr:rowOff>
    </xdr:to>
    <xdr:sp macro="" textlink="">
      <xdr:nvSpPr>
        <xdr:cNvPr id="745" name="円/楕円 744"/>
        <xdr:cNvSpPr/>
      </xdr:nvSpPr>
      <xdr:spPr>
        <a:xfrm>
          <a:off x="21272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102851</xdr:rowOff>
    </xdr:from>
    <xdr:ext cx="469744" cy="259045"/>
    <xdr:sp macro="" textlink="">
      <xdr:nvSpPr>
        <xdr:cNvPr id="746" name="テキスト ボックス 745"/>
        <xdr:cNvSpPr txBox="1"/>
      </xdr:nvSpPr>
      <xdr:spPr>
        <a:xfrm>
          <a:off x="21088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4645</xdr:rowOff>
    </xdr:from>
    <xdr:to>
      <xdr:col>29</xdr:col>
      <xdr:colOff>568325</xdr:colOff>
      <xdr:row>37</xdr:row>
      <xdr:rowOff>106245</xdr:rowOff>
    </xdr:to>
    <xdr:sp macro="" textlink="">
      <xdr:nvSpPr>
        <xdr:cNvPr id="747" name="円/楕円 746"/>
        <xdr:cNvSpPr/>
      </xdr:nvSpPr>
      <xdr:spPr>
        <a:xfrm>
          <a:off x="20383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122772</xdr:rowOff>
    </xdr:from>
    <xdr:ext cx="469744" cy="259045"/>
    <xdr:sp macro="" textlink="">
      <xdr:nvSpPr>
        <xdr:cNvPr id="748" name="テキスト ボックス 747"/>
        <xdr:cNvSpPr txBox="1"/>
      </xdr:nvSpPr>
      <xdr:spPr>
        <a:xfrm>
          <a:off x="20199427" y="612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65224</xdr:rowOff>
    </xdr:from>
    <xdr:to>
      <xdr:col>28</xdr:col>
      <xdr:colOff>365125</xdr:colOff>
      <xdr:row>36</xdr:row>
      <xdr:rowOff>166824</xdr:rowOff>
    </xdr:to>
    <xdr:sp macro="" textlink="">
      <xdr:nvSpPr>
        <xdr:cNvPr id="749" name="円/楕円 748"/>
        <xdr:cNvSpPr/>
      </xdr:nvSpPr>
      <xdr:spPr>
        <a:xfrm>
          <a:off x="19494500" y="623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11901</xdr:rowOff>
    </xdr:from>
    <xdr:ext cx="469744" cy="259045"/>
    <xdr:sp macro="" textlink="">
      <xdr:nvSpPr>
        <xdr:cNvPr id="750" name="テキスト ボックス 749"/>
        <xdr:cNvSpPr txBox="1"/>
      </xdr:nvSpPr>
      <xdr:spPr>
        <a:xfrm>
          <a:off x="19310427" y="601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111760</xdr:rowOff>
    </xdr:from>
    <xdr:to>
      <xdr:col>27</xdr:col>
      <xdr:colOff>161925</xdr:colOff>
      <xdr:row>35</xdr:row>
      <xdr:rowOff>41910</xdr:rowOff>
    </xdr:to>
    <xdr:sp macro="" textlink="">
      <xdr:nvSpPr>
        <xdr:cNvPr id="751" name="円/楕円 750"/>
        <xdr:cNvSpPr/>
      </xdr:nvSpPr>
      <xdr:spPr>
        <a:xfrm>
          <a:off x="18605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58437</xdr:rowOff>
    </xdr:from>
    <xdr:ext cx="469744" cy="259045"/>
    <xdr:sp macro="" textlink="">
      <xdr:nvSpPr>
        <xdr:cNvPr id="752" name="テキスト ボックス 751"/>
        <xdr:cNvSpPr txBox="1"/>
      </xdr:nvSpPr>
      <xdr:spPr>
        <a:xfrm>
          <a:off x="18421427"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40259</xdr:rowOff>
    </xdr:from>
    <xdr:to>
      <xdr:col>32</xdr:col>
      <xdr:colOff>187325</xdr:colOff>
      <xdr:row>56</xdr:row>
      <xdr:rowOff>61944</xdr:rowOff>
    </xdr:to>
    <xdr:cxnSp macro="">
      <xdr:nvCxnSpPr>
        <xdr:cNvPr id="783" name="直線コネクタ 782"/>
        <xdr:cNvCxnSpPr/>
      </xdr:nvCxnSpPr>
      <xdr:spPr>
        <a:xfrm>
          <a:off x="21323300" y="9641459"/>
          <a:ext cx="8382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157824</xdr:rowOff>
    </xdr:from>
    <xdr:to>
      <xdr:col>31</xdr:col>
      <xdr:colOff>34925</xdr:colOff>
      <xdr:row>56</xdr:row>
      <xdr:rowOff>40259</xdr:rowOff>
    </xdr:to>
    <xdr:cxnSp macro="">
      <xdr:nvCxnSpPr>
        <xdr:cNvPr id="786" name="直線コネクタ 785"/>
        <xdr:cNvCxnSpPr/>
      </xdr:nvCxnSpPr>
      <xdr:spPr>
        <a:xfrm>
          <a:off x="20434300" y="95875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114340</xdr:rowOff>
    </xdr:from>
    <xdr:to>
      <xdr:col>31</xdr:col>
      <xdr:colOff>85725</xdr:colOff>
      <xdr:row>58</xdr:row>
      <xdr:rowOff>44490</xdr:rowOff>
    </xdr:to>
    <xdr:sp macro="" textlink="">
      <xdr:nvSpPr>
        <xdr:cNvPr id="787" name="フローチャート : 判断 786"/>
        <xdr:cNvSpPr/>
      </xdr:nvSpPr>
      <xdr:spPr>
        <a:xfrm>
          <a:off x="21272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35617</xdr:rowOff>
    </xdr:from>
    <xdr:ext cx="469744" cy="259045"/>
    <xdr:sp macro="" textlink="">
      <xdr:nvSpPr>
        <xdr:cNvPr id="788" name="テキスト ボックス 787"/>
        <xdr:cNvSpPr txBox="1"/>
      </xdr:nvSpPr>
      <xdr:spPr>
        <a:xfrm>
          <a:off x="21088427"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123861</xdr:rowOff>
    </xdr:from>
    <xdr:to>
      <xdr:col>29</xdr:col>
      <xdr:colOff>517525</xdr:colOff>
      <xdr:row>55</xdr:row>
      <xdr:rowOff>157824</xdr:rowOff>
    </xdr:to>
    <xdr:cxnSp macro="">
      <xdr:nvCxnSpPr>
        <xdr:cNvPr id="789" name="直線コネクタ 788"/>
        <xdr:cNvCxnSpPr/>
      </xdr:nvCxnSpPr>
      <xdr:spPr>
        <a:xfrm>
          <a:off x="19545300" y="9553611"/>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106143</xdr:rowOff>
    </xdr:from>
    <xdr:to>
      <xdr:col>29</xdr:col>
      <xdr:colOff>568325</xdr:colOff>
      <xdr:row>58</xdr:row>
      <xdr:rowOff>36293</xdr:rowOff>
    </xdr:to>
    <xdr:sp macro="" textlink="">
      <xdr:nvSpPr>
        <xdr:cNvPr id="790" name="フローチャート : 判断 789"/>
        <xdr:cNvSpPr/>
      </xdr:nvSpPr>
      <xdr:spPr>
        <a:xfrm>
          <a:off x="20383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27420</xdr:rowOff>
    </xdr:from>
    <xdr:ext cx="469744" cy="259045"/>
    <xdr:sp macro="" textlink="">
      <xdr:nvSpPr>
        <xdr:cNvPr id="791" name="テキスト ボックス 790"/>
        <xdr:cNvSpPr txBox="1"/>
      </xdr:nvSpPr>
      <xdr:spPr>
        <a:xfrm>
          <a:off x="20199427" y="997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106325</xdr:rowOff>
    </xdr:from>
    <xdr:to>
      <xdr:col>28</xdr:col>
      <xdr:colOff>314325</xdr:colOff>
      <xdr:row>55</xdr:row>
      <xdr:rowOff>123861</xdr:rowOff>
    </xdr:to>
    <xdr:cxnSp macro="">
      <xdr:nvCxnSpPr>
        <xdr:cNvPr id="792" name="直線コネクタ 791"/>
        <xdr:cNvCxnSpPr/>
      </xdr:nvCxnSpPr>
      <xdr:spPr>
        <a:xfrm>
          <a:off x="18656300" y="9536075"/>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95856</xdr:rowOff>
    </xdr:from>
    <xdr:to>
      <xdr:col>28</xdr:col>
      <xdr:colOff>365125</xdr:colOff>
      <xdr:row>58</xdr:row>
      <xdr:rowOff>26006</xdr:rowOff>
    </xdr:to>
    <xdr:sp macro="" textlink="">
      <xdr:nvSpPr>
        <xdr:cNvPr id="793" name="フローチャート : 判断 792"/>
        <xdr:cNvSpPr/>
      </xdr:nvSpPr>
      <xdr:spPr>
        <a:xfrm>
          <a:off x="19494500" y="986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17133</xdr:rowOff>
    </xdr:from>
    <xdr:ext cx="469744" cy="259045"/>
    <xdr:sp macro="" textlink="">
      <xdr:nvSpPr>
        <xdr:cNvPr id="794" name="テキスト ボックス 793"/>
        <xdr:cNvSpPr txBox="1"/>
      </xdr:nvSpPr>
      <xdr:spPr>
        <a:xfrm>
          <a:off x="19310427" y="996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62611</xdr:rowOff>
    </xdr:from>
    <xdr:to>
      <xdr:col>27</xdr:col>
      <xdr:colOff>161925</xdr:colOff>
      <xdr:row>57</xdr:row>
      <xdr:rowOff>164211</xdr:rowOff>
    </xdr:to>
    <xdr:sp macro="" textlink="">
      <xdr:nvSpPr>
        <xdr:cNvPr id="795" name="フローチャート : 判断 794"/>
        <xdr:cNvSpPr/>
      </xdr:nvSpPr>
      <xdr:spPr>
        <a:xfrm>
          <a:off x="18605500" y="983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155338</xdr:rowOff>
    </xdr:from>
    <xdr:ext cx="534377" cy="259045"/>
    <xdr:sp macro="" textlink="">
      <xdr:nvSpPr>
        <xdr:cNvPr id="796" name="テキスト ボックス 795"/>
        <xdr:cNvSpPr txBox="1"/>
      </xdr:nvSpPr>
      <xdr:spPr>
        <a:xfrm>
          <a:off x="18389111" y="9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11144</xdr:rowOff>
    </xdr:from>
    <xdr:to>
      <xdr:col>32</xdr:col>
      <xdr:colOff>238125</xdr:colOff>
      <xdr:row>56</xdr:row>
      <xdr:rowOff>112744</xdr:rowOff>
    </xdr:to>
    <xdr:sp macro="" textlink="">
      <xdr:nvSpPr>
        <xdr:cNvPr id="802" name="円/楕円 801"/>
        <xdr:cNvSpPr/>
      </xdr:nvSpPr>
      <xdr:spPr>
        <a:xfrm>
          <a:off x="22110700" y="9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34021</xdr:rowOff>
    </xdr:from>
    <xdr:ext cx="534377" cy="259045"/>
    <xdr:sp macro="" textlink="">
      <xdr:nvSpPr>
        <xdr:cNvPr id="803" name="貸付金該当値テキスト"/>
        <xdr:cNvSpPr txBox="1"/>
      </xdr:nvSpPr>
      <xdr:spPr>
        <a:xfrm>
          <a:off x="22212300" y="94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160909</xdr:rowOff>
    </xdr:from>
    <xdr:to>
      <xdr:col>31</xdr:col>
      <xdr:colOff>85725</xdr:colOff>
      <xdr:row>56</xdr:row>
      <xdr:rowOff>91059</xdr:rowOff>
    </xdr:to>
    <xdr:sp macro="" textlink="">
      <xdr:nvSpPr>
        <xdr:cNvPr id="804" name="円/楕円 803"/>
        <xdr:cNvSpPr/>
      </xdr:nvSpPr>
      <xdr:spPr>
        <a:xfrm>
          <a:off x="21272500" y="9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107586</xdr:rowOff>
    </xdr:from>
    <xdr:ext cx="534377" cy="259045"/>
    <xdr:sp macro="" textlink="">
      <xdr:nvSpPr>
        <xdr:cNvPr id="805" name="テキスト ボックス 804"/>
        <xdr:cNvSpPr txBox="1"/>
      </xdr:nvSpPr>
      <xdr:spPr>
        <a:xfrm>
          <a:off x="21056111" y="93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107024</xdr:rowOff>
    </xdr:from>
    <xdr:to>
      <xdr:col>29</xdr:col>
      <xdr:colOff>568325</xdr:colOff>
      <xdr:row>56</xdr:row>
      <xdr:rowOff>37174</xdr:rowOff>
    </xdr:to>
    <xdr:sp macro="" textlink="">
      <xdr:nvSpPr>
        <xdr:cNvPr id="806" name="円/楕円 805"/>
        <xdr:cNvSpPr/>
      </xdr:nvSpPr>
      <xdr:spPr>
        <a:xfrm>
          <a:off x="20383500" y="95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53701</xdr:rowOff>
    </xdr:from>
    <xdr:ext cx="534377" cy="259045"/>
    <xdr:sp macro="" textlink="">
      <xdr:nvSpPr>
        <xdr:cNvPr id="807" name="テキスト ボックス 806"/>
        <xdr:cNvSpPr txBox="1"/>
      </xdr:nvSpPr>
      <xdr:spPr>
        <a:xfrm>
          <a:off x="20167111" y="93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73061</xdr:rowOff>
    </xdr:from>
    <xdr:to>
      <xdr:col>28</xdr:col>
      <xdr:colOff>365125</xdr:colOff>
      <xdr:row>56</xdr:row>
      <xdr:rowOff>3211</xdr:rowOff>
    </xdr:to>
    <xdr:sp macro="" textlink="">
      <xdr:nvSpPr>
        <xdr:cNvPr id="808" name="円/楕円 807"/>
        <xdr:cNvSpPr/>
      </xdr:nvSpPr>
      <xdr:spPr>
        <a:xfrm>
          <a:off x="19494500" y="95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19738</xdr:rowOff>
    </xdr:from>
    <xdr:ext cx="534377" cy="259045"/>
    <xdr:sp macro="" textlink="">
      <xdr:nvSpPr>
        <xdr:cNvPr id="809" name="テキスト ボックス 808"/>
        <xdr:cNvSpPr txBox="1"/>
      </xdr:nvSpPr>
      <xdr:spPr>
        <a:xfrm>
          <a:off x="19278111" y="92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55525</xdr:rowOff>
    </xdr:from>
    <xdr:to>
      <xdr:col>27</xdr:col>
      <xdr:colOff>161925</xdr:colOff>
      <xdr:row>55</xdr:row>
      <xdr:rowOff>157125</xdr:rowOff>
    </xdr:to>
    <xdr:sp macro="" textlink="">
      <xdr:nvSpPr>
        <xdr:cNvPr id="810" name="円/楕円 809"/>
        <xdr:cNvSpPr/>
      </xdr:nvSpPr>
      <xdr:spPr>
        <a:xfrm>
          <a:off x="18605500" y="9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2202</xdr:rowOff>
    </xdr:from>
    <xdr:ext cx="534377" cy="259045"/>
    <xdr:sp macro="" textlink="">
      <xdr:nvSpPr>
        <xdr:cNvPr id="811" name="テキスト ボックス 810"/>
        <xdr:cNvSpPr txBox="1"/>
      </xdr:nvSpPr>
      <xdr:spPr>
        <a:xfrm>
          <a:off x="18389111" y="92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23049</xdr:rowOff>
    </xdr:from>
    <xdr:to>
      <xdr:col>32</xdr:col>
      <xdr:colOff>187325</xdr:colOff>
      <xdr:row>75</xdr:row>
      <xdr:rowOff>33075</xdr:rowOff>
    </xdr:to>
    <xdr:cxnSp macro="">
      <xdr:nvCxnSpPr>
        <xdr:cNvPr id="843" name="直線コネクタ 842"/>
        <xdr:cNvCxnSpPr/>
      </xdr:nvCxnSpPr>
      <xdr:spPr>
        <a:xfrm flipV="1">
          <a:off x="21323300" y="12881799"/>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33075</xdr:rowOff>
    </xdr:from>
    <xdr:to>
      <xdr:col>31</xdr:col>
      <xdr:colOff>34925</xdr:colOff>
      <xdr:row>75</xdr:row>
      <xdr:rowOff>160894</xdr:rowOff>
    </xdr:to>
    <xdr:cxnSp macro="">
      <xdr:nvCxnSpPr>
        <xdr:cNvPr id="846" name="直線コネクタ 845"/>
        <xdr:cNvCxnSpPr/>
      </xdr:nvCxnSpPr>
      <xdr:spPr>
        <a:xfrm flipV="1">
          <a:off x="20434300" y="12891825"/>
          <a:ext cx="889000" cy="12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63591</xdr:rowOff>
    </xdr:from>
    <xdr:to>
      <xdr:col>31</xdr:col>
      <xdr:colOff>85725</xdr:colOff>
      <xdr:row>76</xdr:row>
      <xdr:rowOff>165191</xdr:rowOff>
    </xdr:to>
    <xdr:sp macro="" textlink="">
      <xdr:nvSpPr>
        <xdr:cNvPr id="847" name="フローチャート : 判断 846"/>
        <xdr:cNvSpPr/>
      </xdr:nvSpPr>
      <xdr:spPr>
        <a:xfrm>
          <a:off x="21272500" y="1309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156318</xdr:rowOff>
    </xdr:from>
    <xdr:ext cx="534377" cy="259045"/>
    <xdr:sp macro="" textlink="">
      <xdr:nvSpPr>
        <xdr:cNvPr id="848" name="テキスト ボックス 847"/>
        <xdr:cNvSpPr txBox="1"/>
      </xdr:nvSpPr>
      <xdr:spPr>
        <a:xfrm>
          <a:off x="21056111" y="13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160894</xdr:rowOff>
    </xdr:from>
    <xdr:to>
      <xdr:col>29</xdr:col>
      <xdr:colOff>517525</xdr:colOff>
      <xdr:row>76</xdr:row>
      <xdr:rowOff>40847</xdr:rowOff>
    </xdr:to>
    <xdr:cxnSp macro="">
      <xdr:nvCxnSpPr>
        <xdr:cNvPr id="849" name="直線コネクタ 848"/>
        <xdr:cNvCxnSpPr/>
      </xdr:nvCxnSpPr>
      <xdr:spPr>
        <a:xfrm flipV="1">
          <a:off x="19545300" y="13019644"/>
          <a:ext cx="889000" cy="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74433</xdr:rowOff>
    </xdr:from>
    <xdr:to>
      <xdr:col>29</xdr:col>
      <xdr:colOff>568325</xdr:colOff>
      <xdr:row>77</xdr:row>
      <xdr:rowOff>4583</xdr:rowOff>
    </xdr:to>
    <xdr:sp macro="" textlink="">
      <xdr:nvSpPr>
        <xdr:cNvPr id="850" name="フローチャート : 判断 849"/>
        <xdr:cNvSpPr/>
      </xdr:nvSpPr>
      <xdr:spPr>
        <a:xfrm>
          <a:off x="20383500" y="13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167160</xdr:rowOff>
    </xdr:from>
    <xdr:ext cx="534377" cy="259045"/>
    <xdr:sp macro="" textlink="">
      <xdr:nvSpPr>
        <xdr:cNvPr id="851" name="テキスト ボックス 850"/>
        <xdr:cNvSpPr txBox="1"/>
      </xdr:nvSpPr>
      <xdr:spPr>
        <a:xfrm>
          <a:off x="20167111" y="131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40847</xdr:rowOff>
    </xdr:from>
    <xdr:to>
      <xdr:col>28</xdr:col>
      <xdr:colOff>314325</xdr:colOff>
      <xdr:row>76</xdr:row>
      <xdr:rowOff>68835</xdr:rowOff>
    </xdr:to>
    <xdr:cxnSp macro="">
      <xdr:nvCxnSpPr>
        <xdr:cNvPr id="852" name="直線コネクタ 851"/>
        <xdr:cNvCxnSpPr/>
      </xdr:nvCxnSpPr>
      <xdr:spPr>
        <a:xfrm flipV="1">
          <a:off x="18656300" y="13071047"/>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141478</xdr:rowOff>
    </xdr:from>
    <xdr:to>
      <xdr:col>28</xdr:col>
      <xdr:colOff>365125</xdr:colOff>
      <xdr:row>77</xdr:row>
      <xdr:rowOff>71628</xdr:rowOff>
    </xdr:to>
    <xdr:sp macro="" textlink="">
      <xdr:nvSpPr>
        <xdr:cNvPr id="853" name="フローチャート : 判断 852"/>
        <xdr:cNvSpPr/>
      </xdr:nvSpPr>
      <xdr:spPr>
        <a:xfrm>
          <a:off x="19494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62755</xdr:rowOff>
    </xdr:from>
    <xdr:ext cx="534377" cy="259045"/>
    <xdr:sp macro="" textlink="">
      <xdr:nvSpPr>
        <xdr:cNvPr id="854" name="テキスト ボックス 853"/>
        <xdr:cNvSpPr txBox="1"/>
      </xdr:nvSpPr>
      <xdr:spPr>
        <a:xfrm>
          <a:off x="19278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110192</xdr:rowOff>
    </xdr:from>
    <xdr:to>
      <xdr:col>27</xdr:col>
      <xdr:colOff>161925</xdr:colOff>
      <xdr:row>77</xdr:row>
      <xdr:rowOff>40342</xdr:rowOff>
    </xdr:to>
    <xdr:sp macro="" textlink="">
      <xdr:nvSpPr>
        <xdr:cNvPr id="855" name="フローチャート : 判断 854"/>
        <xdr:cNvSpPr/>
      </xdr:nvSpPr>
      <xdr:spPr>
        <a:xfrm>
          <a:off x="18605500" y="1314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31469</xdr:rowOff>
    </xdr:from>
    <xdr:ext cx="534377" cy="259045"/>
    <xdr:sp macro="" textlink="">
      <xdr:nvSpPr>
        <xdr:cNvPr id="856" name="テキスト ボックス 855"/>
        <xdr:cNvSpPr txBox="1"/>
      </xdr:nvSpPr>
      <xdr:spPr>
        <a:xfrm>
          <a:off x="18389111" y="13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143699</xdr:rowOff>
    </xdr:from>
    <xdr:to>
      <xdr:col>32</xdr:col>
      <xdr:colOff>238125</xdr:colOff>
      <xdr:row>75</xdr:row>
      <xdr:rowOff>73849</xdr:rowOff>
    </xdr:to>
    <xdr:sp macro="" textlink="">
      <xdr:nvSpPr>
        <xdr:cNvPr id="862" name="円/楕円 861"/>
        <xdr:cNvSpPr/>
      </xdr:nvSpPr>
      <xdr:spPr>
        <a:xfrm>
          <a:off x="22110700" y="128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166576</xdr:rowOff>
    </xdr:from>
    <xdr:ext cx="534377" cy="259045"/>
    <xdr:sp macro="" textlink="">
      <xdr:nvSpPr>
        <xdr:cNvPr id="863" name="繰出金該当値テキスト"/>
        <xdr:cNvSpPr txBox="1"/>
      </xdr:nvSpPr>
      <xdr:spPr>
        <a:xfrm>
          <a:off x="22212300" y="126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153725</xdr:rowOff>
    </xdr:from>
    <xdr:to>
      <xdr:col>31</xdr:col>
      <xdr:colOff>85725</xdr:colOff>
      <xdr:row>75</xdr:row>
      <xdr:rowOff>83875</xdr:rowOff>
    </xdr:to>
    <xdr:sp macro="" textlink="">
      <xdr:nvSpPr>
        <xdr:cNvPr id="864" name="円/楕円 863"/>
        <xdr:cNvSpPr/>
      </xdr:nvSpPr>
      <xdr:spPr>
        <a:xfrm>
          <a:off x="212725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100402</xdr:rowOff>
    </xdr:from>
    <xdr:ext cx="534377" cy="259045"/>
    <xdr:sp macro="" textlink="">
      <xdr:nvSpPr>
        <xdr:cNvPr id="865" name="テキスト ボックス 864"/>
        <xdr:cNvSpPr txBox="1"/>
      </xdr:nvSpPr>
      <xdr:spPr>
        <a:xfrm>
          <a:off x="21056111" y="12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110095</xdr:rowOff>
    </xdr:from>
    <xdr:to>
      <xdr:col>29</xdr:col>
      <xdr:colOff>568325</xdr:colOff>
      <xdr:row>76</xdr:row>
      <xdr:rowOff>40246</xdr:rowOff>
    </xdr:to>
    <xdr:sp macro="" textlink="">
      <xdr:nvSpPr>
        <xdr:cNvPr id="866" name="円/楕円 865"/>
        <xdr:cNvSpPr/>
      </xdr:nvSpPr>
      <xdr:spPr>
        <a:xfrm>
          <a:off x="20383500" y="12968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56772</xdr:rowOff>
    </xdr:from>
    <xdr:ext cx="534377" cy="259045"/>
    <xdr:sp macro="" textlink="">
      <xdr:nvSpPr>
        <xdr:cNvPr id="867" name="テキスト ボックス 866"/>
        <xdr:cNvSpPr txBox="1"/>
      </xdr:nvSpPr>
      <xdr:spPr>
        <a:xfrm>
          <a:off x="20167111" y="127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161497</xdr:rowOff>
    </xdr:from>
    <xdr:to>
      <xdr:col>28</xdr:col>
      <xdr:colOff>365125</xdr:colOff>
      <xdr:row>76</xdr:row>
      <xdr:rowOff>91647</xdr:rowOff>
    </xdr:to>
    <xdr:sp macro="" textlink="">
      <xdr:nvSpPr>
        <xdr:cNvPr id="868" name="円/楕円 867"/>
        <xdr:cNvSpPr/>
      </xdr:nvSpPr>
      <xdr:spPr>
        <a:xfrm>
          <a:off x="19494500" y="130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108174</xdr:rowOff>
    </xdr:from>
    <xdr:ext cx="534377" cy="259045"/>
    <xdr:sp macro="" textlink="">
      <xdr:nvSpPr>
        <xdr:cNvPr id="869" name="テキスト ボックス 868"/>
        <xdr:cNvSpPr txBox="1"/>
      </xdr:nvSpPr>
      <xdr:spPr>
        <a:xfrm>
          <a:off x="19278111" y="1279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18035</xdr:rowOff>
    </xdr:from>
    <xdr:to>
      <xdr:col>27</xdr:col>
      <xdr:colOff>161925</xdr:colOff>
      <xdr:row>76</xdr:row>
      <xdr:rowOff>119635</xdr:rowOff>
    </xdr:to>
    <xdr:sp macro="" textlink="">
      <xdr:nvSpPr>
        <xdr:cNvPr id="870" name="円/楕円 869"/>
        <xdr:cNvSpPr/>
      </xdr:nvSpPr>
      <xdr:spPr>
        <a:xfrm>
          <a:off x="186055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136161</xdr:rowOff>
    </xdr:from>
    <xdr:ext cx="534377" cy="259045"/>
    <xdr:sp macro="" textlink="">
      <xdr:nvSpPr>
        <xdr:cNvPr id="871" name="テキスト ボックス 870"/>
        <xdr:cNvSpPr txBox="1"/>
      </xdr:nvSpPr>
      <xdr:spPr>
        <a:xfrm>
          <a:off x="18389111" y="128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465,440</a:t>
          </a:r>
          <a:r>
            <a:rPr kumimoji="1" lang="ja-JP" altLang="en-US" sz="1300">
              <a:latin typeface="ＭＳ Ｐゴシック"/>
            </a:rPr>
            <a:t>円となっている。主な構成項目である扶助費は、住民一人当たり</a:t>
          </a:r>
          <a:r>
            <a:rPr kumimoji="1" lang="en-US" altLang="ja-JP" sz="1300">
              <a:latin typeface="ＭＳ Ｐゴシック"/>
            </a:rPr>
            <a:t>125,884</a:t>
          </a:r>
          <a:r>
            <a:rPr kumimoji="1" lang="ja-JP" altLang="en-US" sz="1300">
              <a:latin typeface="ＭＳ Ｐゴシック"/>
            </a:rPr>
            <a:t>円となっており、少子高齢社会の到来による社会保障関連経費の増加により、全国的に高い水準で推移している。平成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10</a:t>
          </a:r>
          <a:r>
            <a:rPr kumimoji="1" lang="ja-JP" altLang="en-US" sz="1300">
              <a:latin typeface="ＭＳ Ｐゴシック"/>
            </a:rPr>
            <a:t>万円超で推移してきており、上昇傾向が続いている全国平均、類似団体平均と比べて高い水準にある。 </a:t>
          </a:r>
        </a:p>
        <a:p>
          <a:r>
            <a:rPr kumimoji="1" lang="ja-JP" altLang="en-US" sz="1300">
              <a:latin typeface="ＭＳ Ｐゴシック"/>
            </a:rPr>
            <a:t>　物件費は住民一人当たり</a:t>
          </a:r>
          <a:r>
            <a:rPr kumimoji="1" lang="en-US" altLang="ja-JP" sz="1300">
              <a:latin typeface="ＭＳ Ｐゴシック"/>
            </a:rPr>
            <a:t>62,287</a:t>
          </a:r>
          <a:r>
            <a:rPr kumimoji="1" lang="ja-JP" altLang="en-US" sz="1300">
              <a:latin typeface="ＭＳ Ｐゴシック"/>
            </a:rPr>
            <a:t>円となっており、全国平均、県平均及び類似団体と比較して一人当たりコストが高い状況となっている。これは、近年のふるさと納税制度推進事業の増加やマイナンバー制度対応等のシステムリプレイスなどによるものである。</a:t>
          </a:r>
        </a:p>
        <a:p>
          <a:r>
            <a:rPr kumimoji="1" lang="ja-JP" altLang="en-US" sz="1300">
              <a:latin typeface="ＭＳ Ｐゴシック"/>
            </a:rPr>
            <a:t>　積立金は住民一人当たり</a:t>
          </a:r>
          <a:r>
            <a:rPr kumimoji="1" lang="en-US" altLang="ja-JP" sz="1300">
              <a:latin typeface="ＭＳ Ｐゴシック"/>
            </a:rPr>
            <a:t>20,412</a:t>
          </a:r>
          <a:r>
            <a:rPr kumimoji="1" lang="ja-JP" altLang="en-US" sz="1300">
              <a:latin typeface="ＭＳ Ｐゴシック"/>
            </a:rPr>
            <a:t>円となっており、全国平均、県平均及び類似団体と比較して一人当たりコストが高い状況となっているが、ふるさと納税の推進で増加した寄附金を一旦基金として積み立ているためである。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51,618</a:t>
          </a:r>
          <a:r>
            <a:rPr kumimoji="1" lang="ja-JP" altLang="en-US" sz="1300">
              <a:latin typeface="ＭＳ Ｐゴシック"/>
            </a:rPr>
            <a:t>円となっており、県平均を下回っているものの全国平均及び類似団体と比較して一人当たりコストが高い状況となっている。今後は、臨時財政対策債の元金償還が本格化するものの、近年地方債発行を元金償還の範囲内に抑えていることから減少傾向になると思われ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256,520
254,771
426.06
123,352,976
119,394,618
3,224,255
62,603,558
105,591,883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99967</xdr:rowOff>
    </xdr:from>
    <xdr:to>
      <xdr:col>6</xdr:col>
      <xdr:colOff>511175</xdr:colOff>
      <xdr:row>33</xdr:row>
      <xdr:rowOff>5261</xdr:rowOff>
    </xdr:to>
    <xdr:cxnSp macro="">
      <xdr:nvCxnSpPr>
        <xdr:cNvPr id="63" name="直線コネクタ 62"/>
        <xdr:cNvCxnSpPr/>
      </xdr:nvCxnSpPr>
      <xdr:spPr>
        <a:xfrm>
          <a:off x="3797300" y="5414917"/>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99967</xdr:rowOff>
    </xdr:from>
    <xdr:to>
      <xdr:col>5</xdr:col>
      <xdr:colOff>358775</xdr:colOff>
      <xdr:row>32</xdr:row>
      <xdr:rowOff>110308</xdr:rowOff>
    </xdr:to>
    <xdr:cxnSp macro="">
      <xdr:nvCxnSpPr>
        <xdr:cNvPr id="66" name="直線コネクタ 65"/>
        <xdr:cNvCxnSpPr/>
      </xdr:nvCxnSpPr>
      <xdr:spPr>
        <a:xfrm flipV="1">
          <a:off x="2908300" y="5414917"/>
          <a:ext cx="88900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41547</xdr:rowOff>
    </xdr:from>
    <xdr:to>
      <xdr:col>5</xdr:col>
      <xdr:colOff>409575</xdr:colOff>
      <xdr:row>33</xdr:row>
      <xdr:rowOff>143147</xdr:rowOff>
    </xdr:to>
    <xdr:sp macro="" textlink="">
      <xdr:nvSpPr>
        <xdr:cNvPr id="67" name="フローチャート : 判断 66"/>
        <xdr:cNvSpPr/>
      </xdr:nvSpPr>
      <xdr:spPr>
        <a:xfrm>
          <a:off x="3746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134274</xdr:rowOff>
    </xdr:from>
    <xdr:ext cx="469744" cy="259045"/>
    <xdr:sp macro="" textlink="">
      <xdr:nvSpPr>
        <xdr:cNvPr id="68" name="テキスト ボックス 67"/>
        <xdr:cNvSpPr txBox="1"/>
      </xdr:nvSpPr>
      <xdr:spPr>
        <a:xfrm>
          <a:off x="3562427"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46083</xdr:rowOff>
    </xdr:from>
    <xdr:to>
      <xdr:col>4</xdr:col>
      <xdr:colOff>155575</xdr:colOff>
      <xdr:row>32</xdr:row>
      <xdr:rowOff>110308</xdr:rowOff>
    </xdr:to>
    <xdr:cxnSp macro="">
      <xdr:nvCxnSpPr>
        <xdr:cNvPr id="69" name="直線コネクタ 68"/>
        <xdr:cNvCxnSpPr/>
      </xdr:nvCxnSpPr>
      <xdr:spPr>
        <a:xfrm>
          <a:off x="2019300" y="5532483"/>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102507</xdr:rowOff>
    </xdr:from>
    <xdr:to>
      <xdr:col>4</xdr:col>
      <xdr:colOff>206375</xdr:colOff>
      <xdr:row>34</xdr:row>
      <xdr:rowOff>32657</xdr:rowOff>
    </xdr:to>
    <xdr:sp macro="" textlink="">
      <xdr:nvSpPr>
        <xdr:cNvPr id="70" name="フローチャート : 判断 69"/>
        <xdr:cNvSpPr/>
      </xdr:nvSpPr>
      <xdr:spPr>
        <a:xfrm>
          <a:off x="2857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23784</xdr:rowOff>
    </xdr:from>
    <xdr:ext cx="469744" cy="259045"/>
    <xdr:sp macro="" textlink="">
      <xdr:nvSpPr>
        <xdr:cNvPr id="71" name="テキスト ボックス 70"/>
        <xdr:cNvSpPr txBox="1"/>
      </xdr:nvSpPr>
      <xdr:spPr>
        <a:xfrm>
          <a:off x="26734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91258</xdr:rowOff>
    </xdr:from>
    <xdr:to>
      <xdr:col>2</xdr:col>
      <xdr:colOff>638175</xdr:colOff>
      <xdr:row>32</xdr:row>
      <xdr:rowOff>46083</xdr:rowOff>
    </xdr:to>
    <xdr:cxnSp macro="">
      <xdr:nvCxnSpPr>
        <xdr:cNvPr id="72" name="直線コネクタ 71"/>
        <xdr:cNvCxnSpPr/>
      </xdr:nvCxnSpPr>
      <xdr:spPr>
        <a:xfrm>
          <a:off x="1130300" y="5406208"/>
          <a:ext cx="889000" cy="1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162378</xdr:rowOff>
    </xdr:from>
    <xdr:to>
      <xdr:col>3</xdr:col>
      <xdr:colOff>3175</xdr:colOff>
      <xdr:row>34</xdr:row>
      <xdr:rowOff>92528</xdr:rowOff>
    </xdr:to>
    <xdr:sp macro="" textlink="">
      <xdr:nvSpPr>
        <xdr:cNvPr id="73" name="フローチャート :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83655</xdr:rowOff>
    </xdr:from>
    <xdr:ext cx="469744" cy="259045"/>
    <xdr:sp macro="" textlink="">
      <xdr:nvSpPr>
        <xdr:cNvPr id="74" name="テキスト ボックス 73"/>
        <xdr:cNvSpPr txBox="1"/>
      </xdr:nvSpPr>
      <xdr:spPr>
        <a:xfrm>
          <a:off x="1784427"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76381</xdr:rowOff>
    </xdr:from>
    <xdr:to>
      <xdr:col>1</xdr:col>
      <xdr:colOff>485775</xdr:colOff>
      <xdr:row>34</xdr:row>
      <xdr:rowOff>6531</xdr:rowOff>
    </xdr:to>
    <xdr:sp macro="" textlink="">
      <xdr:nvSpPr>
        <xdr:cNvPr id="75" name="フローチャート : 判断 74"/>
        <xdr:cNvSpPr/>
      </xdr:nvSpPr>
      <xdr:spPr>
        <a:xfrm>
          <a:off x="1079500" y="57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169108</xdr:rowOff>
    </xdr:from>
    <xdr:ext cx="469744" cy="259045"/>
    <xdr:sp macro="" textlink="">
      <xdr:nvSpPr>
        <xdr:cNvPr id="76" name="テキスト ボックス 75"/>
        <xdr:cNvSpPr txBox="1"/>
      </xdr:nvSpPr>
      <xdr:spPr>
        <a:xfrm>
          <a:off x="895427" y="58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125911</xdr:rowOff>
    </xdr:from>
    <xdr:to>
      <xdr:col>6</xdr:col>
      <xdr:colOff>561975</xdr:colOff>
      <xdr:row>33</xdr:row>
      <xdr:rowOff>56061</xdr:rowOff>
    </xdr:to>
    <xdr:sp macro="" textlink="">
      <xdr:nvSpPr>
        <xdr:cNvPr id="82" name="円/楕円 81"/>
        <xdr:cNvSpPr/>
      </xdr:nvSpPr>
      <xdr:spPr>
        <a:xfrm>
          <a:off x="4584700" y="56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148788</xdr:rowOff>
    </xdr:from>
    <xdr:ext cx="469744" cy="259045"/>
    <xdr:sp macro="" textlink="">
      <xdr:nvSpPr>
        <xdr:cNvPr id="83" name="議会費該当値テキスト"/>
        <xdr:cNvSpPr txBox="1"/>
      </xdr:nvSpPr>
      <xdr:spPr>
        <a:xfrm>
          <a:off x="4686300" y="54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49167</xdr:rowOff>
    </xdr:from>
    <xdr:to>
      <xdr:col>5</xdr:col>
      <xdr:colOff>409575</xdr:colOff>
      <xdr:row>31</xdr:row>
      <xdr:rowOff>150767</xdr:rowOff>
    </xdr:to>
    <xdr:sp macro="" textlink="">
      <xdr:nvSpPr>
        <xdr:cNvPr id="84" name="円/楕円 83"/>
        <xdr:cNvSpPr/>
      </xdr:nvSpPr>
      <xdr:spPr>
        <a:xfrm>
          <a:off x="3746500" y="536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167294</xdr:rowOff>
    </xdr:from>
    <xdr:ext cx="469744" cy="259045"/>
    <xdr:sp macro="" textlink="">
      <xdr:nvSpPr>
        <xdr:cNvPr id="85" name="テキスト ボックス 84"/>
        <xdr:cNvSpPr txBox="1"/>
      </xdr:nvSpPr>
      <xdr:spPr>
        <a:xfrm>
          <a:off x="3562427" y="513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59508</xdr:rowOff>
    </xdr:from>
    <xdr:to>
      <xdr:col>4</xdr:col>
      <xdr:colOff>206375</xdr:colOff>
      <xdr:row>32</xdr:row>
      <xdr:rowOff>161108</xdr:rowOff>
    </xdr:to>
    <xdr:sp macro="" textlink="">
      <xdr:nvSpPr>
        <xdr:cNvPr id="86" name="円/楕円 85"/>
        <xdr:cNvSpPr/>
      </xdr:nvSpPr>
      <xdr:spPr>
        <a:xfrm>
          <a:off x="28575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6185</xdr:rowOff>
    </xdr:from>
    <xdr:ext cx="469744" cy="259045"/>
    <xdr:sp macro="" textlink="">
      <xdr:nvSpPr>
        <xdr:cNvPr id="87" name="テキスト ボックス 86"/>
        <xdr:cNvSpPr txBox="1"/>
      </xdr:nvSpPr>
      <xdr:spPr>
        <a:xfrm>
          <a:off x="2673427" y="53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166733</xdr:rowOff>
    </xdr:from>
    <xdr:to>
      <xdr:col>3</xdr:col>
      <xdr:colOff>3175</xdr:colOff>
      <xdr:row>32</xdr:row>
      <xdr:rowOff>96883</xdr:rowOff>
    </xdr:to>
    <xdr:sp macro="" textlink="">
      <xdr:nvSpPr>
        <xdr:cNvPr id="88" name="円/楕円 87"/>
        <xdr:cNvSpPr/>
      </xdr:nvSpPr>
      <xdr:spPr>
        <a:xfrm>
          <a:off x="1968500" y="5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113410</xdr:rowOff>
    </xdr:from>
    <xdr:ext cx="469744" cy="259045"/>
    <xdr:sp macro="" textlink="">
      <xdr:nvSpPr>
        <xdr:cNvPr id="89" name="テキスト ボックス 88"/>
        <xdr:cNvSpPr txBox="1"/>
      </xdr:nvSpPr>
      <xdr:spPr>
        <a:xfrm>
          <a:off x="1784427" y="52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40458</xdr:rowOff>
    </xdr:from>
    <xdr:to>
      <xdr:col>1</xdr:col>
      <xdr:colOff>485775</xdr:colOff>
      <xdr:row>31</xdr:row>
      <xdr:rowOff>142058</xdr:rowOff>
    </xdr:to>
    <xdr:sp macro="" textlink="">
      <xdr:nvSpPr>
        <xdr:cNvPr id="90" name="円/楕円 89"/>
        <xdr:cNvSpPr/>
      </xdr:nvSpPr>
      <xdr:spPr>
        <a:xfrm>
          <a:off x="1079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158585</xdr:rowOff>
    </xdr:from>
    <xdr:ext cx="469744" cy="259045"/>
    <xdr:sp macro="" textlink="">
      <xdr:nvSpPr>
        <xdr:cNvPr id="91" name="テキスト ボックス 90"/>
        <xdr:cNvSpPr txBox="1"/>
      </xdr:nvSpPr>
      <xdr:spPr>
        <a:xfrm>
          <a:off x="895427"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170365</xdr:rowOff>
    </xdr:from>
    <xdr:to>
      <xdr:col>6</xdr:col>
      <xdr:colOff>511175</xdr:colOff>
      <xdr:row>53</xdr:row>
      <xdr:rowOff>77880</xdr:rowOff>
    </xdr:to>
    <xdr:cxnSp macro="">
      <xdr:nvCxnSpPr>
        <xdr:cNvPr id="123" name="直線コネクタ 122"/>
        <xdr:cNvCxnSpPr/>
      </xdr:nvCxnSpPr>
      <xdr:spPr>
        <a:xfrm flipV="1">
          <a:off x="3797300" y="9085765"/>
          <a:ext cx="838200" cy="7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77880</xdr:rowOff>
    </xdr:from>
    <xdr:to>
      <xdr:col>5</xdr:col>
      <xdr:colOff>358775</xdr:colOff>
      <xdr:row>54</xdr:row>
      <xdr:rowOff>70858</xdr:rowOff>
    </xdr:to>
    <xdr:cxnSp macro="">
      <xdr:nvCxnSpPr>
        <xdr:cNvPr id="126" name="直線コネクタ 125"/>
        <xdr:cNvCxnSpPr/>
      </xdr:nvCxnSpPr>
      <xdr:spPr>
        <a:xfrm flipV="1">
          <a:off x="2908300" y="9164730"/>
          <a:ext cx="889000" cy="1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12664</xdr:rowOff>
    </xdr:from>
    <xdr:to>
      <xdr:col>4</xdr:col>
      <xdr:colOff>155575</xdr:colOff>
      <xdr:row>54</xdr:row>
      <xdr:rowOff>70858</xdr:rowOff>
    </xdr:to>
    <xdr:cxnSp macro="">
      <xdr:nvCxnSpPr>
        <xdr:cNvPr id="129" name="直線コネクタ 128"/>
        <xdr:cNvCxnSpPr/>
      </xdr:nvCxnSpPr>
      <xdr:spPr>
        <a:xfrm>
          <a:off x="2019300" y="9270964"/>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85587</xdr:rowOff>
    </xdr:from>
    <xdr:to>
      <xdr:col>2</xdr:col>
      <xdr:colOff>638175</xdr:colOff>
      <xdr:row>54</xdr:row>
      <xdr:rowOff>12664</xdr:rowOff>
    </xdr:to>
    <xdr:cxnSp macro="">
      <xdr:nvCxnSpPr>
        <xdr:cNvPr id="132" name="直線コネクタ 131"/>
        <xdr:cNvCxnSpPr/>
      </xdr:nvCxnSpPr>
      <xdr:spPr>
        <a:xfrm>
          <a:off x="1130300" y="8829537"/>
          <a:ext cx="8890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119565</xdr:rowOff>
    </xdr:from>
    <xdr:to>
      <xdr:col>6</xdr:col>
      <xdr:colOff>561975</xdr:colOff>
      <xdr:row>53</xdr:row>
      <xdr:rowOff>49715</xdr:rowOff>
    </xdr:to>
    <xdr:sp macro="" textlink="">
      <xdr:nvSpPr>
        <xdr:cNvPr id="142" name="円/楕円 141"/>
        <xdr:cNvSpPr/>
      </xdr:nvSpPr>
      <xdr:spPr>
        <a:xfrm>
          <a:off x="4584700" y="90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142442</xdr:rowOff>
    </xdr:from>
    <xdr:ext cx="534377" cy="259045"/>
    <xdr:sp macro="" textlink="">
      <xdr:nvSpPr>
        <xdr:cNvPr id="143" name="総務費該当値テキスト"/>
        <xdr:cNvSpPr txBox="1"/>
      </xdr:nvSpPr>
      <xdr:spPr>
        <a:xfrm>
          <a:off x="4686300" y="88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27080</xdr:rowOff>
    </xdr:from>
    <xdr:to>
      <xdr:col>5</xdr:col>
      <xdr:colOff>409575</xdr:colOff>
      <xdr:row>53</xdr:row>
      <xdr:rowOff>128680</xdr:rowOff>
    </xdr:to>
    <xdr:sp macro="" textlink="">
      <xdr:nvSpPr>
        <xdr:cNvPr id="144" name="円/楕円 143"/>
        <xdr:cNvSpPr/>
      </xdr:nvSpPr>
      <xdr:spPr>
        <a:xfrm>
          <a:off x="3746500" y="91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145207</xdr:rowOff>
    </xdr:from>
    <xdr:ext cx="534377" cy="259045"/>
    <xdr:sp macro="" textlink="">
      <xdr:nvSpPr>
        <xdr:cNvPr id="145" name="テキスト ボックス 144"/>
        <xdr:cNvSpPr txBox="1"/>
      </xdr:nvSpPr>
      <xdr:spPr>
        <a:xfrm>
          <a:off x="3530111" y="88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20058</xdr:rowOff>
    </xdr:from>
    <xdr:to>
      <xdr:col>4</xdr:col>
      <xdr:colOff>206375</xdr:colOff>
      <xdr:row>54</xdr:row>
      <xdr:rowOff>121658</xdr:rowOff>
    </xdr:to>
    <xdr:sp macro="" textlink="">
      <xdr:nvSpPr>
        <xdr:cNvPr id="146" name="円/楕円 145"/>
        <xdr:cNvSpPr/>
      </xdr:nvSpPr>
      <xdr:spPr>
        <a:xfrm>
          <a:off x="2857500" y="92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138185</xdr:rowOff>
    </xdr:from>
    <xdr:ext cx="534377" cy="259045"/>
    <xdr:sp macro="" textlink="">
      <xdr:nvSpPr>
        <xdr:cNvPr id="147" name="テキスト ボックス 146"/>
        <xdr:cNvSpPr txBox="1"/>
      </xdr:nvSpPr>
      <xdr:spPr>
        <a:xfrm>
          <a:off x="2641111" y="90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133314</xdr:rowOff>
    </xdr:from>
    <xdr:to>
      <xdr:col>3</xdr:col>
      <xdr:colOff>3175</xdr:colOff>
      <xdr:row>54</xdr:row>
      <xdr:rowOff>63464</xdr:rowOff>
    </xdr:to>
    <xdr:sp macro="" textlink="">
      <xdr:nvSpPr>
        <xdr:cNvPr id="148" name="円/楕円 147"/>
        <xdr:cNvSpPr/>
      </xdr:nvSpPr>
      <xdr:spPr>
        <a:xfrm>
          <a:off x="1968500" y="92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79991</xdr:rowOff>
    </xdr:from>
    <xdr:ext cx="534377" cy="259045"/>
    <xdr:sp macro="" textlink="">
      <xdr:nvSpPr>
        <xdr:cNvPr id="149" name="テキスト ボックス 148"/>
        <xdr:cNvSpPr txBox="1"/>
      </xdr:nvSpPr>
      <xdr:spPr>
        <a:xfrm>
          <a:off x="1752111" y="89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48,890</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34787</xdr:rowOff>
    </xdr:from>
    <xdr:to>
      <xdr:col>1</xdr:col>
      <xdr:colOff>485775</xdr:colOff>
      <xdr:row>51</xdr:row>
      <xdr:rowOff>136387</xdr:rowOff>
    </xdr:to>
    <xdr:sp macro="" textlink="">
      <xdr:nvSpPr>
        <xdr:cNvPr id="150" name="円/楕円 149"/>
        <xdr:cNvSpPr/>
      </xdr:nvSpPr>
      <xdr:spPr>
        <a:xfrm>
          <a:off x="1079500" y="8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152914</xdr:rowOff>
    </xdr:from>
    <xdr:ext cx="534377" cy="259045"/>
    <xdr:sp macro="" textlink="">
      <xdr:nvSpPr>
        <xdr:cNvPr id="151" name="テキスト ボックス 150"/>
        <xdr:cNvSpPr txBox="1"/>
      </xdr:nvSpPr>
      <xdr:spPr>
        <a:xfrm>
          <a:off x="863111" y="8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144373</xdr:rowOff>
    </xdr:from>
    <xdr:to>
      <xdr:col>6</xdr:col>
      <xdr:colOff>511175</xdr:colOff>
      <xdr:row>75</xdr:row>
      <xdr:rowOff>102464</xdr:rowOff>
    </xdr:to>
    <xdr:cxnSp macro="">
      <xdr:nvCxnSpPr>
        <xdr:cNvPr id="181" name="直線コネクタ 180"/>
        <xdr:cNvCxnSpPr/>
      </xdr:nvCxnSpPr>
      <xdr:spPr>
        <a:xfrm flipV="1">
          <a:off x="3797300" y="12831673"/>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102464</xdr:rowOff>
    </xdr:from>
    <xdr:to>
      <xdr:col>5</xdr:col>
      <xdr:colOff>358775</xdr:colOff>
      <xdr:row>76</xdr:row>
      <xdr:rowOff>9156</xdr:rowOff>
    </xdr:to>
    <xdr:cxnSp macro="">
      <xdr:nvCxnSpPr>
        <xdr:cNvPr id="184" name="直線コネクタ 183"/>
        <xdr:cNvCxnSpPr/>
      </xdr:nvCxnSpPr>
      <xdr:spPr>
        <a:xfrm flipV="1">
          <a:off x="2908300" y="12961214"/>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90284</xdr:rowOff>
    </xdr:from>
    <xdr:to>
      <xdr:col>5</xdr:col>
      <xdr:colOff>409575</xdr:colOff>
      <xdr:row>78</xdr:row>
      <xdr:rowOff>20434</xdr:rowOff>
    </xdr:to>
    <xdr:sp macro="" textlink="">
      <xdr:nvSpPr>
        <xdr:cNvPr id="185" name="フローチャート : 判断 184"/>
        <xdr:cNvSpPr/>
      </xdr:nvSpPr>
      <xdr:spPr>
        <a:xfrm>
          <a:off x="3746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11561</xdr:rowOff>
    </xdr:from>
    <xdr:ext cx="599010" cy="259045"/>
    <xdr:sp macro="" textlink="">
      <xdr:nvSpPr>
        <xdr:cNvPr id="186" name="テキスト ボックス 185"/>
        <xdr:cNvSpPr txBox="1"/>
      </xdr:nvSpPr>
      <xdr:spPr>
        <a:xfrm>
          <a:off x="3497794"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9156</xdr:rowOff>
    </xdr:from>
    <xdr:to>
      <xdr:col>4</xdr:col>
      <xdr:colOff>155575</xdr:colOff>
      <xdr:row>76</xdr:row>
      <xdr:rowOff>120941</xdr:rowOff>
    </xdr:to>
    <xdr:cxnSp macro="">
      <xdr:nvCxnSpPr>
        <xdr:cNvPr id="187" name="直線コネクタ 186"/>
        <xdr:cNvCxnSpPr/>
      </xdr:nvCxnSpPr>
      <xdr:spPr>
        <a:xfrm flipV="1">
          <a:off x="2019300" y="13039356"/>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150800</xdr:rowOff>
    </xdr:from>
    <xdr:to>
      <xdr:col>4</xdr:col>
      <xdr:colOff>206375</xdr:colOff>
      <xdr:row>78</xdr:row>
      <xdr:rowOff>80950</xdr:rowOff>
    </xdr:to>
    <xdr:sp macro="" textlink="">
      <xdr:nvSpPr>
        <xdr:cNvPr id="188" name="フローチャート : 判断 187"/>
        <xdr:cNvSpPr/>
      </xdr:nvSpPr>
      <xdr:spPr>
        <a:xfrm>
          <a:off x="2857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72077</xdr:rowOff>
    </xdr:from>
    <xdr:ext cx="599010" cy="259045"/>
    <xdr:sp macro="" textlink="">
      <xdr:nvSpPr>
        <xdr:cNvPr id="189" name="テキスト ボックス 188"/>
        <xdr:cNvSpPr txBox="1"/>
      </xdr:nvSpPr>
      <xdr:spPr>
        <a:xfrm>
          <a:off x="2608794"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120941</xdr:rowOff>
    </xdr:from>
    <xdr:to>
      <xdr:col>2</xdr:col>
      <xdr:colOff>638175</xdr:colOff>
      <xdr:row>76</xdr:row>
      <xdr:rowOff>155347</xdr:rowOff>
    </xdr:to>
    <xdr:cxnSp macro="">
      <xdr:nvCxnSpPr>
        <xdr:cNvPr id="190" name="直線コネクタ 189"/>
        <xdr:cNvCxnSpPr/>
      </xdr:nvCxnSpPr>
      <xdr:spPr>
        <a:xfrm flipV="1">
          <a:off x="1130300" y="13151141"/>
          <a:ext cx="889000" cy="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93701</xdr:rowOff>
    </xdr:from>
    <xdr:to>
      <xdr:col>3</xdr:col>
      <xdr:colOff>3175</xdr:colOff>
      <xdr:row>79</xdr:row>
      <xdr:rowOff>23851</xdr:rowOff>
    </xdr:to>
    <xdr:sp macro="" textlink="">
      <xdr:nvSpPr>
        <xdr:cNvPr id="191" name="フローチャート : 判断 190"/>
        <xdr:cNvSpPr/>
      </xdr:nvSpPr>
      <xdr:spPr>
        <a:xfrm>
          <a:off x="1968500" y="1346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14978</xdr:rowOff>
    </xdr:from>
    <xdr:ext cx="599010" cy="259045"/>
    <xdr:sp macro="" textlink="">
      <xdr:nvSpPr>
        <xdr:cNvPr id="192" name="テキスト ボックス 191"/>
        <xdr:cNvSpPr txBox="1"/>
      </xdr:nvSpPr>
      <xdr:spPr>
        <a:xfrm>
          <a:off x="1719794" y="135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132944</xdr:rowOff>
    </xdr:from>
    <xdr:to>
      <xdr:col>1</xdr:col>
      <xdr:colOff>485775</xdr:colOff>
      <xdr:row>79</xdr:row>
      <xdr:rowOff>63094</xdr:rowOff>
    </xdr:to>
    <xdr:sp macro="" textlink="">
      <xdr:nvSpPr>
        <xdr:cNvPr id="193" name="フローチャート : 判断 192"/>
        <xdr:cNvSpPr/>
      </xdr:nvSpPr>
      <xdr:spPr>
        <a:xfrm>
          <a:off x="1079500" y="1350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54221</xdr:rowOff>
    </xdr:from>
    <xdr:ext cx="599010" cy="259045"/>
    <xdr:sp macro="" textlink="">
      <xdr:nvSpPr>
        <xdr:cNvPr id="194" name="テキスト ボックス 193"/>
        <xdr:cNvSpPr txBox="1"/>
      </xdr:nvSpPr>
      <xdr:spPr>
        <a:xfrm>
          <a:off x="830794" y="1359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93573</xdr:rowOff>
    </xdr:from>
    <xdr:to>
      <xdr:col>6</xdr:col>
      <xdr:colOff>561975</xdr:colOff>
      <xdr:row>75</xdr:row>
      <xdr:rowOff>23723</xdr:rowOff>
    </xdr:to>
    <xdr:sp macro="" textlink="">
      <xdr:nvSpPr>
        <xdr:cNvPr id="200" name="円/楕円 199"/>
        <xdr:cNvSpPr/>
      </xdr:nvSpPr>
      <xdr:spPr>
        <a:xfrm>
          <a:off x="4584700" y="127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116450</xdr:rowOff>
    </xdr:from>
    <xdr:ext cx="599010" cy="259045"/>
    <xdr:sp macro="" textlink="">
      <xdr:nvSpPr>
        <xdr:cNvPr id="201" name="民生費該当値テキスト"/>
        <xdr:cNvSpPr txBox="1"/>
      </xdr:nvSpPr>
      <xdr:spPr>
        <a:xfrm>
          <a:off x="4686300" y="1263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51664</xdr:rowOff>
    </xdr:from>
    <xdr:to>
      <xdr:col>5</xdr:col>
      <xdr:colOff>409575</xdr:colOff>
      <xdr:row>75</xdr:row>
      <xdr:rowOff>153264</xdr:rowOff>
    </xdr:to>
    <xdr:sp macro="" textlink="">
      <xdr:nvSpPr>
        <xdr:cNvPr id="202" name="円/楕円 201"/>
        <xdr:cNvSpPr/>
      </xdr:nvSpPr>
      <xdr:spPr>
        <a:xfrm>
          <a:off x="3746500" y="12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169791</xdr:rowOff>
    </xdr:from>
    <xdr:ext cx="599010" cy="259045"/>
    <xdr:sp macro="" textlink="">
      <xdr:nvSpPr>
        <xdr:cNvPr id="203" name="テキスト ボックス 202"/>
        <xdr:cNvSpPr txBox="1"/>
      </xdr:nvSpPr>
      <xdr:spPr>
        <a:xfrm>
          <a:off x="3497794" y="1268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129807</xdr:rowOff>
    </xdr:from>
    <xdr:to>
      <xdr:col>4</xdr:col>
      <xdr:colOff>206375</xdr:colOff>
      <xdr:row>76</xdr:row>
      <xdr:rowOff>59956</xdr:rowOff>
    </xdr:to>
    <xdr:sp macro="" textlink="">
      <xdr:nvSpPr>
        <xdr:cNvPr id="204" name="円/楕円 203"/>
        <xdr:cNvSpPr/>
      </xdr:nvSpPr>
      <xdr:spPr>
        <a:xfrm>
          <a:off x="2857500" y="12988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76484</xdr:rowOff>
    </xdr:from>
    <xdr:ext cx="599010" cy="259045"/>
    <xdr:sp macro="" textlink="">
      <xdr:nvSpPr>
        <xdr:cNvPr id="205" name="テキスト ボックス 204"/>
        <xdr:cNvSpPr txBox="1"/>
      </xdr:nvSpPr>
      <xdr:spPr>
        <a:xfrm>
          <a:off x="2608794" y="127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163,279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70141</xdr:rowOff>
    </xdr:from>
    <xdr:to>
      <xdr:col>3</xdr:col>
      <xdr:colOff>3175</xdr:colOff>
      <xdr:row>77</xdr:row>
      <xdr:rowOff>291</xdr:rowOff>
    </xdr:to>
    <xdr:sp macro="" textlink="">
      <xdr:nvSpPr>
        <xdr:cNvPr id="206" name="円/楕円 205"/>
        <xdr:cNvSpPr/>
      </xdr:nvSpPr>
      <xdr:spPr>
        <a:xfrm>
          <a:off x="1968500" y="131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16819</xdr:rowOff>
    </xdr:from>
    <xdr:ext cx="599010" cy="259045"/>
    <xdr:sp macro="" textlink="">
      <xdr:nvSpPr>
        <xdr:cNvPr id="207" name="テキスト ボックス 206"/>
        <xdr:cNvSpPr txBox="1"/>
      </xdr:nvSpPr>
      <xdr:spPr>
        <a:xfrm>
          <a:off x="1719794" y="128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104547</xdr:rowOff>
    </xdr:from>
    <xdr:to>
      <xdr:col>1</xdr:col>
      <xdr:colOff>485775</xdr:colOff>
      <xdr:row>77</xdr:row>
      <xdr:rowOff>34697</xdr:rowOff>
    </xdr:to>
    <xdr:sp macro="" textlink="">
      <xdr:nvSpPr>
        <xdr:cNvPr id="208" name="円/楕円 207"/>
        <xdr:cNvSpPr/>
      </xdr:nvSpPr>
      <xdr:spPr>
        <a:xfrm>
          <a:off x="1079500" y="131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51223</xdr:rowOff>
    </xdr:from>
    <xdr:ext cx="599010" cy="259045"/>
    <xdr:sp macro="" textlink="">
      <xdr:nvSpPr>
        <xdr:cNvPr id="209" name="テキスト ボックス 208"/>
        <xdr:cNvSpPr txBox="1"/>
      </xdr:nvSpPr>
      <xdr:spPr>
        <a:xfrm>
          <a:off x="830794" y="129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162034</xdr:rowOff>
    </xdr:from>
    <xdr:to>
      <xdr:col>6</xdr:col>
      <xdr:colOff>511175</xdr:colOff>
      <xdr:row>96</xdr:row>
      <xdr:rowOff>114554</xdr:rowOff>
    </xdr:to>
    <xdr:cxnSp macro="">
      <xdr:nvCxnSpPr>
        <xdr:cNvPr id="237" name="直線コネクタ 236"/>
        <xdr:cNvCxnSpPr/>
      </xdr:nvCxnSpPr>
      <xdr:spPr>
        <a:xfrm flipV="1">
          <a:off x="3797300" y="16449784"/>
          <a:ext cx="838200" cy="1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34065</xdr:rowOff>
    </xdr:from>
    <xdr:to>
      <xdr:col>5</xdr:col>
      <xdr:colOff>358775</xdr:colOff>
      <xdr:row>96</xdr:row>
      <xdr:rowOff>114554</xdr:rowOff>
    </xdr:to>
    <xdr:cxnSp macro="">
      <xdr:nvCxnSpPr>
        <xdr:cNvPr id="240" name="直線コネクタ 239"/>
        <xdr:cNvCxnSpPr/>
      </xdr:nvCxnSpPr>
      <xdr:spPr>
        <a:xfrm>
          <a:off x="2908300" y="16493265"/>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34065</xdr:rowOff>
    </xdr:from>
    <xdr:to>
      <xdr:col>4</xdr:col>
      <xdr:colOff>155575</xdr:colOff>
      <xdr:row>96</xdr:row>
      <xdr:rowOff>109457</xdr:rowOff>
    </xdr:to>
    <xdr:cxnSp macro="">
      <xdr:nvCxnSpPr>
        <xdr:cNvPr id="243" name="直線コネクタ 242"/>
        <xdr:cNvCxnSpPr/>
      </xdr:nvCxnSpPr>
      <xdr:spPr>
        <a:xfrm flipV="1">
          <a:off x="2019300" y="16493265"/>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66067</xdr:rowOff>
    </xdr:from>
    <xdr:to>
      <xdr:col>2</xdr:col>
      <xdr:colOff>638175</xdr:colOff>
      <xdr:row>96</xdr:row>
      <xdr:rowOff>109457</xdr:rowOff>
    </xdr:to>
    <xdr:cxnSp macro="">
      <xdr:nvCxnSpPr>
        <xdr:cNvPr id="246" name="直線コネクタ 245"/>
        <xdr:cNvCxnSpPr/>
      </xdr:nvCxnSpPr>
      <xdr:spPr>
        <a:xfrm>
          <a:off x="1130300" y="16525267"/>
          <a:ext cx="8890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111234</xdr:rowOff>
    </xdr:from>
    <xdr:to>
      <xdr:col>6</xdr:col>
      <xdr:colOff>561975</xdr:colOff>
      <xdr:row>96</xdr:row>
      <xdr:rowOff>41384</xdr:rowOff>
    </xdr:to>
    <xdr:sp macro="" textlink="">
      <xdr:nvSpPr>
        <xdr:cNvPr id="256" name="円/楕円 255"/>
        <xdr:cNvSpPr/>
      </xdr:nvSpPr>
      <xdr:spPr>
        <a:xfrm>
          <a:off x="4584700" y="163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134111</xdr:rowOff>
    </xdr:from>
    <xdr:ext cx="534377" cy="259045"/>
    <xdr:sp macro="" textlink="">
      <xdr:nvSpPr>
        <xdr:cNvPr id="257" name="衛生費該当値テキスト"/>
        <xdr:cNvSpPr txBox="1"/>
      </xdr:nvSpPr>
      <xdr:spPr>
        <a:xfrm>
          <a:off x="4686300" y="16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63754</xdr:rowOff>
    </xdr:from>
    <xdr:to>
      <xdr:col>5</xdr:col>
      <xdr:colOff>409575</xdr:colOff>
      <xdr:row>96</xdr:row>
      <xdr:rowOff>165354</xdr:rowOff>
    </xdr:to>
    <xdr:sp macro="" textlink="">
      <xdr:nvSpPr>
        <xdr:cNvPr id="258" name="円/楕円 257"/>
        <xdr:cNvSpPr/>
      </xdr:nvSpPr>
      <xdr:spPr>
        <a:xfrm>
          <a:off x="3746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10431</xdr:rowOff>
    </xdr:from>
    <xdr:ext cx="534377" cy="259045"/>
    <xdr:sp macro="" textlink="">
      <xdr:nvSpPr>
        <xdr:cNvPr id="259" name="テキスト ボックス 258"/>
        <xdr:cNvSpPr txBox="1"/>
      </xdr:nvSpPr>
      <xdr:spPr>
        <a:xfrm>
          <a:off x="3530111" y="162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154715</xdr:rowOff>
    </xdr:from>
    <xdr:to>
      <xdr:col>4</xdr:col>
      <xdr:colOff>206375</xdr:colOff>
      <xdr:row>96</xdr:row>
      <xdr:rowOff>84865</xdr:rowOff>
    </xdr:to>
    <xdr:sp macro="" textlink="">
      <xdr:nvSpPr>
        <xdr:cNvPr id="260" name="円/楕円 259"/>
        <xdr:cNvSpPr/>
      </xdr:nvSpPr>
      <xdr:spPr>
        <a:xfrm>
          <a:off x="2857500" y="164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101392</xdr:rowOff>
    </xdr:from>
    <xdr:ext cx="534377" cy="259045"/>
    <xdr:sp macro="" textlink="">
      <xdr:nvSpPr>
        <xdr:cNvPr id="261" name="テキスト ボックス 260"/>
        <xdr:cNvSpPr txBox="1"/>
      </xdr:nvSpPr>
      <xdr:spPr>
        <a:xfrm>
          <a:off x="2641111" y="162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58657</xdr:rowOff>
    </xdr:from>
    <xdr:to>
      <xdr:col>3</xdr:col>
      <xdr:colOff>3175</xdr:colOff>
      <xdr:row>96</xdr:row>
      <xdr:rowOff>160257</xdr:rowOff>
    </xdr:to>
    <xdr:sp macro="" textlink="">
      <xdr:nvSpPr>
        <xdr:cNvPr id="262" name="円/楕円 261"/>
        <xdr:cNvSpPr/>
      </xdr:nvSpPr>
      <xdr:spPr>
        <a:xfrm>
          <a:off x="1968500" y="165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5334</xdr:rowOff>
    </xdr:from>
    <xdr:ext cx="534377" cy="259045"/>
    <xdr:sp macro="" textlink="">
      <xdr:nvSpPr>
        <xdr:cNvPr id="263" name="テキスト ボックス 262"/>
        <xdr:cNvSpPr txBox="1"/>
      </xdr:nvSpPr>
      <xdr:spPr>
        <a:xfrm>
          <a:off x="1752111" y="162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15267</xdr:rowOff>
    </xdr:from>
    <xdr:to>
      <xdr:col>1</xdr:col>
      <xdr:colOff>485775</xdr:colOff>
      <xdr:row>96</xdr:row>
      <xdr:rowOff>116867</xdr:rowOff>
    </xdr:to>
    <xdr:sp macro="" textlink="">
      <xdr:nvSpPr>
        <xdr:cNvPr id="264" name="円/楕円 263"/>
        <xdr:cNvSpPr/>
      </xdr:nvSpPr>
      <xdr:spPr>
        <a:xfrm>
          <a:off x="1079500" y="164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133394</xdr:rowOff>
    </xdr:from>
    <xdr:ext cx="534377" cy="259045"/>
    <xdr:sp macro="" textlink="">
      <xdr:nvSpPr>
        <xdr:cNvPr id="265" name="テキスト ボックス 264"/>
        <xdr:cNvSpPr txBox="1"/>
      </xdr:nvSpPr>
      <xdr:spPr>
        <a:xfrm>
          <a:off x="863111" y="1624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160731</xdr:rowOff>
    </xdr:from>
    <xdr:to>
      <xdr:col>15</xdr:col>
      <xdr:colOff>180975</xdr:colOff>
      <xdr:row>38</xdr:row>
      <xdr:rowOff>9398</xdr:rowOff>
    </xdr:to>
    <xdr:cxnSp macro="">
      <xdr:nvCxnSpPr>
        <xdr:cNvPr id="292" name="直線コネクタ 291"/>
        <xdr:cNvCxnSpPr/>
      </xdr:nvCxnSpPr>
      <xdr:spPr>
        <a:xfrm>
          <a:off x="9639300" y="6504381"/>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154787</xdr:rowOff>
    </xdr:from>
    <xdr:to>
      <xdr:col>14</xdr:col>
      <xdr:colOff>28575</xdr:colOff>
      <xdr:row>37</xdr:row>
      <xdr:rowOff>160731</xdr:rowOff>
    </xdr:to>
    <xdr:cxnSp macro="">
      <xdr:nvCxnSpPr>
        <xdr:cNvPr id="295" name="直線コネクタ 294"/>
        <xdr:cNvCxnSpPr/>
      </xdr:nvCxnSpPr>
      <xdr:spPr>
        <a:xfrm>
          <a:off x="8750300" y="649843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149251</xdr:rowOff>
    </xdr:from>
    <xdr:to>
      <xdr:col>14</xdr:col>
      <xdr:colOff>79375</xdr:colOff>
      <xdr:row>35</xdr:row>
      <xdr:rowOff>79401</xdr:rowOff>
    </xdr:to>
    <xdr:sp macro="" textlink="">
      <xdr:nvSpPr>
        <xdr:cNvPr id="296" name="フローチャート : 判断 295"/>
        <xdr:cNvSpPr/>
      </xdr:nvSpPr>
      <xdr:spPr>
        <a:xfrm>
          <a:off x="9588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95928</xdr:rowOff>
    </xdr:from>
    <xdr:ext cx="469744" cy="259045"/>
    <xdr:sp macro="" textlink="">
      <xdr:nvSpPr>
        <xdr:cNvPr id="297" name="テキスト ボックス 296"/>
        <xdr:cNvSpPr txBox="1"/>
      </xdr:nvSpPr>
      <xdr:spPr>
        <a:xfrm>
          <a:off x="9404427"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164389</xdr:rowOff>
    </xdr:from>
    <xdr:to>
      <xdr:col>12</xdr:col>
      <xdr:colOff>511175</xdr:colOff>
      <xdr:row>37</xdr:row>
      <xdr:rowOff>154787</xdr:rowOff>
    </xdr:to>
    <xdr:cxnSp macro="">
      <xdr:nvCxnSpPr>
        <xdr:cNvPr id="298" name="直線コネクタ 297"/>
        <xdr:cNvCxnSpPr/>
      </xdr:nvCxnSpPr>
      <xdr:spPr>
        <a:xfrm>
          <a:off x="7861300" y="6336589"/>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90272</xdr:rowOff>
    </xdr:from>
    <xdr:to>
      <xdr:col>12</xdr:col>
      <xdr:colOff>561975</xdr:colOff>
      <xdr:row>35</xdr:row>
      <xdr:rowOff>20422</xdr:rowOff>
    </xdr:to>
    <xdr:sp macro="" textlink="">
      <xdr:nvSpPr>
        <xdr:cNvPr id="299" name="フローチャート : 判断 298"/>
        <xdr:cNvSpPr/>
      </xdr:nvSpPr>
      <xdr:spPr>
        <a:xfrm>
          <a:off x="8699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36949</xdr:rowOff>
    </xdr:from>
    <xdr:ext cx="469744" cy="259045"/>
    <xdr:sp macro="" textlink="">
      <xdr:nvSpPr>
        <xdr:cNvPr id="300" name="テキスト ボックス 299"/>
        <xdr:cNvSpPr txBox="1"/>
      </xdr:nvSpPr>
      <xdr:spPr>
        <a:xfrm>
          <a:off x="8515427"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156159</xdr:rowOff>
    </xdr:from>
    <xdr:to>
      <xdr:col>11</xdr:col>
      <xdr:colOff>307975</xdr:colOff>
      <xdr:row>36</xdr:row>
      <xdr:rowOff>164389</xdr:rowOff>
    </xdr:to>
    <xdr:cxnSp macro="">
      <xdr:nvCxnSpPr>
        <xdr:cNvPr id="301" name="直線コネクタ 300"/>
        <xdr:cNvCxnSpPr/>
      </xdr:nvCxnSpPr>
      <xdr:spPr>
        <a:xfrm>
          <a:off x="6972300" y="632835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6147</xdr:rowOff>
    </xdr:from>
    <xdr:to>
      <xdr:col>11</xdr:col>
      <xdr:colOff>358775</xdr:colOff>
      <xdr:row>34</xdr:row>
      <xdr:rowOff>107747</xdr:rowOff>
    </xdr:to>
    <xdr:sp macro="" textlink="">
      <xdr:nvSpPr>
        <xdr:cNvPr id="302" name="フローチャート : 判断 301"/>
        <xdr:cNvSpPr/>
      </xdr:nvSpPr>
      <xdr:spPr>
        <a:xfrm>
          <a:off x="7810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124274</xdr:rowOff>
    </xdr:from>
    <xdr:ext cx="469744" cy="259045"/>
    <xdr:sp macro="" textlink="">
      <xdr:nvSpPr>
        <xdr:cNvPr id="303" name="テキスト ボックス 302"/>
        <xdr:cNvSpPr txBox="1"/>
      </xdr:nvSpPr>
      <xdr:spPr>
        <a:xfrm>
          <a:off x="7626427" y="561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8890</xdr:rowOff>
    </xdr:from>
    <xdr:to>
      <xdr:col>10</xdr:col>
      <xdr:colOff>155575</xdr:colOff>
      <xdr:row>33</xdr:row>
      <xdr:rowOff>110490</xdr:rowOff>
    </xdr:to>
    <xdr:sp macro="" textlink="">
      <xdr:nvSpPr>
        <xdr:cNvPr id="304" name="フローチャート : 判断 303"/>
        <xdr:cNvSpPr/>
      </xdr:nvSpPr>
      <xdr:spPr>
        <a:xfrm>
          <a:off x="6921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127017</xdr:rowOff>
    </xdr:from>
    <xdr:ext cx="469744" cy="259045"/>
    <xdr:sp macro="" textlink="">
      <xdr:nvSpPr>
        <xdr:cNvPr id="305" name="テキスト ボックス 304"/>
        <xdr:cNvSpPr txBox="1"/>
      </xdr:nvSpPr>
      <xdr:spPr>
        <a:xfrm>
          <a:off x="6737427"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130048</xdr:rowOff>
    </xdr:from>
    <xdr:to>
      <xdr:col>15</xdr:col>
      <xdr:colOff>231775</xdr:colOff>
      <xdr:row>38</xdr:row>
      <xdr:rowOff>60198</xdr:rowOff>
    </xdr:to>
    <xdr:sp macro="" textlink="">
      <xdr:nvSpPr>
        <xdr:cNvPr id="311" name="円/楕円 310"/>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108475</xdr:rowOff>
    </xdr:from>
    <xdr:ext cx="378565" cy="259045"/>
    <xdr:sp macro="" textlink="">
      <xdr:nvSpPr>
        <xdr:cNvPr id="312" name="労働費該当値テキスト"/>
        <xdr:cNvSpPr txBox="1"/>
      </xdr:nvSpPr>
      <xdr:spPr>
        <a:xfrm>
          <a:off x="10528300"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109931</xdr:rowOff>
    </xdr:from>
    <xdr:to>
      <xdr:col>14</xdr:col>
      <xdr:colOff>79375</xdr:colOff>
      <xdr:row>38</xdr:row>
      <xdr:rowOff>40081</xdr:rowOff>
    </xdr:to>
    <xdr:sp macro="" textlink="">
      <xdr:nvSpPr>
        <xdr:cNvPr id="313" name="円/楕円 312"/>
        <xdr:cNvSpPr/>
      </xdr:nvSpPr>
      <xdr:spPr>
        <a:xfrm>
          <a:off x="9588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31208</xdr:rowOff>
    </xdr:from>
    <xdr:ext cx="378565" cy="259045"/>
    <xdr:sp macro="" textlink="">
      <xdr:nvSpPr>
        <xdr:cNvPr id="314" name="テキスト ボックス 313"/>
        <xdr:cNvSpPr txBox="1"/>
      </xdr:nvSpPr>
      <xdr:spPr>
        <a:xfrm>
          <a:off x="9450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103987</xdr:rowOff>
    </xdr:from>
    <xdr:to>
      <xdr:col>12</xdr:col>
      <xdr:colOff>561975</xdr:colOff>
      <xdr:row>38</xdr:row>
      <xdr:rowOff>34137</xdr:rowOff>
    </xdr:to>
    <xdr:sp macro="" textlink="">
      <xdr:nvSpPr>
        <xdr:cNvPr id="315" name="円/楕円 314"/>
        <xdr:cNvSpPr/>
      </xdr:nvSpPr>
      <xdr:spPr>
        <a:xfrm>
          <a:off x="8699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25264</xdr:rowOff>
    </xdr:from>
    <xdr:ext cx="378565" cy="259045"/>
    <xdr:sp macro="" textlink="">
      <xdr:nvSpPr>
        <xdr:cNvPr id="316" name="テキスト ボックス 315"/>
        <xdr:cNvSpPr txBox="1"/>
      </xdr:nvSpPr>
      <xdr:spPr>
        <a:xfrm>
          <a:off x="8561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113589</xdr:rowOff>
    </xdr:from>
    <xdr:to>
      <xdr:col>11</xdr:col>
      <xdr:colOff>358775</xdr:colOff>
      <xdr:row>37</xdr:row>
      <xdr:rowOff>43739</xdr:rowOff>
    </xdr:to>
    <xdr:sp macro="" textlink="">
      <xdr:nvSpPr>
        <xdr:cNvPr id="317" name="円/楕円 316"/>
        <xdr:cNvSpPr/>
      </xdr:nvSpPr>
      <xdr:spPr>
        <a:xfrm>
          <a:off x="7810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34866</xdr:rowOff>
    </xdr:from>
    <xdr:ext cx="378565" cy="259045"/>
    <xdr:sp macro="" textlink="">
      <xdr:nvSpPr>
        <xdr:cNvPr id="318" name="テキスト ボックス 317"/>
        <xdr:cNvSpPr txBox="1"/>
      </xdr:nvSpPr>
      <xdr:spPr>
        <a:xfrm>
          <a:off x="7672017" y="63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105359</xdr:rowOff>
    </xdr:from>
    <xdr:to>
      <xdr:col>10</xdr:col>
      <xdr:colOff>155575</xdr:colOff>
      <xdr:row>37</xdr:row>
      <xdr:rowOff>35509</xdr:rowOff>
    </xdr:to>
    <xdr:sp macro="" textlink="">
      <xdr:nvSpPr>
        <xdr:cNvPr id="319" name="円/楕円 318"/>
        <xdr:cNvSpPr/>
      </xdr:nvSpPr>
      <xdr:spPr>
        <a:xfrm>
          <a:off x="6921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26636</xdr:rowOff>
    </xdr:from>
    <xdr:ext cx="378565" cy="259045"/>
    <xdr:sp macro="" textlink="">
      <xdr:nvSpPr>
        <xdr:cNvPr id="320" name="テキスト ボックス 319"/>
        <xdr:cNvSpPr txBox="1"/>
      </xdr:nvSpPr>
      <xdr:spPr>
        <a:xfrm>
          <a:off x="6783017" y="63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111179</xdr:rowOff>
    </xdr:from>
    <xdr:to>
      <xdr:col>15</xdr:col>
      <xdr:colOff>180975</xdr:colOff>
      <xdr:row>53</xdr:row>
      <xdr:rowOff>112485</xdr:rowOff>
    </xdr:to>
    <xdr:cxnSp macro="">
      <xdr:nvCxnSpPr>
        <xdr:cNvPr id="351" name="直線コネクタ 350"/>
        <xdr:cNvCxnSpPr/>
      </xdr:nvCxnSpPr>
      <xdr:spPr>
        <a:xfrm>
          <a:off x="9639300" y="919802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99967</xdr:rowOff>
    </xdr:from>
    <xdr:to>
      <xdr:col>14</xdr:col>
      <xdr:colOff>28575</xdr:colOff>
      <xdr:row>53</xdr:row>
      <xdr:rowOff>111179</xdr:rowOff>
    </xdr:to>
    <xdr:cxnSp macro="">
      <xdr:nvCxnSpPr>
        <xdr:cNvPr id="354" name="直線コネクタ 353"/>
        <xdr:cNvCxnSpPr/>
      </xdr:nvCxnSpPr>
      <xdr:spPr>
        <a:xfrm>
          <a:off x="8750300" y="9186817"/>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86288</xdr:rowOff>
    </xdr:from>
    <xdr:to>
      <xdr:col>14</xdr:col>
      <xdr:colOff>79375</xdr:colOff>
      <xdr:row>56</xdr:row>
      <xdr:rowOff>16438</xdr:rowOff>
    </xdr:to>
    <xdr:sp macro="" textlink="">
      <xdr:nvSpPr>
        <xdr:cNvPr id="355" name="フローチャート : 判断 354"/>
        <xdr:cNvSpPr/>
      </xdr:nvSpPr>
      <xdr:spPr>
        <a:xfrm>
          <a:off x="9588500" y="95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7565</xdr:rowOff>
    </xdr:from>
    <xdr:ext cx="469744" cy="259045"/>
    <xdr:sp macro="" textlink="">
      <xdr:nvSpPr>
        <xdr:cNvPr id="356" name="テキスト ボックス 355"/>
        <xdr:cNvSpPr txBox="1"/>
      </xdr:nvSpPr>
      <xdr:spPr>
        <a:xfrm>
          <a:off x="9404427" y="960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42817</xdr:rowOff>
    </xdr:from>
    <xdr:to>
      <xdr:col>12</xdr:col>
      <xdr:colOff>511175</xdr:colOff>
      <xdr:row>53</xdr:row>
      <xdr:rowOff>99967</xdr:rowOff>
    </xdr:to>
    <xdr:cxnSp macro="">
      <xdr:nvCxnSpPr>
        <xdr:cNvPr id="357" name="直線コネクタ 356"/>
        <xdr:cNvCxnSpPr/>
      </xdr:nvCxnSpPr>
      <xdr:spPr>
        <a:xfrm>
          <a:off x="7861300" y="91296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164338</xdr:rowOff>
    </xdr:from>
    <xdr:to>
      <xdr:col>12</xdr:col>
      <xdr:colOff>561975</xdr:colOff>
      <xdr:row>56</xdr:row>
      <xdr:rowOff>94488</xdr:rowOff>
    </xdr:to>
    <xdr:sp macro="" textlink="">
      <xdr:nvSpPr>
        <xdr:cNvPr id="358" name="フローチャート : 判断 357"/>
        <xdr:cNvSpPr/>
      </xdr:nvSpPr>
      <xdr:spPr>
        <a:xfrm>
          <a:off x="8699500" y="95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85615</xdr:rowOff>
    </xdr:from>
    <xdr:ext cx="469744" cy="259045"/>
    <xdr:sp macro="" textlink="">
      <xdr:nvSpPr>
        <xdr:cNvPr id="359" name="テキスト ボックス 358"/>
        <xdr:cNvSpPr txBox="1"/>
      </xdr:nvSpPr>
      <xdr:spPr>
        <a:xfrm>
          <a:off x="8515427" y="96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3955</xdr:rowOff>
    </xdr:from>
    <xdr:to>
      <xdr:col>11</xdr:col>
      <xdr:colOff>307975</xdr:colOff>
      <xdr:row>53</xdr:row>
      <xdr:rowOff>42817</xdr:rowOff>
    </xdr:to>
    <xdr:cxnSp macro="">
      <xdr:nvCxnSpPr>
        <xdr:cNvPr id="360" name="直線コネクタ 359"/>
        <xdr:cNvCxnSpPr/>
      </xdr:nvCxnSpPr>
      <xdr:spPr>
        <a:xfrm>
          <a:off x="6972300" y="909080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41111</xdr:rowOff>
    </xdr:from>
    <xdr:to>
      <xdr:col>11</xdr:col>
      <xdr:colOff>358775</xdr:colOff>
      <xdr:row>56</xdr:row>
      <xdr:rowOff>142711</xdr:rowOff>
    </xdr:to>
    <xdr:sp macro="" textlink="">
      <xdr:nvSpPr>
        <xdr:cNvPr id="361" name="フローチャート : 判断 360"/>
        <xdr:cNvSpPr/>
      </xdr:nvSpPr>
      <xdr:spPr>
        <a:xfrm>
          <a:off x="7810500" y="96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133838</xdr:rowOff>
    </xdr:from>
    <xdr:ext cx="469744" cy="259045"/>
    <xdr:sp macro="" textlink="">
      <xdr:nvSpPr>
        <xdr:cNvPr id="362" name="テキスト ボックス 361"/>
        <xdr:cNvSpPr txBox="1"/>
      </xdr:nvSpPr>
      <xdr:spPr>
        <a:xfrm>
          <a:off x="7626427" y="973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19014</xdr:rowOff>
    </xdr:from>
    <xdr:to>
      <xdr:col>10</xdr:col>
      <xdr:colOff>155575</xdr:colOff>
      <xdr:row>56</xdr:row>
      <xdr:rowOff>120614</xdr:rowOff>
    </xdr:to>
    <xdr:sp macro="" textlink="">
      <xdr:nvSpPr>
        <xdr:cNvPr id="363" name="フローチャート : 判断 362"/>
        <xdr:cNvSpPr/>
      </xdr:nvSpPr>
      <xdr:spPr>
        <a:xfrm>
          <a:off x="6921500" y="962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111741</xdr:rowOff>
    </xdr:from>
    <xdr:ext cx="469744" cy="259045"/>
    <xdr:sp macro="" textlink="">
      <xdr:nvSpPr>
        <xdr:cNvPr id="364" name="テキスト ボックス 363"/>
        <xdr:cNvSpPr txBox="1"/>
      </xdr:nvSpPr>
      <xdr:spPr>
        <a:xfrm>
          <a:off x="6737427" y="97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61685</xdr:rowOff>
    </xdr:from>
    <xdr:to>
      <xdr:col>15</xdr:col>
      <xdr:colOff>231775</xdr:colOff>
      <xdr:row>53</xdr:row>
      <xdr:rowOff>163285</xdr:rowOff>
    </xdr:to>
    <xdr:sp macro="" textlink="">
      <xdr:nvSpPr>
        <xdr:cNvPr id="370" name="円/楕円 369"/>
        <xdr:cNvSpPr/>
      </xdr:nvSpPr>
      <xdr:spPr>
        <a:xfrm>
          <a:off x="10426700" y="91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84562</xdr:rowOff>
    </xdr:from>
    <xdr:ext cx="469744" cy="259045"/>
    <xdr:sp macro="" textlink="">
      <xdr:nvSpPr>
        <xdr:cNvPr id="371" name="農林水産業費該当値テキスト"/>
        <xdr:cNvSpPr txBox="1"/>
      </xdr:nvSpPr>
      <xdr:spPr>
        <a:xfrm>
          <a:off x="10528300" y="899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60379</xdr:rowOff>
    </xdr:from>
    <xdr:to>
      <xdr:col>14</xdr:col>
      <xdr:colOff>79375</xdr:colOff>
      <xdr:row>53</xdr:row>
      <xdr:rowOff>161979</xdr:rowOff>
    </xdr:to>
    <xdr:sp macro="" textlink="">
      <xdr:nvSpPr>
        <xdr:cNvPr id="372" name="円/楕円 371"/>
        <xdr:cNvSpPr/>
      </xdr:nvSpPr>
      <xdr:spPr>
        <a:xfrm>
          <a:off x="9588500" y="91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7056</xdr:rowOff>
    </xdr:from>
    <xdr:ext cx="469744" cy="259045"/>
    <xdr:sp macro="" textlink="">
      <xdr:nvSpPr>
        <xdr:cNvPr id="373" name="テキスト ボックス 372"/>
        <xdr:cNvSpPr txBox="1"/>
      </xdr:nvSpPr>
      <xdr:spPr>
        <a:xfrm>
          <a:off x="9404427" y="89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49167</xdr:rowOff>
    </xdr:from>
    <xdr:to>
      <xdr:col>12</xdr:col>
      <xdr:colOff>561975</xdr:colOff>
      <xdr:row>53</xdr:row>
      <xdr:rowOff>150767</xdr:rowOff>
    </xdr:to>
    <xdr:sp macro="" textlink="">
      <xdr:nvSpPr>
        <xdr:cNvPr id="374" name="円/楕円 373"/>
        <xdr:cNvSpPr/>
      </xdr:nvSpPr>
      <xdr:spPr>
        <a:xfrm>
          <a:off x="8699500" y="9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51</xdr:row>
      <xdr:rowOff>167294</xdr:rowOff>
    </xdr:from>
    <xdr:ext cx="469744" cy="259045"/>
    <xdr:sp macro="" textlink="">
      <xdr:nvSpPr>
        <xdr:cNvPr id="375" name="テキスト ボックス 374"/>
        <xdr:cNvSpPr txBox="1"/>
      </xdr:nvSpPr>
      <xdr:spPr>
        <a:xfrm>
          <a:off x="8515427" y="891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163467</xdr:rowOff>
    </xdr:from>
    <xdr:to>
      <xdr:col>11</xdr:col>
      <xdr:colOff>358775</xdr:colOff>
      <xdr:row>53</xdr:row>
      <xdr:rowOff>93617</xdr:rowOff>
    </xdr:to>
    <xdr:sp macro="" textlink="">
      <xdr:nvSpPr>
        <xdr:cNvPr id="376" name="円/楕円 375"/>
        <xdr:cNvSpPr/>
      </xdr:nvSpPr>
      <xdr:spPr>
        <a:xfrm>
          <a:off x="7810500" y="9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51</xdr:row>
      <xdr:rowOff>110144</xdr:rowOff>
    </xdr:from>
    <xdr:ext cx="469744" cy="259045"/>
    <xdr:sp macro="" textlink="">
      <xdr:nvSpPr>
        <xdr:cNvPr id="377" name="テキスト ボックス 376"/>
        <xdr:cNvSpPr txBox="1"/>
      </xdr:nvSpPr>
      <xdr:spPr>
        <a:xfrm>
          <a:off x="7626427" y="885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124605</xdr:rowOff>
    </xdr:from>
    <xdr:to>
      <xdr:col>10</xdr:col>
      <xdr:colOff>155575</xdr:colOff>
      <xdr:row>53</xdr:row>
      <xdr:rowOff>54755</xdr:rowOff>
    </xdr:to>
    <xdr:sp macro="" textlink="">
      <xdr:nvSpPr>
        <xdr:cNvPr id="378" name="円/楕円 377"/>
        <xdr:cNvSpPr/>
      </xdr:nvSpPr>
      <xdr:spPr>
        <a:xfrm>
          <a:off x="6921500" y="90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71282</xdr:rowOff>
    </xdr:from>
    <xdr:ext cx="534377" cy="259045"/>
    <xdr:sp macro="" textlink="">
      <xdr:nvSpPr>
        <xdr:cNvPr id="379" name="テキスト ボックス 378"/>
        <xdr:cNvSpPr txBox="1"/>
      </xdr:nvSpPr>
      <xdr:spPr>
        <a:xfrm>
          <a:off x="6705111" y="881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105318</xdr:rowOff>
    </xdr:from>
    <xdr:to>
      <xdr:col>15</xdr:col>
      <xdr:colOff>180975</xdr:colOff>
      <xdr:row>74</xdr:row>
      <xdr:rowOff>113663</xdr:rowOff>
    </xdr:to>
    <xdr:cxnSp macro="">
      <xdr:nvCxnSpPr>
        <xdr:cNvPr id="406" name="直線コネクタ 405"/>
        <xdr:cNvCxnSpPr/>
      </xdr:nvCxnSpPr>
      <xdr:spPr>
        <a:xfrm>
          <a:off x="9639300" y="12792618"/>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105318</xdr:rowOff>
    </xdr:from>
    <xdr:to>
      <xdr:col>14</xdr:col>
      <xdr:colOff>28575</xdr:colOff>
      <xdr:row>75</xdr:row>
      <xdr:rowOff>47231</xdr:rowOff>
    </xdr:to>
    <xdr:cxnSp macro="">
      <xdr:nvCxnSpPr>
        <xdr:cNvPr id="409" name="直線コネクタ 408"/>
        <xdr:cNvCxnSpPr/>
      </xdr:nvCxnSpPr>
      <xdr:spPr>
        <a:xfrm flipV="1">
          <a:off x="8750300" y="12792618"/>
          <a:ext cx="8890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6696</xdr:rowOff>
    </xdr:from>
    <xdr:to>
      <xdr:col>14</xdr:col>
      <xdr:colOff>79375</xdr:colOff>
      <xdr:row>77</xdr:row>
      <xdr:rowOff>108296</xdr:rowOff>
    </xdr:to>
    <xdr:sp macro="" textlink="">
      <xdr:nvSpPr>
        <xdr:cNvPr id="410" name="フローチャート : 判断 409"/>
        <xdr:cNvSpPr/>
      </xdr:nvSpPr>
      <xdr:spPr>
        <a:xfrm>
          <a:off x="9588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1" name="テキスト ボックス 410"/>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137299</xdr:rowOff>
    </xdr:from>
    <xdr:to>
      <xdr:col>12</xdr:col>
      <xdr:colOff>511175</xdr:colOff>
      <xdr:row>75</xdr:row>
      <xdr:rowOff>47231</xdr:rowOff>
    </xdr:to>
    <xdr:cxnSp macro="">
      <xdr:nvCxnSpPr>
        <xdr:cNvPr id="412" name="直線コネクタ 411"/>
        <xdr:cNvCxnSpPr/>
      </xdr:nvCxnSpPr>
      <xdr:spPr>
        <a:xfrm>
          <a:off x="7861300" y="12824599"/>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28023</xdr:rowOff>
    </xdr:from>
    <xdr:to>
      <xdr:col>12</xdr:col>
      <xdr:colOff>561975</xdr:colOff>
      <xdr:row>77</xdr:row>
      <xdr:rowOff>129623</xdr:rowOff>
    </xdr:to>
    <xdr:sp macro="" textlink="">
      <xdr:nvSpPr>
        <xdr:cNvPr id="413" name="フローチャート : 判断 412"/>
        <xdr:cNvSpPr/>
      </xdr:nvSpPr>
      <xdr:spPr>
        <a:xfrm>
          <a:off x="8699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120750</xdr:rowOff>
    </xdr:from>
    <xdr:ext cx="534377" cy="259045"/>
    <xdr:sp macro="" textlink="">
      <xdr:nvSpPr>
        <xdr:cNvPr id="414" name="テキスト ボックス 413"/>
        <xdr:cNvSpPr txBox="1"/>
      </xdr:nvSpPr>
      <xdr:spPr>
        <a:xfrm>
          <a:off x="8483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109593</xdr:rowOff>
    </xdr:from>
    <xdr:to>
      <xdr:col>11</xdr:col>
      <xdr:colOff>307975</xdr:colOff>
      <xdr:row>74</xdr:row>
      <xdr:rowOff>137299</xdr:rowOff>
    </xdr:to>
    <xdr:cxnSp macro="">
      <xdr:nvCxnSpPr>
        <xdr:cNvPr id="415" name="直線コネクタ 414"/>
        <xdr:cNvCxnSpPr/>
      </xdr:nvCxnSpPr>
      <xdr:spPr>
        <a:xfrm>
          <a:off x="6972300" y="12796893"/>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33396</xdr:rowOff>
    </xdr:from>
    <xdr:to>
      <xdr:col>11</xdr:col>
      <xdr:colOff>358775</xdr:colOff>
      <xdr:row>77</xdr:row>
      <xdr:rowOff>134996</xdr:rowOff>
    </xdr:to>
    <xdr:sp macro="" textlink="">
      <xdr:nvSpPr>
        <xdr:cNvPr id="416" name="フローチャート : 判断 415"/>
        <xdr:cNvSpPr/>
      </xdr:nvSpPr>
      <xdr:spPr>
        <a:xfrm>
          <a:off x="7810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126123</xdr:rowOff>
    </xdr:from>
    <xdr:ext cx="469744" cy="259045"/>
    <xdr:sp macro="" textlink="">
      <xdr:nvSpPr>
        <xdr:cNvPr id="417" name="テキスト ボックス 416"/>
        <xdr:cNvSpPr txBox="1"/>
      </xdr:nvSpPr>
      <xdr:spPr>
        <a:xfrm>
          <a:off x="7626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22423</xdr:rowOff>
    </xdr:from>
    <xdr:to>
      <xdr:col>10</xdr:col>
      <xdr:colOff>155575</xdr:colOff>
      <xdr:row>77</xdr:row>
      <xdr:rowOff>124023</xdr:rowOff>
    </xdr:to>
    <xdr:sp macro="" textlink="">
      <xdr:nvSpPr>
        <xdr:cNvPr id="418" name="フローチャート : 判断 417"/>
        <xdr:cNvSpPr/>
      </xdr:nvSpPr>
      <xdr:spPr>
        <a:xfrm>
          <a:off x="6921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115150</xdr:rowOff>
    </xdr:from>
    <xdr:ext cx="534377" cy="259045"/>
    <xdr:sp macro="" textlink="">
      <xdr:nvSpPr>
        <xdr:cNvPr id="419" name="テキスト ボックス 418"/>
        <xdr:cNvSpPr txBox="1"/>
      </xdr:nvSpPr>
      <xdr:spPr>
        <a:xfrm>
          <a:off x="6705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62863</xdr:rowOff>
    </xdr:from>
    <xdr:to>
      <xdr:col>15</xdr:col>
      <xdr:colOff>231775</xdr:colOff>
      <xdr:row>74</xdr:row>
      <xdr:rowOff>164463</xdr:rowOff>
    </xdr:to>
    <xdr:sp macro="" textlink="">
      <xdr:nvSpPr>
        <xdr:cNvPr id="425" name="円/楕円 424"/>
        <xdr:cNvSpPr/>
      </xdr:nvSpPr>
      <xdr:spPr>
        <a:xfrm>
          <a:off x="10426700" y="127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85740</xdr:rowOff>
    </xdr:from>
    <xdr:ext cx="534377" cy="259045"/>
    <xdr:sp macro="" textlink="">
      <xdr:nvSpPr>
        <xdr:cNvPr id="426" name="商工費該当値テキスト"/>
        <xdr:cNvSpPr txBox="1"/>
      </xdr:nvSpPr>
      <xdr:spPr>
        <a:xfrm>
          <a:off x="10528300" y="1260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54518</xdr:rowOff>
    </xdr:from>
    <xdr:to>
      <xdr:col>14</xdr:col>
      <xdr:colOff>79375</xdr:colOff>
      <xdr:row>74</xdr:row>
      <xdr:rowOff>156118</xdr:rowOff>
    </xdr:to>
    <xdr:sp macro="" textlink="">
      <xdr:nvSpPr>
        <xdr:cNvPr id="427" name="円/楕円 426"/>
        <xdr:cNvSpPr/>
      </xdr:nvSpPr>
      <xdr:spPr>
        <a:xfrm>
          <a:off x="95885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1195</xdr:rowOff>
    </xdr:from>
    <xdr:ext cx="534377" cy="259045"/>
    <xdr:sp macro="" textlink="">
      <xdr:nvSpPr>
        <xdr:cNvPr id="428" name="テキスト ボックス 427"/>
        <xdr:cNvSpPr txBox="1"/>
      </xdr:nvSpPr>
      <xdr:spPr>
        <a:xfrm>
          <a:off x="9372111" y="1251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167881</xdr:rowOff>
    </xdr:from>
    <xdr:to>
      <xdr:col>12</xdr:col>
      <xdr:colOff>561975</xdr:colOff>
      <xdr:row>75</xdr:row>
      <xdr:rowOff>98031</xdr:rowOff>
    </xdr:to>
    <xdr:sp macro="" textlink="">
      <xdr:nvSpPr>
        <xdr:cNvPr id="429" name="円/楕円 428"/>
        <xdr:cNvSpPr/>
      </xdr:nvSpPr>
      <xdr:spPr>
        <a:xfrm>
          <a:off x="8699500" y="12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114558</xdr:rowOff>
    </xdr:from>
    <xdr:ext cx="534377" cy="259045"/>
    <xdr:sp macro="" textlink="">
      <xdr:nvSpPr>
        <xdr:cNvPr id="430" name="テキスト ボックス 429"/>
        <xdr:cNvSpPr txBox="1"/>
      </xdr:nvSpPr>
      <xdr:spPr>
        <a:xfrm>
          <a:off x="8483111"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86499</xdr:rowOff>
    </xdr:from>
    <xdr:to>
      <xdr:col>11</xdr:col>
      <xdr:colOff>358775</xdr:colOff>
      <xdr:row>75</xdr:row>
      <xdr:rowOff>16649</xdr:rowOff>
    </xdr:to>
    <xdr:sp macro="" textlink="">
      <xdr:nvSpPr>
        <xdr:cNvPr id="431" name="円/楕円 430"/>
        <xdr:cNvSpPr/>
      </xdr:nvSpPr>
      <xdr:spPr>
        <a:xfrm>
          <a:off x="7810500" y="127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33176</xdr:rowOff>
    </xdr:from>
    <xdr:ext cx="534377" cy="259045"/>
    <xdr:sp macro="" textlink="">
      <xdr:nvSpPr>
        <xdr:cNvPr id="432" name="テキスト ボックス 431"/>
        <xdr:cNvSpPr txBox="1"/>
      </xdr:nvSpPr>
      <xdr:spPr>
        <a:xfrm>
          <a:off x="7594111" y="125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58793</xdr:rowOff>
    </xdr:from>
    <xdr:to>
      <xdr:col>10</xdr:col>
      <xdr:colOff>155575</xdr:colOff>
      <xdr:row>74</xdr:row>
      <xdr:rowOff>160393</xdr:rowOff>
    </xdr:to>
    <xdr:sp macro="" textlink="">
      <xdr:nvSpPr>
        <xdr:cNvPr id="433" name="円/楕円 432"/>
        <xdr:cNvSpPr/>
      </xdr:nvSpPr>
      <xdr:spPr>
        <a:xfrm>
          <a:off x="6921500" y="127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5470</xdr:rowOff>
    </xdr:from>
    <xdr:ext cx="534377" cy="259045"/>
    <xdr:sp macro="" textlink="">
      <xdr:nvSpPr>
        <xdr:cNvPr id="434" name="テキスト ボックス 433"/>
        <xdr:cNvSpPr txBox="1"/>
      </xdr:nvSpPr>
      <xdr:spPr>
        <a:xfrm>
          <a:off x="6705111" y="125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143548</xdr:rowOff>
    </xdr:from>
    <xdr:to>
      <xdr:col>15</xdr:col>
      <xdr:colOff>180975</xdr:colOff>
      <xdr:row>96</xdr:row>
      <xdr:rowOff>159702</xdr:rowOff>
    </xdr:to>
    <xdr:cxnSp macro="">
      <xdr:nvCxnSpPr>
        <xdr:cNvPr id="464" name="直線コネクタ 463"/>
        <xdr:cNvCxnSpPr/>
      </xdr:nvCxnSpPr>
      <xdr:spPr>
        <a:xfrm>
          <a:off x="9639300" y="16602748"/>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86246</xdr:rowOff>
    </xdr:from>
    <xdr:to>
      <xdr:col>14</xdr:col>
      <xdr:colOff>28575</xdr:colOff>
      <xdr:row>96</xdr:row>
      <xdr:rowOff>143548</xdr:rowOff>
    </xdr:to>
    <xdr:cxnSp macro="">
      <xdr:nvCxnSpPr>
        <xdr:cNvPr id="467" name="直線コネクタ 466"/>
        <xdr:cNvCxnSpPr/>
      </xdr:nvCxnSpPr>
      <xdr:spPr>
        <a:xfrm>
          <a:off x="8750300" y="16545446"/>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6769</xdr:rowOff>
    </xdr:from>
    <xdr:to>
      <xdr:col>12</xdr:col>
      <xdr:colOff>511175</xdr:colOff>
      <xdr:row>96</xdr:row>
      <xdr:rowOff>86246</xdr:rowOff>
    </xdr:to>
    <xdr:cxnSp macro="">
      <xdr:nvCxnSpPr>
        <xdr:cNvPr id="470" name="直線コネクタ 469"/>
        <xdr:cNvCxnSpPr/>
      </xdr:nvCxnSpPr>
      <xdr:spPr>
        <a:xfrm>
          <a:off x="7861300" y="16465969"/>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6769</xdr:rowOff>
    </xdr:from>
    <xdr:to>
      <xdr:col>11</xdr:col>
      <xdr:colOff>307975</xdr:colOff>
      <xdr:row>96</xdr:row>
      <xdr:rowOff>46926</xdr:rowOff>
    </xdr:to>
    <xdr:cxnSp macro="">
      <xdr:nvCxnSpPr>
        <xdr:cNvPr id="473" name="直線コネクタ 472"/>
        <xdr:cNvCxnSpPr/>
      </xdr:nvCxnSpPr>
      <xdr:spPr>
        <a:xfrm flipV="1">
          <a:off x="6972300" y="16465969"/>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108902</xdr:rowOff>
    </xdr:from>
    <xdr:to>
      <xdr:col>15</xdr:col>
      <xdr:colOff>231775</xdr:colOff>
      <xdr:row>97</xdr:row>
      <xdr:rowOff>39052</xdr:rowOff>
    </xdr:to>
    <xdr:sp macro="" textlink="">
      <xdr:nvSpPr>
        <xdr:cNvPr id="483" name="円/楕円 482"/>
        <xdr:cNvSpPr/>
      </xdr:nvSpPr>
      <xdr:spPr>
        <a:xfrm>
          <a:off x="104267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87329</xdr:rowOff>
    </xdr:from>
    <xdr:ext cx="534377" cy="259045"/>
    <xdr:sp macro="" textlink="">
      <xdr:nvSpPr>
        <xdr:cNvPr id="484" name="土木費該当値テキスト"/>
        <xdr:cNvSpPr txBox="1"/>
      </xdr:nvSpPr>
      <xdr:spPr>
        <a:xfrm>
          <a:off x="10528300" y="165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92748</xdr:rowOff>
    </xdr:from>
    <xdr:to>
      <xdr:col>14</xdr:col>
      <xdr:colOff>79375</xdr:colOff>
      <xdr:row>97</xdr:row>
      <xdr:rowOff>22898</xdr:rowOff>
    </xdr:to>
    <xdr:sp macro="" textlink="">
      <xdr:nvSpPr>
        <xdr:cNvPr id="485" name="円/楕円 484"/>
        <xdr:cNvSpPr/>
      </xdr:nvSpPr>
      <xdr:spPr>
        <a:xfrm>
          <a:off x="9588500" y="165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39425</xdr:rowOff>
    </xdr:from>
    <xdr:ext cx="534377" cy="259045"/>
    <xdr:sp macro="" textlink="">
      <xdr:nvSpPr>
        <xdr:cNvPr id="486" name="テキスト ボックス 485"/>
        <xdr:cNvSpPr txBox="1"/>
      </xdr:nvSpPr>
      <xdr:spPr>
        <a:xfrm>
          <a:off x="9372111" y="163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35446</xdr:rowOff>
    </xdr:from>
    <xdr:to>
      <xdr:col>12</xdr:col>
      <xdr:colOff>561975</xdr:colOff>
      <xdr:row>96</xdr:row>
      <xdr:rowOff>137046</xdr:rowOff>
    </xdr:to>
    <xdr:sp macro="" textlink="">
      <xdr:nvSpPr>
        <xdr:cNvPr id="487" name="円/楕円 486"/>
        <xdr:cNvSpPr/>
      </xdr:nvSpPr>
      <xdr:spPr>
        <a:xfrm>
          <a:off x="8699500" y="164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153573</xdr:rowOff>
    </xdr:from>
    <xdr:ext cx="534377" cy="259045"/>
    <xdr:sp macro="" textlink="">
      <xdr:nvSpPr>
        <xdr:cNvPr id="488" name="テキスト ボックス 487"/>
        <xdr:cNvSpPr txBox="1"/>
      </xdr:nvSpPr>
      <xdr:spPr>
        <a:xfrm>
          <a:off x="8483111" y="16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127419</xdr:rowOff>
    </xdr:from>
    <xdr:to>
      <xdr:col>11</xdr:col>
      <xdr:colOff>358775</xdr:colOff>
      <xdr:row>96</xdr:row>
      <xdr:rowOff>57569</xdr:rowOff>
    </xdr:to>
    <xdr:sp macro="" textlink="">
      <xdr:nvSpPr>
        <xdr:cNvPr id="489" name="円/楕円 488"/>
        <xdr:cNvSpPr/>
      </xdr:nvSpPr>
      <xdr:spPr>
        <a:xfrm>
          <a:off x="7810500" y="164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74096</xdr:rowOff>
    </xdr:from>
    <xdr:ext cx="534377" cy="259045"/>
    <xdr:sp macro="" textlink="">
      <xdr:nvSpPr>
        <xdr:cNvPr id="490" name="テキスト ボックス 489"/>
        <xdr:cNvSpPr txBox="1"/>
      </xdr:nvSpPr>
      <xdr:spPr>
        <a:xfrm>
          <a:off x="7594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167576</xdr:rowOff>
    </xdr:from>
    <xdr:to>
      <xdr:col>10</xdr:col>
      <xdr:colOff>155575</xdr:colOff>
      <xdr:row>96</xdr:row>
      <xdr:rowOff>97726</xdr:rowOff>
    </xdr:to>
    <xdr:sp macro="" textlink="">
      <xdr:nvSpPr>
        <xdr:cNvPr id="491" name="円/楕円 490"/>
        <xdr:cNvSpPr/>
      </xdr:nvSpPr>
      <xdr:spPr>
        <a:xfrm>
          <a:off x="6921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114253</xdr:rowOff>
    </xdr:from>
    <xdr:ext cx="534377" cy="259045"/>
    <xdr:sp macro="" textlink="">
      <xdr:nvSpPr>
        <xdr:cNvPr id="492" name="テキスト ボックス 491"/>
        <xdr:cNvSpPr txBox="1"/>
      </xdr:nvSpPr>
      <xdr:spPr>
        <a:xfrm>
          <a:off x="6705111" y="162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67564</xdr:rowOff>
    </xdr:from>
    <xdr:to>
      <xdr:col>23</xdr:col>
      <xdr:colOff>516889</xdr:colOff>
      <xdr:row>39</xdr:row>
      <xdr:rowOff>111125</xdr:rowOff>
    </xdr:to>
    <xdr:cxnSp macro="">
      <xdr:nvCxnSpPr>
        <xdr:cNvPr id="517" name="直線コネクタ 516"/>
        <xdr:cNvCxnSpPr/>
      </xdr:nvCxnSpPr>
      <xdr:spPr>
        <a:xfrm flipV="1">
          <a:off x="16317595" y="5553964"/>
          <a:ext cx="1269" cy="124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114952</xdr:rowOff>
    </xdr:from>
    <xdr:ext cx="469744" cy="259045"/>
    <xdr:sp macro="" textlink="">
      <xdr:nvSpPr>
        <xdr:cNvPr id="518" name="消防費最小値テキスト"/>
        <xdr:cNvSpPr txBox="1"/>
      </xdr:nvSpPr>
      <xdr:spPr>
        <a:xfrm>
          <a:off x="16370300" y="68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111125</xdr:rowOff>
    </xdr:from>
    <xdr:to>
      <xdr:col>23</xdr:col>
      <xdr:colOff>606425</xdr:colOff>
      <xdr:row>39</xdr:row>
      <xdr:rowOff>111125</xdr:rowOff>
    </xdr:to>
    <xdr:cxnSp macro="">
      <xdr:nvCxnSpPr>
        <xdr:cNvPr id="519" name="直線コネクタ 518"/>
        <xdr:cNvCxnSpPr/>
      </xdr:nvCxnSpPr>
      <xdr:spPr>
        <a:xfrm>
          <a:off x="16230600" y="679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14241</xdr:rowOff>
    </xdr:from>
    <xdr:ext cx="534377" cy="259045"/>
    <xdr:sp macro="" textlink="">
      <xdr:nvSpPr>
        <xdr:cNvPr id="520" name="消防費最大値テキスト"/>
        <xdr:cNvSpPr txBox="1"/>
      </xdr:nvSpPr>
      <xdr:spPr>
        <a:xfrm>
          <a:off x="16370300" y="532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32</xdr:row>
      <xdr:rowOff>67564</xdr:rowOff>
    </xdr:from>
    <xdr:to>
      <xdr:col>23</xdr:col>
      <xdr:colOff>606425</xdr:colOff>
      <xdr:row>32</xdr:row>
      <xdr:rowOff>67564</xdr:rowOff>
    </xdr:to>
    <xdr:cxnSp macro="">
      <xdr:nvCxnSpPr>
        <xdr:cNvPr id="521" name="直線コネクタ 520"/>
        <xdr:cNvCxnSpPr/>
      </xdr:nvCxnSpPr>
      <xdr:spPr>
        <a:xfrm>
          <a:off x="16230600" y="555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48641</xdr:rowOff>
    </xdr:from>
    <xdr:to>
      <xdr:col>23</xdr:col>
      <xdr:colOff>517525</xdr:colOff>
      <xdr:row>35</xdr:row>
      <xdr:rowOff>61087</xdr:rowOff>
    </xdr:to>
    <xdr:cxnSp macro="">
      <xdr:nvCxnSpPr>
        <xdr:cNvPr id="522" name="直線コネクタ 521"/>
        <xdr:cNvCxnSpPr/>
      </xdr:nvCxnSpPr>
      <xdr:spPr>
        <a:xfrm>
          <a:off x="15481300" y="5363591"/>
          <a:ext cx="838200" cy="69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134383</xdr:rowOff>
    </xdr:from>
    <xdr:ext cx="534377" cy="259045"/>
    <xdr:sp macro="" textlink="">
      <xdr:nvSpPr>
        <xdr:cNvPr id="523" name="消防費平均値テキスト"/>
        <xdr:cNvSpPr txBox="1"/>
      </xdr:nvSpPr>
      <xdr:spPr>
        <a:xfrm>
          <a:off x="16370300" y="630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155956</xdr:rowOff>
    </xdr:from>
    <xdr:to>
      <xdr:col>23</xdr:col>
      <xdr:colOff>568325</xdr:colOff>
      <xdr:row>37</xdr:row>
      <xdr:rowOff>86106</xdr:rowOff>
    </xdr:to>
    <xdr:sp macro="" textlink="">
      <xdr:nvSpPr>
        <xdr:cNvPr id="524" name="フローチャート : 判断 523"/>
        <xdr:cNvSpPr/>
      </xdr:nvSpPr>
      <xdr:spPr>
        <a:xfrm>
          <a:off x="16268700" y="63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48641</xdr:rowOff>
    </xdr:from>
    <xdr:to>
      <xdr:col>22</xdr:col>
      <xdr:colOff>365125</xdr:colOff>
      <xdr:row>34</xdr:row>
      <xdr:rowOff>99060</xdr:rowOff>
    </xdr:to>
    <xdr:cxnSp macro="">
      <xdr:nvCxnSpPr>
        <xdr:cNvPr id="525" name="直線コネクタ 524"/>
        <xdr:cNvCxnSpPr/>
      </xdr:nvCxnSpPr>
      <xdr:spPr>
        <a:xfrm flipV="1">
          <a:off x="14592300" y="5363591"/>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7" name="テキスト ボックス 526"/>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99060</xdr:rowOff>
    </xdr:from>
    <xdr:to>
      <xdr:col>21</xdr:col>
      <xdr:colOff>161925</xdr:colOff>
      <xdr:row>34</xdr:row>
      <xdr:rowOff>150876</xdr:rowOff>
    </xdr:to>
    <xdr:cxnSp macro="">
      <xdr:nvCxnSpPr>
        <xdr:cNvPr id="528" name="直線コネクタ 527"/>
        <xdr:cNvCxnSpPr/>
      </xdr:nvCxnSpPr>
      <xdr:spPr>
        <a:xfrm flipV="1">
          <a:off x="13703300" y="592836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0" name="テキスト ボックス 529"/>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133223</xdr:rowOff>
    </xdr:from>
    <xdr:to>
      <xdr:col>19</xdr:col>
      <xdr:colOff>644525</xdr:colOff>
      <xdr:row>34</xdr:row>
      <xdr:rowOff>150876</xdr:rowOff>
    </xdr:to>
    <xdr:cxnSp macro="">
      <xdr:nvCxnSpPr>
        <xdr:cNvPr id="531" name="直線コネクタ 530"/>
        <xdr:cNvCxnSpPr/>
      </xdr:nvCxnSpPr>
      <xdr:spPr>
        <a:xfrm>
          <a:off x="12814300" y="5962523"/>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3" name="テキスト ボックス 532"/>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5" name="テキスト ボックス 534"/>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10287</xdr:rowOff>
    </xdr:from>
    <xdr:to>
      <xdr:col>23</xdr:col>
      <xdr:colOff>568325</xdr:colOff>
      <xdr:row>35</xdr:row>
      <xdr:rowOff>111887</xdr:rowOff>
    </xdr:to>
    <xdr:sp macro="" textlink="">
      <xdr:nvSpPr>
        <xdr:cNvPr id="541" name="円/楕円 540"/>
        <xdr:cNvSpPr/>
      </xdr:nvSpPr>
      <xdr:spPr>
        <a:xfrm>
          <a:off x="16268700" y="60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33164</xdr:rowOff>
    </xdr:from>
    <xdr:ext cx="534377" cy="259045"/>
    <xdr:sp macro="" textlink="">
      <xdr:nvSpPr>
        <xdr:cNvPr id="542" name="消防費該当値テキスト"/>
        <xdr:cNvSpPr txBox="1"/>
      </xdr:nvSpPr>
      <xdr:spPr>
        <a:xfrm>
          <a:off x="16370300" y="58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169291</xdr:rowOff>
    </xdr:from>
    <xdr:to>
      <xdr:col>22</xdr:col>
      <xdr:colOff>415925</xdr:colOff>
      <xdr:row>31</xdr:row>
      <xdr:rowOff>99441</xdr:rowOff>
    </xdr:to>
    <xdr:sp macro="" textlink="">
      <xdr:nvSpPr>
        <xdr:cNvPr id="543" name="円/楕円 542"/>
        <xdr:cNvSpPr/>
      </xdr:nvSpPr>
      <xdr:spPr>
        <a:xfrm>
          <a:off x="15430500" y="53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115968</xdr:rowOff>
    </xdr:from>
    <xdr:ext cx="534377" cy="259045"/>
    <xdr:sp macro="" textlink="">
      <xdr:nvSpPr>
        <xdr:cNvPr id="544" name="テキスト ボックス 543"/>
        <xdr:cNvSpPr txBox="1"/>
      </xdr:nvSpPr>
      <xdr:spPr>
        <a:xfrm>
          <a:off x="15214111" y="5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48260</xdr:rowOff>
    </xdr:from>
    <xdr:to>
      <xdr:col>21</xdr:col>
      <xdr:colOff>212725</xdr:colOff>
      <xdr:row>34</xdr:row>
      <xdr:rowOff>149860</xdr:rowOff>
    </xdr:to>
    <xdr:sp macro="" textlink="">
      <xdr:nvSpPr>
        <xdr:cNvPr id="545" name="円/楕円 544"/>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166387</xdr:rowOff>
    </xdr:from>
    <xdr:ext cx="534377" cy="259045"/>
    <xdr:sp macro="" textlink="">
      <xdr:nvSpPr>
        <xdr:cNvPr id="546" name="テキスト ボックス 545"/>
        <xdr:cNvSpPr txBox="1"/>
      </xdr:nvSpPr>
      <xdr:spPr>
        <a:xfrm>
          <a:off x="14325111" y="56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100076</xdr:rowOff>
    </xdr:from>
    <xdr:to>
      <xdr:col>20</xdr:col>
      <xdr:colOff>9525</xdr:colOff>
      <xdr:row>35</xdr:row>
      <xdr:rowOff>30226</xdr:rowOff>
    </xdr:to>
    <xdr:sp macro="" textlink="">
      <xdr:nvSpPr>
        <xdr:cNvPr id="547" name="円/楕円 546"/>
        <xdr:cNvSpPr/>
      </xdr:nvSpPr>
      <xdr:spPr>
        <a:xfrm>
          <a:off x="13652500" y="59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46753</xdr:rowOff>
    </xdr:from>
    <xdr:ext cx="534377" cy="259045"/>
    <xdr:sp macro="" textlink="">
      <xdr:nvSpPr>
        <xdr:cNvPr id="548" name="テキスト ボックス 547"/>
        <xdr:cNvSpPr txBox="1"/>
      </xdr:nvSpPr>
      <xdr:spPr>
        <a:xfrm>
          <a:off x="13436111" y="57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82423</xdr:rowOff>
    </xdr:from>
    <xdr:to>
      <xdr:col>18</xdr:col>
      <xdr:colOff>492125</xdr:colOff>
      <xdr:row>35</xdr:row>
      <xdr:rowOff>12573</xdr:rowOff>
    </xdr:to>
    <xdr:sp macro="" textlink="">
      <xdr:nvSpPr>
        <xdr:cNvPr id="549" name="円/楕円 548"/>
        <xdr:cNvSpPr/>
      </xdr:nvSpPr>
      <xdr:spPr>
        <a:xfrm>
          <a:off x="127635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29100</xdr:rowOff>
    </xdr:from>
    <xdr:ext cx="534377" cy="259045"/>
    <xdr:sp macro="" textlink="">
      <xdr:nvSpPr>
        <xdr:cNvPr id="550" name="テキスト ボックス 549"/>
        <xdr:cNvSpPr txBox="1"/>
      </xdr:nvSpPr>
      <xdr:spPr>
        <a:xfrm>
          <a:off x="12547111" y="56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3" name="直線コネクタ 572"/>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4"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5" name="直線コネクタ 574"/>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6"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7" name="直線コネクタ 576"/>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4689</xdr:rowOff>
    </xdr:from>
    <xdr:to>
      <xdr:col>23</xdr:col>
      <xdr:colOff>517525</xdr:colOff>
      <xdr:row>56</xdr:row>
      <xdr:rowOff>68194</xdr:rowOff>
    </xdr:to>
    <xdr:cxnSp macro="">
      <xdr:nvCxnSpPr>
        <xdr:cNvPr id="578" name="直線コネクタ 577"/>
        <xdr:cNvCxnSpPr/>
      </xdr:nvCxnSpPr>
      <xdr:spPr>
        <a:xfrm>
          <a:off x="15481300" y="9605889"/>
          <a:ext cx="8382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79"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0" name="フローチャート : 判断 579"/>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99238</xdr:rowOff>
    </xdr:from>
    <xdr:to>
      <xdr:col>22</xdr:col>
      <xdr:colOff>365125</xdr:colOff>
      <xdr:row>56</xdr:row>
      <xdr:rowOff>4689</xdr:rowOff>
    </xdr:to>
    <xdr:cxnSp macro="">
      <xdr:nvCxnSpPr>
        <xdr:cNvPr id="581" name="直線コネクタ 580"/>
        <xdr:cNvCxnSpPr/>
      </xdr:nvCxnSpPr>
      <xdr:spPr>
        <a:xfrm>
          <a:off x="14592300" y="9528988"/>
          <a:ext cx="889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19245</xdr:rowOff>
    </xdr:from>
    <xdr:to>
      <xdr:col>22</xdr:col>
      <xdr:colOff>415925</xdr:colOff>
      <xdr:row>56</xdr:row>
      <xdr:rowOff>120845</xdr:rowOff>
    </xdr:to>
    <xdr:sp macro="" textlink="">
      <xdr:nvSpPr>
        <xdr:cNvPr id="582" name="フローチャート : 判断 581"/>
        <xdr:cNvSpPr/>
      </xdr:nvSpPr>
      <xdr:spPr>
        <a:xfrm>
          <a:off x="15430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111972</xdr:rowOff>
    </xdr:from>
    <xdr:ext cx="534377" cy="259045"/>
    <xdr:sp macro="" textlink="">
      <xdr:nvSpPr>
        <xdr:cNvPr id="583" name="テキスト ボックス 582"/>
        <xdr:cNvSpPr txBox="1"/>
      </xdr:nvSpPr>
      <xdr:spPr>
        <a:xfrm>
          <a:off x="15214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22268</xdr:rowOff>
    </xdr:from>
    <xdr:to>
      <xdr:col>21</xdr:col>
      <xdr:colOff>161925</xdr:colOff>
      <xdr:row>55</xdr:row>
      <xdr:rowOff>99238</xdr:rowOff>
    </xdr:to>
    <xdr:cxnSp macro="">
      <xdr:nvCxnSpPr>
        <xdr:cNvPr id="584" name="直線コネクタ 583"/>
        <xdr:cNvCxnSpPr/>
      </xdr:nvCxnSpPr>
      <xdr:spPr>
        <a:xfrm>
          <a:off x="13703300" y="9452018"/>
          <a:ext cx="889000" cy="7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30035</xdr:rowOff>
    </xdr:from>
    <xdr:to>
      <xdr:col>21</xdr:col>
      <xdr:colOff>212725</xdr:colOff>
      <xdr:row>56</xdr:row>
      <xdr:rowOff>131635</xdr:rowOff>
    </xdr:to>
    <xdr:sp macro="" textlink="">
      <xdr:nvSpPr>
        <xdr:cNvPr id="585" name="フローチャート : 判断 584"/>
        <xdr:cNvSpPr/>
      </xdr:nvSpPr>
      <xdr:spPr>
        <a:xfrm>
          <a:off x="14541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122762</xdr:rowOff>
    </xdr:from>
    <xdr:ext cx="534377" cy="259045"/>
    <xdr:sp macro="" textlink="">
      <xdr:nvSpPr>
        <xdr:cNvPr id="586" name="テキスト ボックス 585"/>
        <xdr:cNvSpPr txBox="1"/>
      </xdr:nvSpPr>
      <xdr:spPr>
        <a:xfrm>
          <a:off x="14325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113068</xdr:rowOff>
    </xdr:from>
    <xdr:to>
      <xdr:col>19</xdr:col>
      <xdr:colOff>644525</xdr:colOff>
      <xdr:row>55</xdr:row>
      <xdr:rowOff>22268</xdr:rowOff>
    </xdr:to>
    <xdr:cxnSp macro="">
      <xdr:nvCxnSpPr>
        <xdr:cNvPr id="587" name="直線コネクタ 586"/>
        <xdr:cNvCxnSpPr/>
      </xdr:nvCxnSpPr>
      <xdr:spPr>
        <a:xfrm>
          <a:off x="12814300" y="9371368"/>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86020</xdr:rowOff>
    </xdr:from>
    <xdr:to>
      <xdr:col>20</xdr:col>
      <xdr:colOff>9525</xdr:colOff>
      <xdr:row>57</xdr:row>
      <xdr:rowOff>16170</xdr:rowOff>
    </xdr:to>
    <xdr:sp macro="" textlink="">
      <xdr:nvSpPr>
        <xdr:cNvPr id="588" name="フローチャート : 判断 587"/>
        <xdr:cNvSpPr/>
      </xdr:nvSpPr>
      <xdr:spPr>
        <a:xfrm>
          <a:off x="13652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7297</xdr:rowOff>
    </xdr:from>
    <xdr:ext cx="534377" cy="259045"/>
    <xdr:sp macro="" textlink="">
      <xdr:nvSpPr>
        <xdr:cNvPr id="589" name="テキスト ボックス 588"/>
        <xdr:cNvSpPr txBox="1"/>
      </xdr:nvSpPr>
      <xdr:spPr>
        <a:xfrm>
          <a:off x="13436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103370</xdr:rowOff>
    </xdr:from>
    <xdr:to>
      <xdr:col>18</xdr:col>
      <xdr:colOff>492125</xdr:colOff>
      <xdr:row>57</xdr:row>
      <xdr:rowOff>33520</xdr:rowOff>
    </xdr:to>
    <xdr:sp macro="" textlink="">
      <xdr:nvSpPr>
        <xdr:cNvPr id="590" name="フローチャート : 判断 589"/>
        <xdr:cNvSpPr/>
      </xdr:nvSpPr>
      <xdr:spPr>
        <a:xfrm>
          <a:off x="12763500" y="970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24647</xdr:rowOff>
    </xdr:from>
    <xdr:ext cx="534377" cy="259045"/>
    <xdr:sp macro="" textlink="">
      <xdr:nvSpPr>
        <xdr:cNvPr id="591" name="テキスト ボックス 590"/>
        <xdr:cNvSpPr txBox="1"/>
      </xdr:nvSpPr>
      <xdr:spPr>
        <a:xfrm>
          <a:off x="12547111" y="97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17394</xdr:rowOff>
    </xdr:from>
    <xdr:to>
      <xdr:col>23</xdr:col>
      <xdr:colOff>568325</xdr:colOff>
      <xdr:row>56</xdr:row>
      <xdr:rowOff>118994</xdr:rowOff>
    </xdr:to>
    <xdr:sp macro="" textlink="">
      <xdr:nvSpPr>
        <xdr:cNvPr id="597" name="円/楕円 596"/>
        <xdr:cNvSpPr/>
      </xdr:nvSpPr>
      <xdr:spPr>
        <a:xfrm>
          <a:off x="16268700" y="96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167271</xdr:rowOff>
    </xdr:from>
    <xdr:ext cx="534377" cy="259045"/>
    <xdr:sp macro="" textlink="">
      <xdr:nvSpPr>
        <xdr:cNvPr id="598" name="教育費該当値テキスト"/>
        <xdr:cNvSpPr txBox="1"/>
      </xdr:nvSpPr>
      <xdr:spPr>
        <a:xfrm>
          <a:off x="16370300" y="95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125339</xdr:rowOff>
    </xdr:from>
    <xdr:to>
      <xdr:col>22</xdr:col>
      <xdr:colOff>415925</xdr:colOff>
      <xdr:row>56</xdr:row>
      <xdr:rowOff>55489</xdr:rowOff>
    </xdr:to>
    <xdr:sp macro="" textlink="">
      <xdr:nvSpPr>
        <xdr:cNvPr id="599" name="円/楕円 598"/>
        <xdr:cNvSpPr/>
      </xdr:nvSpPr>
      <xdr:spPr>
        <a:xfrm>
          <a:off x="15430500" y="95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72016</xdr:rowOff>
    </xdr:from>
    <xdr:ext cx="534377" cy="259045"/>
    <xdr:sp macro="" textlink="">
      <xdr:nvSpPr>
        <xdr:cNvPr id="600" name="テキスト ボックス 599"/>
        <xdr:cNvSpPr txBox="1"/>
      </xdr:nvSpPr>
      <xdr:spPr>
        <a:xfrm>
          <a:off x="15214111" y="933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48438</xdr:rowOff>
    </xdr:from>
    <xdr:to>
      <xdr:col>21</xdr:col>
      <xdr:colOff>212725</xdr:colOff>
      <xdr:row>55</xdr:row>
      <xdr:rowOff>150038</xdr:rowOff>
    </xdr:to>
    <xdr:sp macro="" textlink="">
      <xdr:nvSpPr>
        <xdr:cNvPr id="601" name="円/楕円 600"/>
        <xdr:cNvSpPr/>
      </xdr:nvSpPr>
      <xdr:spPr>
        <a:xfrm>
          <a:off x="14541500" y="94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166565</xdr:rowOff>
    </xdr:from>
    <xdr:ext cx="534377" cy="259045"/>
    <xdr:sp macro="" textlink="">
      <xdr:nvSpPr>
        <xdr:cNvPr id="602" name="テキスト ボックス 601"/>
        <xdr:cNvSpPr txBox="1"/>
      </xdr:nvSpPr>
      <xdr:spPr>
        <a:xfrm>
          <a:off x="14325111" y="92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142918</xdr:rowOff>
    </xdr:from>
    <xdr:to>
      <xdr:col>20</xdr:col>
      <xdr:colOff>9525</xdr:colOff>
      <xdr:row>55</xdr:row>
      <xdr:rowOff>73068</xdr:rowOff>
    </xdr:to>
    <xdr:sp macro="" textlink="">
      <xdr:nvSpPr>
        <xdr:cNvPr id="603" name="円/楕円 602"/>
        <xdr:cNvSpPr/>
      </xdr:nvSpPr>
      <xdr:spPr>
        <a:xfrm>
          <a:off x="13652500" y="94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89595</xdr:rowOff>
    </xdr:from>
    <xdr:ext cx="534377" cy="259045"/>
    <xdr:sp macro="" textlink="">
      <xdr:nvSpPr>
        <xdr:cNvPr id="604" name="テキスト ボックス 603"/>
        <xdr:cNvSpPr txBox="1"/>
      </xdr:nvSpPr>
      <xdr:spPr>
        <a:xfrm>
          <a:off x="13436111" y="91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62268</xdr:rowOff>
    </xdr:from>
    <xdr:to>
      <xdr:col>18</xdr:col>
      <xdr:colOff>492125</xdr:colOff>
      <xdr:row>54</xdr:row>
      <xdr:rowOff>163868</xdr:rowOff>
    </xdr:to>
    <xdr:sp macro="" textlink="">
      <xdr:nvSpPr>
        <xdr:cNvPr id="605" name="円/楕円 604"/>
        <xdr:cNvSpPr/>
      </xdr:nvSpPr>
      <xdr:spPr>
        <a:xfrm>
          <a:off x="12763500" y="93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8945</xdr:rowOff>
    </xdr:from>
    <xdr:ext cx="534377" cy="259045"/>
    <xdr:sp macro="" textlink="">
      <xdr:nvSpPr>
        <xdr:cNvPr id="606" name="テキスト ボックス 605"/>
        <xdr:cNvSpPr txBox="1"/>
      </xdr:nvSpPr>
      <xdr:spPr>
        <a:xfrm>
          <a:off x="12547111" y="909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2" name="直線コネクタ 631"/>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3"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5"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6" name="直線コネクタ 635"/>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42185</xdr:rowOff>
    </xdr:from>
    <xdr:to>
      <xdr:col>23</xdr:col>
      <xdr:colOff>517525</xdr:colOff>
      <xdr:row>79</xdr:row>
      <xdr:rowOff>68638</xdr:rowOff>
    </xdr:to>
    <xdr:cxnSp macro="">
      <xdr:nvCxnSpPr>
        <xdr:cNvPr id="637" name="直線コネクタ 636"/>
        <xdr:cNvCxnSpPr/>
      </xdr:nvCxnSpPr>
      <xdr:spPr>
        <a:xfrm flipV="1">
          <a:off x="15481300" y="13586735"/>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153314</xdr:rowOff>
    </xdr:from>
    <xdr:ext cx="469744" cy="259045"/>
    <xdr:sp macro="" textlink="">
      <xdr:nvSpPr>
        <xdr:cNvPr id="638" name="災害復旧費平均値テキスト"/>
        <xdr:cNvSpPr txBox="1"/>
      </xdr:nvSpPr>
      <xdr:spPr>
        <a:xfrm>
          <a:off x="16370300" y="13526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9" name="フローチャート : 判断 638"/>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59102</xdr:rowOff>
    </xdr:from>
    <xdr:to>
      <xdr:col>22</xdr:col>
      <xdr:colOff>365125</xdr:colOff>
      <xdr:row>79</xdr:row>
      <xdr:rowOff>68638</xdr:rowOff>
    </xdr:to>
    <xdr:cxnSp macro="">
      <xdr:nvCxnSpPr>
        <xdr:cNvPr id="640" name="直線コネクタ 639"/>
        <xdr:cNvCxnSpPr/>
      </xdr:nvCxnSpPr>
      <xdr:spPr>
        <a:xfrm>
          <a:off x="14592300" y="13603652"/>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38119</xdr:rowOff>
    </xdr:from>
    <xdr:to>
      <xdr:col>22</xdr:col>
      <xdr:colOff>415925</xdr:colOff>
      <xdr:row>79</xdr:row>
      <xdr:rowOff>139719</xdr:rowOff>
    </xdr:to>
    <xdr:sp macro="" textlink="">
      <xdr:nvSpPr>
        <xdr:cNvPr id="641" name="フローチャート : 判断 640"/>
        <xdr:cNvSpPr/>
      </xdr:nvSpPr>
      <xdr:spPr>
        <a:xfrm>
          <a:off x="15430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130846</xdr:rowOff>
    </xdr:from>
    <xdr:ext cx="378565" cy="259045"/>
    <xdr:sp macro="" textlink="">
      <xdr:nvSpPr>
        <xdr:cNvPr id="642" name="テキスト ボックス 641"/>
        <xdr:cNvSpPr txBox="1"/>
      </xdr:nvSpPr>
      <xdr:spPr>
        <a:xfrm>
          <a:off x="15292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59102</xdr:rowOff>
    </xdr:from>
    <xdr:to>
      <xdr:col>21</xdr:col>
      <xdr:colOff>161925</xdr:colOff>
      <xdr:row>79</xdr:row>
      <xdr:rowOff>75104</xdr:rowOff>
    </xdr:to>
    <xdr:cxnSp macro="">
      <xdr:nvCxnSpPr>
        <xdr:cNvPr id="643" name="直線コネクタ 642"/>
        <xdr:cNvCxnSpPr/>
      </xdr:nvCxnSpPr>
      <xdr:spPr>
        <a:xfrm flipV="1">
          <a:off x="13703300" y="136036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37497</xdr:rowOff>
    </xdr:from>
    <xdr:to>
      <xdr:col>21</xdr:col>
      <xdr:colOff>212725</xdr:colOff>
      <xdr:row>79</xdr:row>
      <xdr:rowOff>139097</xdr:rowOff>
    </xdr:to>
    <xdr:sp macro="" textlink="">
      <xdr:nvSpPr>
        <xdr:cNvPr id="644" name="フローチャート : 判断 643"/>
        <xdr:cNvSpPr/>
      </xdr:nvSpPr>
      <xdr:spPr>
        <a:xfrm>
          <a:off x="14541500" y="13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130224</xdr:rowOff>
    </xdr:from>
    <xdr:ext cx="378565" cy="259045"/>
    <xdr:sp macro="" textlink="">
      <xdr:nvSpPr>
        <xdr:cNvPr id="645" name="テキスト ボックス 644"/>
        <xdr:cNvSpPr txBox="1"/>
      </xdr:nvSpPr>
      <xdr:spPr>
        <a:xfrm>
          <a:off x="14403017" y="1367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75104</xdr:rowOff>
    </xdr:from>
    <xdr:to>
      <xdr:col>19</xdr:col>
      <xdr:colOff>644525</xdr:colOff>
      <xdr:row>79</xdr:row>
      <xdr:rowOff>79088</xdr:rowOff>
    </xdr:to>
    <xdr:cxnSp macro="">
      <xdr:nvCxnSpPr>
        <xdr:cNvPr id="646" name="直線コネクタ 645"/>
        <xdr:cNvCxnSpPr/>
      </xdr:nvCxnSpPr>
      <xdr:spPr>
        <a:xfrm flipV="1">
          <a:off x="12814300" y="1361965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33905</xdr:rowOff>
    </xdr:from>
    <xdr:to>
      <xdr:col>20</xdr:col>
      <xdr:colOff>9525</xdr:colOff>
      <xdr:row>79</xdr:row>
      <xdr:rowOff>135505</xdr:rowOff>
    </xdr:to>
    <xdr:sp macro="" textlink="">
      <xdr:nvSpPr>
        <xdr:cNvPr id="647" name="フローチャート : 判断 646"/>
        <xdr:cNvSpPr/>
      </xdr:nvSpPr>
      <xdr:spPr>
        <a:xfrm>
          <a:off x="13652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126632</xdr:rowOff>
    </xdr:from>
    <xdr:ext cx="378565" cy="259045"/>
    <xdr:sp macro="" textlink="">
      <xdr:nvSpPr>
        <xdr:cNvPr id="648" name="テキスト ボックス 647"/>
        <xdr:cNvSpPr txBox="1"/>
      </xdr:nvSpPr>
      <xdr:spPr>
        <a:xfrm>
          <a:off x="13514017" y="1367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16238</xdr:rowOff>
    </xdr:from>
    <xdr:to>
      <xdr:col>18</xdr:col>
      <xdr:colOff>492125</xdr:colOff>
      <xdr:row>79</xdr:row>
      <xdr:rowOff>117838</xdr:rowOff>
    </xdr:to>
    <xdr:sp macro="" textlink="">
      <xdr:nvSpPr>
        <xdr:cNvPr id="649" name="フローチャート : 判断 648"/>
        <xdr:cNvSpPr/>
      </xdr:nvSpPr>
      <xdr:spPr>
        <a:xfrm>
          <a:off x="12763500" y="1356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134365</xdr:rowOff>
    </xdr:from>
    <xdr:ext cx="378565" cy="259045"/>
    <xdr:sp macro="" textlink="">
      <xdr:nvSpPr>
        <xdr:cNvPr id="650" name="テキスト ボックス 649"/>
        <xdr:cNvSpPr txBox="1"/>
      </xdr:nvSpPr>
      <xdr:spPr>
        <a:xfrm>
          <a:off x="12625017" y="13336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162835</xdr:rowOff>
    </xdr:from>
    <xdr:to>
      <xdr:col>23</xdr:col>
      <xdr:colOff>568325</xdr:colOff>
      <xdr:row>79</xdr:row>
      <xdr:rowOff>92985</xdr:rowOff>
    </xdr:to>
    <xdr:sp macro="" textlink="">
      <xdr:nvSpPr>
        <xdr:cNvPr id="656" name="円/楕円 655"/>
        <xdr:cNvSpPr/>
      </xdr:nvSpPr>
      <xdr:spPr>
        <a:xfrm>
          <a:off x="16268700" y="135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122212</xdr:rowOff>
    </xdr:from>
    <xdr:ext cx="469744" cy="259045"/>
    <xdr:sp macro="" textlink="">
      <xdr:nvSpPr>
        <xdr:cNvPr id="657" name="災害復旧費該当値テキスト"/>
        <xdr:cNvSpPr txBox="1"/>
      </xdr:nvSpPr>
      <xdr:spPr>
        <a:xfrm>
          <a:off x="16370300" y="1332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17838</xdr:rowOff>
    </xdr:from>
    <xdr:to>
      <xdr:col>22</xdr:col>
      <xdr:colOff>415925</xdr:colOff>
      <xdr:row>79</xdr:row>
      <xdr:rowOff>119438</xdr:rowOff>
    </xdr:to>
    <xdr:sp macro="" textlink="">
      <xdr:nvSpPr>
        <xdr:cNvPr id="658" name="円/楕円 657"/>
        <xdr:cNvSpPr/>
      </xdr:nvSpPr>
      <xdr:spPr>
        <a:xfrm>
          <a:off x="15430500" y="135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135965</xdr:rowOff>
    </xdr:from>
    <xdr:ext cx="378565" cy="259045"/>
    <xdr:sp macro="" textlink="">
      <xdr:nvSpPr>
        <xdr:cNvPr id="659" name="テキスト ボックス 658"/>
        <xdr:cNvSpPr txBox="1"/>
      </xdr:nvSpPr>
      <xdr:spPr>
        <a:xfrm>
          <a:off x="15292017" y="1333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8302</xdr:rowOff>
    </xdr:from>
    <xdr:to>
      <xdr:col>21</xdr:col>
      <xdr:colOff>212725</xdr:colOff>
      <xdr:row>79</xdr:row>
      <xdr:rowOff>109902</xdr:rowOff>
    </xdr:to>
    <xdr:sp macro="" textlink="">
      <xdr:nvSpPr>
        <xdr:cNvPr id="660" name="円/楕円 659"/>
        <xdr:cNvSpPr/>
      </xdr:nvSpPr>
      <xdr:spPr>
        <a:xfrm>
          <a:off x="14541500" y="135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126429</xdr:rowOff>
    </xdr:from>
    <xdr:ext cx="469744" cy="259045"/>
    <xdr:sp macro="" textlink="">
      <xdr:nvSpPr>
        <xdr:cNvPr id="661" name="テキスト ボックス 660"/>
        <xdr:cNvSpPr txBox="1"/>
      </xdr:nvSpPr>
      <xdr:spPr>
        <a:xfrm>
          <a:off x="14357427" y="1332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24304</xdr:rowOff>
    </xdr:from>
    <xdr:to>
      <xdr:col>20</xdr:col>
      <xdr:colOff>9525</xdr:colOff>
      <xdr:row>79</xdr:row>
      <xdr:rowOff>125904</xdr:rowOff>
    </xdr:to>
    <xdr:sp macro="" textlink="">
      <xdr:nvSpPr>
        <xdr:cNvPr id="662" name="円/楕円 661"/>
        <xdr:cNvSpPr/>
      </xdr:nvSpPr>
      <xdr:spPr>
        <a:xfrm>
          <a:off x="13652500" y="135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142431</xdr:rowOff>
    </xdr:from>
    <xdr:ext cx="378565" cy="259045"/>
    <xdr:sp macro="" textlink="">
      <xdr:nvSpPr>
        <xdr:cNvPr id="663" name="テキスト ボックス 662"/>
        <xdr:cNvSpPr txBox="1"/>
      </xdr:nvSpPr>
      <xdr:spPr>
        <a:xfrm>
          <a:off x="13514017" y="1334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28288</xdr:rowOff>
    </xdr:from>
    <xdr:to>
      <xdr:col>18</xdr:col>
      <xdr:colOff>492125</xdr:colOff>
      <xdr:row>79</xdr:row>
      <xdr:rowOff>129888</xdr:rowOff>
    </xdr:to>
    <xdr:sp macro="" textlink="">
      <xdr:nvSpPr>
        <xdr:cNvPr id="664" name="円/楕円 663"/>
        <xdr:cNvSpPr/>
      </xdr:nvSpPr>
      <xdr:spPr>
        <a:xfrm>
          <a:off x="12763500" y="135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121015</xdr:rowOff>
    </xdr:from>
    <xdr:ext cx="378565" cy="259045"/>
    <xdr:sp macro="" textlink="">
      <xdr:nvSpPr>
        <xdr:cNvPr id="665" name="テキスト ボックス 664"/>
        <xdr:cNvSpPr txBox="1"/>
      </xdr:nvSpPr>
      <xdr:spPr>
        <a:xfrm>
          <a:off x="12625017" y="1366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2" name="直線コネクタ 691"/>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3"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4" name="直線コネクタ 693"/>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5"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6" name="直線コネクタ 695"/>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111255</xdr:rowOff>
    </xdr:from>
    <xdr:to>
      <xdr:col>23</xdr:col>
      <xdr:colOff>517525</xdr:colOff>
      <xdr:row>91</xdr:row>
      <xdr:rowOff>167198</xdr:rowOff>
    </xdr:to>
    <xdr:cxnSp macro="">
      <xdr:nvCxnSpPr>
        <xdr:cNvPr id="697" name="直線コネクタ 696"/>
        <xdr:cNvCxnSpPr/>
      </xdr:nvCxnSpPr>
      <xdr:spPr>
        <a:xfrm flipV="1">
          <a:off x="15481300" y="15713205"/>
          <a:ext cx="8382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698"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9" name="フローチャート : 判断 698"/>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87285</xdr:rowOff>
    </xdr:from>
    <xdr:to>
      <xdr:col>22</xdr:col>
      <xdr:colOff>365125</xdr:colOff>
      <xdr:row>91</xdr:row>
      <xdr:rowOff>167198</xdr:rowOff>
    </xdr:to>
    <xdr:cxnSp macro="">
      <xdr:nvCxnSpPr>
        <xdr:cNvPr id="700" name="直線コネクタ 699"/>
        <xdr:cNvCxnSpPr/>
      </xdr:nvCxnSpPr>
      <xdr:spPr>
        <a:xfrm>
          <a:off x="14592300" y="15689235"/>
          <a:ext cx="889000" cy="7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136612</xdr:rowOff>
    </xdr:from>
    <xdr:to>
      <xdr:col>22</xdr:col>
      <xdr:colOff>415925</xdr:colOff>
      <xdr:row>95</xdr:row>
      <xdr:rowOff>66762</xdr:rowOff>
    </xdr:to>
    <xdr:sp macro="" textlink="">
      <xdr:nvSpPr>
        <xdr:cNvPr id="701" name="フローチャート : 判断 700"/>
        <xdr:cNvSpPr/>
      </xdr:nvSpPr>
      <xdr:spPr>
        <a:xfrm>
          <a:off x="15430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57889</xdr:rowOff>
    </xdr:from>
    <xdr:ext cx="534377" cy="259045"/>
    <xdr:sp macro="" textlink="">
      <xdr:nvSpPr>
        <xdr:cNvPr id="702" name="テキスト ボックス 701"/>
        <xdr:cNvSpPr txBox="1"/>
      </xdr:nvSpPr>
      <xdr:spPr>
        <a:xfrm>
          <a:off x="15214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54497</xdr:rowOff>
    </xdr:from>
    <xdr:to>
      <xdr:col>21</xdr:col>
      <xdr:colOff>161925</xdr:colOff>
      <xdr:row>91</xdr:row>
      <xdr:rowOff>87285</xdr:rowOff>
    </xdr:to>
    <xdr:cxnSp macro="">
      <xdr:nvCxnSpPr>
        <xdr:cNvPr id="703" name="直線コネクタ 702"/>
        <xdr:cNvCxnSpPr/>
      </xdr:nvCxnSpPr>
      <xdr:spPr>
        <a:xfrm>
          <a:off x="13703300" y="15656447"/>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77045</xdr:rowOff>
    </xdr:from>
    <xdr:to>
      <xdr:col>21</xdr:col>
      <xdr:colOff>212725</xdr:colOff>
      <xdr:row>95</xdr:row>
      <xdr:rowOff>7195</xdr:rowOff>
    </xdr:to>
    <xdr:sp macro="" textlink="">
      <xdr:nvSpPr>
        <xdr:cNvPr id="704" name="フローチャート : 判断 703"/>
        <xdr:cNvSpPr/>
      </xdr:nvSpPr>
      <xdr:spPr>
        <a:xfrm>
          <a:off x="14541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169772</xdr:rowOff>
    </xdr:from>
    <xdr:ext cx="534377" cy="259045"/>
    <xdr:sp macro="" textlink="">
      <xdr:nvSpPr>
        <xdr:cNvPr id="705" name="テキスト ボックス 704"/>
        <xdr:cNvSpPr txBox="1"/>
      </xdr:nvSpPr>
      <xdr:spPr>
        <a:xfrm>
          <a:off x="14325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45779</xdr:rowOff>
    </xdr:from>
    <xdr:to>
      <xdr:col>19</xdr:col>
      <xdr:colOff>644525</xdr:colOff>
      <xdr:row>91</xdr:row>
      <xdr:rowOff>54497</xdr:rowOff>
    </xdr:to>
    <xdr:cxnSp macro="">
      <xdr:nvCxnSpPr>
        <xdr:cNvPr id="706" name="直線コネクタ 705"/>
        <xdr:cNvCxnSpPr/>
      </xdr:nvCxnSpPr>
      <xdr:spPr>
        <a:xfrm>
          <a:off x="12814300" y="15647729"/>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79659</xdr:rowOff>
    </xdr:from>
    <xdr:to>
      <xdr:col>20</xdr:col>
      <xdr:colOff>9525</xdr:colOff>
      <xdr:row>95</xdr:row>
      <xdr:rowOff>9809</xdr:rowOff>
    </xdr:to>
    <xdr:sp macro="" textlink="">
      <xdr:nvSpPr>
        <xdr:cNvPr id="707" name="フローチャート : 判断 706"/>
        <xdr:cNvSpPr/>
      </xdr:nvSpPr>
      <xdr:spPr>
        <a:xfrm>
          <a:off x="13652500" y="1619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936</xdr:rowOff>
    </xdr:from>
    <xdr:ext cx="534377" cy="259045"/>
    <xdr:sp macro="" textlink="">
      <xdr:nvSpPr>
        <xdr:cNvPr id="708" name="テキスト ボックス 707"/>
        <xdr:cNvSpPr txBox="1"/>
      </xdr:nvSpPr>
      <xdr:spPr>
        <a:xfrm>
          <a:off x="13436111" y="162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87495</xdr:rowOff>
    </xdr:from>
    <xdr:to>
      <xdr:col>18</xdr:col>
      <xdr:colOff>492125</xdr:colOff>
      <xdr:row>95</xdr:row>
      <xdr:rowOff>17645</xdr:rowOff>
    </xdr:to>
    <xdr:sp macro="" textlink="">
      <xdr:nvSpPr>
        <xdr:cNvPr id="709" name="フローチャート : 判断 708"/>
        <xdr:cNvSpPr/>
      </xdr:nvSpPr>
      <xdr:spPr>
        <a:xfrm>
          <a:off x="12763500" y="162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8772</xdr:rowOff>
    </xdr:from>
    <xdr:ext cx="534377" cy="259045"/>
    <xdr:sp macro="" textlink="">
      <xdr:nvSpPr>
        <xdr:cNvPr id="710" name="テキスト ボックス 709"/>
        <xdr:cNvSpPr txBox="1"/>
      </xdr:nvSpPr>
      <xdr:spPr>
        <a:xfrm>
          <a:off x="12547111" y="162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60455</xdr:rowOff>
    </xdr:from>
    <xdr:to>
      <xdr:col>23</xdr:col>
      <xdr:colOff>568325</xdr:colOff>
      <xdr:row>91</xdr:row>
      <xdr:rowOff>162055</xdr:rowOff>
    </xdr:to>
    <xdr:sp macro="" textlink="">
      <xdr:nvSpPr>
        <xdr:cNvPr id="716" name="円/楕円 715"/>
        <xdr:cNvSpPr/>
      </xdr:nvSpPr>
      <xdr:spPr>
        <a:xfrm>
          <a:off x="16268700" y="156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83332</xdr:rowOff>
    </xdr:from>
    <xdr:ext cx="534377" cy="259045"/>
    <xdr:sp macro="" textlink="">
      <xdr:nvSpPr>
        <xdr:cNvPr id="717" name="公債費該当値テキスト"/>
        <xdr:cNvSpPr txBox="1"/>
      </xdr:nvSpPr>
      <xdr:spPr>
        <a:xfrm>
          <a:off x="16370300" y="155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116398</xdr:rowOff>
    </xdr:from>
    <xdr:to>
      <xdr:col>22</xdr:col>
      <xdr:colOff>415925</xdr:colOff>
      <xdr:row>92</xdr:row>
      <xdr:rowOff>46548</xdr:rowOff>
    </xdr:to>
    <xdr:sp macro="" textlink="">
      <xdr:nvSpPr>
        <xdr:cNvPr id="718" name="円/楕円 717"/>
        <xdr:cNvSpPr/>
      </xdr:nvSpPr>
      <xdr:spPr>
        <a:xfrm>
          <a:off x="15430500" y="157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63075</xdr:rowOff>
    </xdr:from>
    <xdr:ext cx="534377" cy="259045"/>
    <xdr:sp macro="" textlink="">
      <xdr:nvSpPr>
        <xdr:cNvPr id="719" name="テキスト ボックス 718"/>
        <xdr:cNvSpPr txBox="1"/>
      </xdr:nvSpPr>
      <xdr:spPr>
        <a:xfrm>
          <a:off x="15214111" y="154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36485</xdr:rowOff>
    </xdr:from>
    <xdr:to>
      <xdr:col>21</xdr:col>
      <xdr:colOff>212725</xdr:colOff>
      <xdr:row>91</xdr:row>
      <xdr:rowOff>138085</xdr:rowOff>
    </xdr:to>
    <xdr:sp macro="" textlink="">
      <xdr:nvSpPr>
        <xdr:cNvPr id="720" name="円/楕円 719"/>
        <xdr:cNvSpPr/>
      </xdr:nvSpPr>
      <xdr:spPr>
        <a:xfrm>
          <a:off x="14541500" y="156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154612</xdr:rowOff>
    </xdr:from>
    <xdr:ext cx="534377" cy="259045"/>
    <xdr:sp macro="" textlink="">
      <xdr:nvSpPr>
        <xdr:cNvPr id="721" name="テキスト ボックス 720"/>
        <xdr:cNvSpPr txBox="1"/>
      </xdr:nvSpPr>
      <xdr:spPr>
        <a:xfrm>
          <a:off x="14325111" y="154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3697</xdr:rowOff>
    </xdr:from>
    <xdr:to>
      <xdr:col>20</xdr:col>
      <xdr:colOff>9525</xdr:colOff>
      <xdr:row>91</xdr:row>
      <xdr:rowOff>105297</xdr:rowOff>
    </xdr:to>
    <xdr:sp macro="" textlink="">
      <xdr:nvSpPr>
        <xdr:cNvPr id="722" name="円/楕円 721"/>
        <xdr:cNvSpPr/>
      </xdr:nvSpPr>
      <xdr:spPr>
        <a:xfrm>
          <a:off x="13652500" y="156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121824</xdr:rowOff>
    </xdr:from>
    <xdr:ext cx="534377" cy="259045"/>
    <xdr:sp macro="" textlink="">
      <xdr:nvSpPr>
        <xdr:cNvPr id="723" name="テキスト ボックス 722"/>
        <xdr:cNvSpPr txBox="1"/>
      </xdr:nvSpPr>
      <xdr:spPr>
        <a:xfrm>
          <a:off x="13436111" y="153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166429</xdr:rowOff>
    </xdr:from>
    <xdr:to>
      <xdr:col>18</xdr:col>
      <xdr:colOff>492125</xdr:colOff>
      <xdr:row>91</xdr:row>
      <xdr:rowOff>96579</xdr:rowOff>
    </xdr:to>
    <xdr:sp macro="" textlink="">
      <xdr:nvSpPr>
        <xdr:cNvPr id="724" name="円/楕円 723"/>
        <xdr:cNvSpPr/>
      </xdr:nvSpPr>
      <xdr:spPr>
        <a:xfrm>
          <a:off x="12763500" y="155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113106</xdr:rowOff>
    </xdr:from>
    <xdr:ext cx="534377" cy="259045"/>
    <xdr:sp macro="" textlink="">
      <xdr:nvSpPr>
        <xdr:cNvPr id="725" name="テキスト ボックス 724"/>
        <xdr:cNvSpPr txBox="1"/>
      </xdr:nvSpPr>
      <xdr:spPr>
        <a:xfrm>
          <a:off x="12547111" y="153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1" name="直線コネクタ 750"/>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4"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5" name="直線コネクタ 754"/>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82550</xdr:rowOff>
    </xdr:from>
    <xdr:to>
      <xdr:col>32</xdr:col>
      <xdr:colOff>187325</xdr:colOff>
      <xdr:row>39</xdr:row>
      <xdr:rowOff>85489</xdr:rowOff>
    </xdr:to>
    <xdr:cxnSp macro="">
      <xdr:nvCxnSpPr>
        <xdr:cNvPr id="756" name="直線コネクタ 755"/>
        <xdr:cNvCxnSpPr/>
      </xdr:nvCxnSpPr>
      <xdr:spPr>
        <a:xfrm>
          <a:off x="21323300" y="676910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7"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8" name="フローチャート : 判断 757"/>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78305</xdr:rowOff>
    </xdr:from>
    <xdr:to>
      <xdr:col>31</xdr:col>
      <xdr:colOff>34925</xdr:colOff>
      <xdr:row>39</xdr:row>
      <xdr:rowOff>82550</xdr:rowOff>
    </xdr:to>
    <xdr:cxnSp macro="">
      <xdr:nvCxnSpPr>
        <xdr:cNvPr id="759" name="直線コネクタ 758"/>
        <xdr:cNvCxnSpPr/>
      </xdr:nvCxnSpPr>
      <xdr:spPr>
        <a:xfrm>
          <a:off x="20434300" y="676485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130374</xdr:rowOff>
    </xdr:from>
    <xdr:to>
      <xdr:col>31</xdr:col>
      <xdr:colOff>85725</xdr:colOff>
      <xdr:row>39</xdr:row>
      <xdr:rowOff>60524</xdr:rowOff>
    </xdr:to>
    <xdr:sp macro="" textlink="">
      <xdr:nvSpPr>
        <xdr:cNvPr id="760" name="フローチャート : 判断 759"/>
        <xdr:cNvSpPr/>
      </xdr:nvSpPr>
      <xdr:spPr>
        <a:xfrm>
          <a:off x="21272500" y="664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77052</xdr:rowOff>
    </xdr:from>
    <xdr:ext cx="378565" cy="259045"/>
    <xdr:sp macro="" textlink="">
      <xdr:nvSpPr>
        <xdr:cNvPr id="761" name="テキスト ボックス 760"/>
        <xdr:cNvSpPr txBox="1"/>
      </xdr:nvSpPr>
      <xdr:spPr>
        <a:xfrm>
          <a:off x="21134017" y="642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73079</xdr:rowOff>
    </xdr:from>
    <xdr:to>
      <xdr:col>29</xdr:col>
      <xdr:colOff>517525</xdr:colOff>
      <xdr:row>39</xdr:row>
      <xdr:rowOff>78305</xdr:rowOff>
    </xdr:to>
    <xdr:cxnSp macro="">
      <xdr:nvCxnSpPr>
        <xdr:cNvPr id="762" name="直線コネクタ 761"/>
        <xdr:cNvCxnSpPr/>
      </xdr:nvCxnSpPr>
      <xdr:spPr>
        <a:xfrm>
          <a:off x="19545300" y="675962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100983</xdr:rowOff>
    </xdr:from>
    <xdr:to>
      <xdr:col>29</xdr:col>
      <xdr:colOff>568325</xdr:colOff>
      <xdr:row>39</xdr:row>
      <xdr:rowOff>31133</xdr:rowOff>
    </xdr:to>
    <xdr:sp macro="" textlink="">
      <xdr:nvSpPr>
        <xdr:cNvPr id="763" name="フローチャート : 判断 762"/>
        <xdr:cNvSpPr/>
      </xdr:nvSpPr>
      <xdr:spPr>
        <a:xfrm>
          <a:off x="20383500" y="661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47660</xdr:rowOff>
    </xdr:from>
    <xdr:ext cx="378565" cy="259045"/>
    <xdr:sp macro="" textlink="">
      <xdr:nvSpPr>
        <xdr:cNvPr id="764" name="テキスト ボックス 763"/>
        <xdr:cNvSpPr txBox="1"/>
      </xdr:nvSpPr>
      <xdr:spPr>
        <a:xfrm>
          <a:off x="20245017" y="639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71120</xdr:rowOff>
    </xdr:from>
    <xdr:to>
      <xdr:col>28</xdr:col>
      <xdr:colOff>314325</xdr:colOff>
      <xdr:row>39</xdr:row>
      <xdr:rowOff>73079</xdr:rowOff>
    </xdr:to>
    <xdr:cxnSp macro="">
      <xdr:nvCxnSpPr>
        <xdr:cNvPr id="765" name="直線コネクタ 764"/>
        <xdr:cNvCxnSpPr/>
      </xdr:nvCxnSpPr>
      <xdr:spPr>
        <a:xfrm>
          <a:off x="18656300" y="675767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63101</xdr:rowOff>
    </xdr:from>
    <xdr:to>
      <xdr:col>28</xdr:col>
      <xdr:colOff>365125</xdr:colOff>
      <xdr:row>38</xdr:row>
      <xdr:rowOff>164701</xdr:rowOff>
    </xdr:to>
    <xdr:sp macro="" textlink="">
      <xdr:nvSpPr>
        <xdr:cNvPr id="766" name="フローチャート : 判断 765"/>
        <xdr:cNvSpPr/>
      </xdr:nvSpPr>
      <xdr:spPr>
        <a:xfrm>
          <a:off x="19494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9778</xdr:rowOff>
    </xdr:from>
    <xdr:ext cx="378565" cy="259045"/>
    <xdr:sp macro="" textlink="">
      <xdr:nvSpPr>
        <xdr:cNvPr id="767" name="テキスト ボックス 766"/>
        <xdr:cNvSpPr txBox="1"/>
      </xdr:nvSpPr>
      <xdr:spPr>
        <a:xfrm>
          <a:off x="19356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23259</xdr:rowOff>
    </xdr:from>
    <xdr:to>
      <xdr:col>27</xdr:col>
      <xdr:colOff>161925</xdr:colOff>
      <xdr:row>38</xdr:row>
      <xdr:rowOff>124859</xdr:rowOff>
    </xdr:to>
    <xdr:sp macro="" textlink="">
      <xdr:nvSpPr>
        <xdr:cNvPr id="768" name="フローチャート : 判断 767"/>
        <xdr:cNvSpPr/>
      </xdr:nvSpPr>
      <xdr:spPr>
        <a:xfrm>
          <a:off x="18605500" y="65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141386</xdr:rowOff>
    </xdr:from>
    <xdr:ext cx="378565" cy="259045"/>
    <xdr:sp macro="" textlink="">
      <xdr:nvSpPr>
        <xdr:cNvPr id="769" name="テキスト ボックス 768"/>
        <xdr:cNvSpPr txBox="1"/>
      </xdr:nvSpPr>
      <xdr:spPr>
        <a:xfrm>
          <a:off x="18467017" y="631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34689</xdr:rowOff>
    </xdr:from>
    <xdr:to>
      <xdr:col>32</xdr:col>
      <xdr:colOff>238125</xdr:colOff>
      <xdr:row>39</xdr:row>
      <xdr:rowOff>136289</xdr:rowOff>
    </xdr:to>
    <xdr:sp macro="" textlink="">
      <xdr:nvSpPr>
        <xdr:cNvPr id="775" name="円/楕円 774"/>
        <xdr:cNvSpPr/>
      </xdr:nvSpPr>
      <xdr:spPr>
        <a:xfrm>
          <a:off x="221107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121066</xdr:rowOff>
    </xdr:from>
    <xdr:ext cx="313932" cy="259045"/>
    <xdr:sp macro="" textlink="">
      <xdr:nvSpPr>
        <xdr:cNvPr id="776" name="諸支出金該当値テキスト"/>
        <xdr:cNvSpPr txBox="1"/>
      </xdr:nvSpPr>
      <xdr:spPr>
        <a:xfrm>
          <a:off x="22212300" y="6636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31750</xdr:rowOff>
    </xdr:from>
    <xdr:to>
      <xdr:col>31</xdr:col>
      <xdr:colOff>85725</xdr:colOff>
      <xdr:row>39</xdr:row>
      <xdr:rowOff>133350</xdr:rowOff>
    </xdr:to>
    <xdr:sp macro="" textlink="">
      <xdr:nvSpPr>
        <xdr:cNvPr id="777" name="円/楕円 776"/>
        <xdr:cNvSpPr/>
      </xdr:nvSpPr>
      <xdr:spPr>
        <a:xfrm>
          <a:off x="21272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124477</xdr:rowOff>
    </xdr:from>
    <xdr:ext cx="313932" cy="259045"/>
    <xdr:sp macro="" textlink="">
      <xdr:nvSpPr>
        <xdr:cNvPr id="778" name="テキスト ボックス 777"/>
        <xdr:cNvSpPr txBox="1"/>
      </xdr:nvSpPr>
      <xdr:spPr>
        <a:xfrm>
          <a:off x="21166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27505</xdr:rowOff>
    </xdr:from>
    <xdr:to>
      <xdr:col>29</xdr:col>
      <xdr:colOff>568325</xdr:colOff>
      <xdr:row>39</xdr:row>
      <xdr:rowOff>129105</xdr:rowOff>
    </xdr:to>
    <xdr:sp macro="" textlink="">
      <xdr:nvSpPr>
        <xdr:cNvPr id="779" name="円/楕円 778"/>
        <xdr:cNvSpPr/>
      </xdr:nvSpPr>
      <xdr:spPr>
        <a:xfrm>
          <a:off x="203835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120232</xdr:rowOff>
    </xdr:from>
    <xdr:ext cx="313932" cy="259045"/>
    <xdr:sp macro="" textlink="">
      <xdr:nvSpPr>
        <xdr:cNvPr id="780" name="テキスト ボックス 779"/>
        <xdr:cNvSpPr txBox="1"/>
      </xdr:nvSpPr>
      <xdr:spPr>
        <a:xfrm>
          <a:off x="20277333" y="6806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22279</xdr:rowOff>
    </xdr:from>
    <xdr:to>
      <xdr:col>28</xdr:col>
      <xdr:colOff>365125</xdr:colOff>
      <xdr:row>39</xdr:row>
      <xdr:rowOff>123879</xdr:rowOff>
    </xdr:to>
    <xdr:sp macro="" textlink="">
      <xdr:nvSpPr>
        <xdr:cNvPr id="781" name="円/楕円 780"/>
        <xdr:cNvSpPr/>
      </xdr:nvSpPr>
      <xdr:spPr>
        <a:xfrm>
          <a:off x="194945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115006</xdr:rowOff>
    </xdr:from>
    <xdr:ext cx="313932" cy="259045"/>
    <xdr:sp macro="" textlink="">
      <xdr:nvSpPr>
        <xdr:cNvPr id="782" name="テキスト ボックス 781"/>
        <xdr:cNvSpPr txBox="1"/>
      </xdr:nvSpPr>
      <xdr:spPr>
        <a:xfrm>
          <a:off x="19388333" y="680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20320</xdr:rowOff>
    </xdr:from>
    <xdr:to>
      <xdr:col>27</xdr:col>
      <xdr:colOff>161925</xdr:colOff>
      <xdr:row>39</xdr:row>
      <xdr:rowOff>121920</xdr:rowOff>
    </xdr:to>
    <xdr:sp macro="" textlink="">
      <xdr:nvSpPr>
        <xdr:cNvPr id="783" name="円/楕円 782"/>
        <xdr:cNvSpPr/>
      </xdr:nvSpPr>
      <xdr:spPr>
        <a:xfrm>
          <a:off x="18605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113047</xdr:rowOff>
    </xdr:from>
    <xdr:ext cx="313932" cy="259045"/>
    <xdr:sp macro="" textlink="">
      <xdr:nvSpPr>
        <xdr:cNvPr id="784" name="テキスト ボックス 783"/>
        <xdr:cNvSpPr txBox="1"/>
      </xdr:nvSpPr>
      <xdr:spPr>
        <a:xfrm>
          <a:off x="18499333" y="6799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179,632</a:t>
          </a:r>
          <a:r>
            <a:rPr lang="ja-JP" altLang="ja-JP" sz="1100" b="0" i="0" baseline="0">
              <a:solidFill>
                <a:schemeClr val="dk1"/>
              </a:solidFill>
              <a:effectLst/>
              <a:latin typeface="+mn-lt"/>
              <a:ea typeface="+mn-ea"/>
              <a:cs typeface="+mn-cs"/>
            </a:rPr>
            <a:t>円となっている。民生費のうち児童福祉行政に要する経費である児童福祉費が、</a:t>
          </a:r>
          <a:r>
            <a:rPr lang="ja-JP" altLang="en-US" sz="1100" b="0" i="0" baseline="0">
              <a:solidFill>
                <a:schemeClr val="dk1"/>
              </a:solidFill>
              <a:effectLst/>
              <a:latin typeface="+mn-lt"/>
              <a:ea typeface="+mn-ea"/>
              <a:cs typeface="+mn-cs"/>
            </a:rPr>
            <a:t>子ども・子育て支援新制度による私立保育所等運営費などで増えており、社会福祉行政においても、障がい者介護・訓練等給付費等の増や臨時福祉給付金関連事業などで増となった</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万円超で推移してきており、全国平均、類似団体平均と比べて高い水準にある。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商工費は、住民一人当たり</a:t>
          </a:r>
          <a:r>
            <a:rPr lang="en-US" altLang="ja-JP" sz="1100" b="0" i="0" baseline="0">
              <a:solidFill>
                <a:schemeClr val="dk1"/>
              </a:solidFill>
              <a:effectLst/>
              <a:latin typeface="+mn-lt"/>
              <a:ea typeface="+mn-ea"/>
              <a:cs typeface="+mn-cs"/>
            </a:rPr>
            <a:t>31,139</a:t>
          </a:r>
          <a:r>
            <a:rPr lang="ja-JP" altLang="ja-JP" sz="1100" b="0" i="0" baseline="0">
              <a:solidFill>
                <a:schemeClr val="dk1"/>
              </a:solidFill>
              <a:effectLst/>
              <a:latin typeface="+mn-lt"/>
              <a:ea typeface="+mn-ea"/>
              <a:cs typeface="+mn-cs"/>
            </a:rPr>
            <a:t>円となっている。Ｈ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万円を超えている</a:t>
          </a:r>
          <a:r>
            <a:rPr lang="ja-JP" altLang="ja-JP" sz="1100" b="0" i="0" baseline="0">
              <a:solidFill>
                <a:schemeClr val="dk1"/>
              </a:solidFill>
              <a:effectLst/>
              <a:latin typeface="+mn-lt"/>
              <a:ea typeface="+mn-ea"/>
              <a:cs typeface="+mn-cs"/>
            </a:rPr>
            <a:t>が、ふるさと納税制度推進事業</a:t>
          </a:r>
          <a:r>
            <a:rPr lang="ja-JP" altLang="en-US" sz="1100" b="0" i="0" baseline="0">
              <a:solidFill>
                <a:schemeClr val="dk1"/>
              </a:solidFill>
              <a:effectLst/>
              <a:latin typeface="+mn-lt"/>
              <a:ea typeface="+mn-ea"/>
              <a:cs typeface="+mn-cs"/>
            </a:rPr>
            <a:t>の開始</a:t>
          </a:r>
          <a:r>
            <a:rPr lang="ja-JP" altLang="ja-JP" sz="1100" b="0" i="0" baseline="0">
              <a:solidFill>
                <a:schemeClr val="dk1"/>
              </a:solidFill>
              <a:effectLst/>
              <a:latin typeface="+mn-lt"/>
              <a:ea typeface="+mn-ea"/>
              <a:cs typeface="+mn-cs"/>
            </a:rPr>
            <a:t>によるものです。</a:t>
          </a:r>
          <a:r>
            <a:rPr kumimoji="1" lang="ja-JP" altLang="ja-JP" sz="1100">
              <a:solidFill>
                <a:schemeClr val="dk1"/>
              </a:solidFill>
              <a:effectLst/>
              <a:latin typeface="+mn-lt"/>
              <a:ea typeface="+mn-ea"/>
              <a:cs typeface="+mn-cs"/>
            </a:rPr>
            <a:t>全国平均、県平均及び類似団体平均と比べて高い水準で推移してい</a:t>
          </a:r>
          <a:r>
            <a:rPr kumimoji="1" lang="ja-JP" altLang="en-US" sz="1100">
              <a:solidFill>
                <a:schemeClr val="dk1"/>
              </a:solidFill>
              <a:effectLst/>
              <a:latin typeface="+mn-lt"/>
              <a:ea typeface="+mn-ea"/>
              <a:cs typeface="+mn-cs"/>
            </a:rPr>
            <a:t>るのは、他都市と比較して中小企業融資のための預託金が大きいことが一因である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財政調整基金残高</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前年度決算に伴う積立</a:t>
          </a:r>
          <a:r>
            <a:rPr kumimoji="1" lang="ja-JP" altLang="en-US" sz="1200">
              <a:solidFill>
                <a:schemeClr val="dk1"/>
              </a:solidFill>
              <a:effectLst/>
              <a:latin typeface="+mn-lt"/>
              <a:ea typeface="+mn-ea"/>
              <a:cs typeface="+mn-cs"/>
            </a:rPr>
            <a:t>や土地開発公社の解散に伴う出資金積立</a:t>
          </a:r>
          <a:r>
            <a:rPr kumimoji="1" lang="ja-JP" altLang="ja-JP" sz="1200">
              <a:solidFill>
                <a:schemeClr val="dk1"/>
              </a:solidFill>
              <a:effectLst/>
              <a:latin typeface="+mn-lt"/>
              <a:ea typeface="+mn-ea"/>
              <a:cs typeface="+mn-cs"/>
            </a:rPr>
            <a:t>を行ったため、前年度と比較して</a:t>
          </a:r>
          <a:r>
            <a:rPr kumimoji="1" lang="en-US" altLang="ja-JP" sz="1200">
              <a:solidFill>
                <a:schemeClr val="dk1"/>
              </a:solidFill>
              <a:effectLst/>
              <a:latin typeface="+mn-lt"/>
              <a:ea typeface="+mn-ea"/>
              <a:cs typeface="+mn-cs"/>
            </a:rPr>
            <a:t>0.30</a:t>
          </a:r>
          <a:r>
            <a:rPr kumimoji="1" lang="ja-JP" altLang="ja-JP" sz="1200">
              <a:solidFill>
                <a:schemeClr val="dk1"/>
              </a:solidFill>
              <a:effectLst/>
              <a:latin typeface="+mn-lt"/>
              <a:ea typeface="+mn-ea"/>
              <a:cs typeface="+mn-cs"/>
            </a:rPr>
            <a:t>ポイント増の</a:t>
          </a:r>
          <a:r>
            <a:rPr kumimoji="1" lang="en-US" altLang="ja-JP" sz="1200">
              <a:solidFill>
                <a:schemeClr val="dk1"/>
              </a:solidFill>
              <a:effectLst/>
              <a:latin typeface="+mn-lt"/>
              <a:ea typeface="+mn-ea"/>
              <a:cs typeface="+mn-cs"/>
            </a:rPr>
            <a:t>8.61</a:t>
          </a:r>
          <a:r>
            <a:rPr kumimoji="1" lang="ja-JP" altLang="ja-JP" sz="1200">
              <a:solidFill>
                <a:schemeClr val="dk1"/>
              </a:solidFill>
              <a:effectLst/>
              <a:latin typeface="+mn-lt"/>
              <a:ea typeface="+mn-ea"/>
              <a:cs typeface="+mn-cs"/>
            </a:rPr>
            <a:t>％となった。今後普通交付税が段階</a:t>
          </a:r>
          <a:r>
            <a:rPr kumimoji="1" lang="ja-JP" altLang="en-US" sz="1200">
              <a:solidFill>
                <a:schemeClr val="dk1"/>
              </a:solidFill>
              <a:effectLst/>
              <a:latin typeface="+mn-lt"/>
              <a:ea typeface="+mn-ea"/>
              <a:cs typeface="+mn-cs"/>
            </a:rPr>
            <a:t>的に</a:t>
          </a:r>
          <a:r>
            <a:rPr kumimoji="1" lang="ja-JP" altLang="ja-JP" sz="1200">
              <a:solidFill>
                <a:schemeClr val="dk1"/>
              </a:solidFill>
              <a:effectLst/>
              <a:latin typeface="+mn-lt"/>
              <a:ea typeface="+mn-ea"/>
              <a:cs typeface="+mn-cs"/>
            </a:rPr>
            <a:t>縮減され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経常一般財源が失われることを想定し、持続可能な行財政運営を行うために計画的</a:t>
          </a:r>
          <a:r>
            <a:rPr kumimoji="1" lang="ja-JP" altLang="en-US" sz="1200">
              <a:solidFill>
                <a:schemeClr val="dk1"/>
              </a:solidFill>
              <a:effectLst/>
              <a:latin typeface="+mn-lt"/>
              <a:ea typeface="+mn-ea"/>
              <a:cs typeface="+mn-cs"/>
            </a:rPr>
            <a:t>に積立</a:t>
          </a:r>
          <a:r>
            <a:rPr kumimoji="1" lang="ja-JP" altLang="ja-JP" sz="1200">
              <a:solidFill>
                <a:schemeClr val="dk1"/>
              </a:solidFill>
              <a:effectLst/>
              <a:latin typeface="+mn-lt"/>
              <a:ea typeface="+mn-ea"/>
              <a:cs typeface="+mn-cs"/>
            </a:rPr>
            <a:t>を行う。</a:t>
          </a:r>
          <a:endParaRPr lang="ja-JP" altLang="ja-JP" sz="1200">
            <a:effectLst/>
          </a:endParaRPr>
        </a:p>
        <a:p>
          <a:pPr eaLnBrk="1" fontAlgn="auto" latinLnBrk="0" hangingPunct="1"/>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実質収支額</a:t>
          </a:r>
          <a:r>
            <a:rPr kumimoji="1" lang="ja-JP" altLang="en-US" sz="1200">
              <a:solidFill>
                <a:schemeClr val="dk1"/>
              </a:solidFill>
              <a:effectLst/>
              <a:latin typeface="+mn-lt"/>
              <a:ea typeface="+mn-ea"/>
              <a:cs typeface="+mn-cs"/>
            </a:rPr>
            <a:t>の推移</a:t>
          </a:r>
          <a:r>
            <a:rPr kumimoji="1" lang="en-US" altLang="ja-JP" sz="1200">
              <a:solidFill>
                <a:schemeClr val="dk1"/>
              </a:solidFill>
              <a:effectLst/>
              <a:latin typeface="+mn-lt"/>
              <a:ea typeface="+mn-ea"/>
              <a:cs typeface="+mn-cs"/>
            </a:rPr>
            <a:t>】</a:t>
          </a:r>
        </a:p>
        <a:p>
          <a:pPr eaLnBrk="1" fontAlgn="auto" latinLnBrk="0" hangingPunct="1"/>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H26:2,852</a:t>
          </a:r>
          <a:r>
            <a:rPr kumimoji="1" lang="ja-JP" altLang="en-US" sz="1200">
              <a:solidFill>
                <a:schemeClr val="dk1"/>
              </a:solidFill>
              <a:effectLst/>
              <a:latin typeface="+mn-lt"/>
              <a:ea typeface="+mn-ea"/>
              <a:cs typeface="+mn-cs"/>
            </a:rPr>
            <a:t>百万　</a:t>
          </a:r>
          <a:r>
            <a:rPr kumimoji="1" lang="en-US" altLang="ja-JP" sz="1200">
              <a:solidFill>
                <a:schemeClr val="dk1"/>
              </a:solidFill>
              <a:effectLst/>
              <a:latin typeface="+mn-lt"/>
              <a:ea typeface="+mn-ea"/>
              <a:cs typeface="+mn-cs"/>
            </a:rPr>
            <a:t>H27:4,283</a:t>
          </a:r>
          <a:r>
            <a:rPr kumimoji="1" lang="ja-JP" altLang="en-US" sz="1200">
              <a:solidFill>
                <a:schemeClr val="dk1"/>
              </a:solidFill>
              <a:effectLst/>
              <a:latin typeface="+mn-lt"/>
              <a:ea typeface="+mn-ea"/>
              <a:cs typeface="+mn-cs"/>
            </a:rPr>
            <a:t>百万　</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3,224</a:t>
          </a:r>
          <a:r>
            <a:rPr kumimoji="1" lang="ja-JP" altLang="en-US" sz="1200">
              <a:solidFill>
                <a:schemeClr val="dk1"/>
              </a:solidFill>
              <a:effectLst/>
              <a:latin typeface="+mn-lt"/>
              <a:ea typeface="+mn-ea"/>
              <a:cs typeface="+mn-cs"/>
            </a:rPr>
            <a:t>百万</a:t>
          </a:r>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実質収支額が標準財政規模に占める割合を表わす比率で、各会計は黒字の状況である。</a:t>
          </a:r>
        </a:p>
        <a:p>
          <a:r>
            <a:rPr kumimoji="1" lang="ja-JP" altLang="en-US" sz="1400">
              <a:latin typeface="ＭＳ ゴシック" pitchFamily="49" charset="-128"/>
              <a:ea typeface="ＭＳ ゴシック" pitchFamily="49" charset="-128"/>
            </a:rPr>
            <a:t>　一般会計においては、平成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年度において、ふるさと納税制度による寄付金の大幅な増などで</a:t>
          </a:r>
          <a:r>
            <a:rPr kumimoji="1" lang="en-US" altLang="ja-JP" sz="1400">
              <a:latin typeface="ＭＳ ゴシック" pitchFamily="49" charset="-128"/>
              <a:ea typeface="ＭＳ ゴシック" pitchFamily="49" charset="-128"/>
            </a:rPr>
            <a:t>6.77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黒字額については、微増・微減それぞれだが、その他会計の減は前年度まで公営企業として運営していた総合病院（平成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8.73</a:t>
          </a:r>
          <a:r>
            <a:rPr kumimoji="1" lang="ja-JP" altLang="en-US" sz="1400">
              <a:latin typeface="ＭＳ ゴシック" pitchFamily="49" charset="-128"/>
              <a:ea typeface="ＭＳ ゴシック" pitchFamily="49" charset="-128"/>
            </a:rPr>
            <a:t>％の黒字）が地方独立行政法人となり、連結対象から除外したためである。</a:t>
          </a:r>
        </a:p>
        <a:p>
          <a:r>
            <a:rPr kumimoji="1" lang="ja-JP" altLang="en-US" sz="1400">
              <a:latin typeface="ＭＳ ゴシック" pitchFamily="49" charset="-128"/>
              <a:ea typeface="ＭＳ ゴシック" pitchFamily="49" charset="-128"/>
            </a:rPr>
            <a:t>　各会計とも黒字で推移しているが、景気はまだ回復の途上にあり、少子高齢化の進行による市税収入の減少や、社会保障関連経費の増大が懸念されるなど、地方財政を取り巻く環境は、依然として楽観を許さない状況が続いている。</a:t>
          </a:r>
        </a:p>
        <a:p>
          <a:r>
            <a:rPr kumimoji="1" lang="ja-JP" altLang="en-US" sz="1400">
              <a:latin typeface="ＭＳ ゴシック" pitchFamily="49" charset="-128"/>
              <a:ea typeface="ＭＳ ゴシック" pitchFamily="49" charset="-128"/>
            </a:rPr>
            <a:t>　今後も連結実質赤字比率の推移を注視しながら、中長期的な展望を踏まえた健全な財政運営に努める必要がある。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123352976</v>
      </c>
      <c r="BO4" s="381"/>
      <c r="BP4" s="381"/>
      <c r="BQ4" s="381"/>
      <c r="BR4" s="381"/>
      <c r="BS4" s="381"/>
      <c r="BT4" s="381"/>
      <c r="BU4" s="382"/>
      <c r="BV4" s="380">
        <v>122153207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5.2</v>
      </c>
      <c r="CU4" s="558"/>
      <c r="CV4" s="558"/>
      <c r="CW4" s="558"/>
      <c r="CX4" s="558"/>
      <c r="CY4" s="558"/>
      <c r="CZ4" s="558"/>
      <c r="DA4" s="559"/>
      <c r="DB4" s="557">
        <v>6.9</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119394618</v>
      </c>
      <c r="BO5" s="386"/>
      <c r="BP5" s="386"/>
      <c r="BQ5" s="386"/>
      <c r="BR5" s="386"/>
      <c r="BS5" s="386"/>
      <c r="BT5" s="386"/>
      <c r="BU5" s="387"/>
      <c r="BV5" s="385">
        <v>117513869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91.2</v>
      </c>
      <c r="CU5" s="356"/>
      <c r="CV5" s="356"/>
      <c r="CW5" s="356"/>
      <c r="CX5" s="356"/>
      <c r="CY5" s="356"/>
      <c r="CZ5" s="356"/>
      <c r="DA5" s="357"/>
      <c r="DB5" s="355">
        <v>90</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3958358</v>
      </c>
      <c r="BO6" s="386"/>
      <c r="BP6" s="386"/>
      <c r="BQ6" s="386"/>
      <c r="BR6" s="386"/>
      <c r="BS6" s="386"/>
      <c r="BT6" s="386"/>
      <c r="BU6" s="387"/>
      <c r="BV6" s="385">
        <v>4639338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97.4</v>
      </c>
      <c r="CU6" s="532"/>
      <c r="CV6" s="532"/>
      <c r="CW6" s="532"/>
      <c r="CX6" s="532"/>
      <c r="CY6" s="532"/>
      <c r="CZ6" s="532"/>
      <c r="DA6" s="533"/>
      <c r="DB6" s="531">
        <v>94.7</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734103</v>
      </c>
      <c r="BO7" s="386"/>
      <c r="BP7" s="386"/>
      <c r="BQ7" s="386"/>
      <c r="BR7" s="386"/>
      <c r="BS7" s="386"/>
      <c r="BT7" s="386"/>
      <c r="BU7" s="387"/>
      <c r="BV7" s="385">
        <v>366382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62603558</v>
      </c>
      <c r="CU7" s="386"/>
      <c r="CV7" s="386"/>
      <c r="CW7" s="386"/>
      <c r="CX7" s="386"/>
      <c r="CY7" s="386"/>
      <c r="CZ7" s="386"/>
      <c r="DA7" s="387"/>
      <c r="DB7" s="385">
        <v>61596907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3224255</v>
      </c>
      <c r="BO8" s="386"/>
      <c r="BP8" s="386"/>
      <c r="BQ8" s="386"/>
      <c r="BR8" s="386"/>
      <c r="BS8" s="386"/>
      <c r="BT8" s="386"/>
      <c r="BU8" s="387"/>
      <c r="BV8" s="385">
        <v>4272956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0.51</v>
      </c>
      <c r="CU8" s="495"/>
      <c r="CV8" s="495"/>
      <c r="CW8" s="495"/>
      <c r="CX8" s="495"/>
      <c r="CY8" s="495"/>
      <c r="CZ8" s="495"/>
      <c r="DA8" s="496"/>
      <c r="DB8" s="494">
        <v>0.51</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255439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-1048701</v>
      </c>
      <c r="BO9" s="386"/>
      <c r="BP9" s="386"/>
      <c r="BQ9" s="386"/>
      <c r="BR9" s="386"/>
      <c r="BS9" s="386"/>
      <c r="BT9" s="386"/>
      <c r="BU9" s="387"/>
      <c r="BV9" s="385">
        <v>1420610</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v>
      </c>
      <c r="CU9" s="356"/>
      <c r="CV9" s="356"/>
      <c r="CW9" s="356"/>
      <c r="CX9" s="356"/>
      <c r="CY9" s="356"/>
      <c r="CZ9" s="356"/>
      <c r="DA9" s="357"/>
      <c r="DB9" s="355">
        <v>15.8</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261101</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1586391</v>
      </c>
      <c r="BO10" s="386"/>
      <c r="BP10" s="386"/>
      <c r="BQ10" s="386"/>
      <c r="BR10" s="386"/>
      <c r="BS10" s="386"/>
      <c r="BT10" s="386"/>
      <c r="BU10" s="387"/>
      <c r="BV10" s="385">
        <v>1491847</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256520</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1311604</v>
      </c>
      <c r="BO12" s="386"/>
      <c r="BP12" s="386"/>
      <c r="BQ12" s="386"/>
      <c r="BR12" s="386"/>
      <c r="BS12" s="386"/>
      <c r="BT12" s="386"/>
      <c r="BU12" s="387"/>
      <c r="BV12" s="385">
        <v>1000000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254771</v>
      </c>
      <c r="S13" s="487"/>
      <c r="T13" s="487"/>
      <c r="U13" s="487"/>
      <c r="V13" s="488"/>
      <c r="W13" s="474" t="s">
        <v>123</v>
      </c>
      <c r="X13" s="398"/>
      <c r="Y13" s="398"/>
      <c r="Z13" s="398"/>
      <c r="AA13" s="398"/>
      <c r="AB13" s="399"/>
      <c r="AC13" s="361">
        <v>4828</v>
      </c>
      <c r="AD13" s="362"/>
      <c r="AE13" s="362"/>
      <c r="AF13" s="362"/>
      <c r="AG13" s="363"/>
      <c r="AH13" s="361">
        <v>5180</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-773914</v>
      </c>
      <c r="BO13" s="386"/>
      <c r="BP13" s="386"/>
      <c r="BQ13" s="386"/>
      <c r="BR13" s="386"/>
      <c r="BS13" s="386"/>
      <c r="BT13" s="386"/>
      <c r="BU13" s="387"/>
      <c r="BV13" s="385">
        <v>1912457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6.7</v>
      </c>
      <c r="CU13" s="356"/>
      <c r="CV13" s="356"/>
      <c r="CW13" s="356"/>
      <c r="CX13" s="356"/>
      <c r="CY13" s="356"/>
      <c r="CZ13" s="356"/>
      <c r="DA13" s="357"/>
      <c r="DB13" s="355">
        <v>8.1999999999999993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258466</v>
      </c>
      <c r="S14" s="487"/>
      <c r="T14" s="487"/>
      <c r="U14" s="487"/>
      <c r="V14" s="488"/>
      <c r="W14" s="489"/>
      <c r="X14" s="401"/>
      <c r="Y14" s="401"/>
      <c r="Z14" s="401"/>
      <c r="AA14" s="401"/>
      <c r="AB14" s="402"/>
      <c r="AC14" s="479">
        <v>4.3</v>
      </c>
      <c r="AD14" s="480"/>
      <c r="AE14" s="480"/>
      <c r="AF14" s="480"/>
      <c r="AG14" s="481"/>
      <c r="AH14" s="479">
        <v>4.5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16.600000000000001</v>
      </c>
      <c r="CU14" s="458"/>
      <c r="CV14" s="458"/>
      <c r="CW14" s="458"/>
      <c r="CX14" s="458"/>
      <c r="CY14" s="458"/>
      <c r="CZ14" s="458"/>
      <c r="DA14" s="459"/>
      <c r="DB14" s="490">
        <v>27.6</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256843</v>
      </c>
      <c r="S15" s="487"/>
      <c r="T15" s="487"/>
      <c r="U15" s="487"/>
      <c r="V15" s="488"/>
      <c r="W15" s="474" t="s">
        <v>130</v>
      </c>
      <c r="X15" s="398"/>
      <c r="Y15" s="398"/>
      <c r="Z15" s="398"/>
      <c r="AA15" s="398"/>
      <c r="AB15" s="399"/>
      <c r="AC15" s="361">
        <v>21498</v>
      </c>
      <c r="AD15" s="362"/>
      <c r="AE15" s="362"/>
      <c r="AF15" s="362"/>
      <c r="AG15" s="363"/>
      <c r="AH15" s="361">
        <v>22374</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25450417</v>
      </c>
      <c r="BO15" s="381"/>
      <c r="BP15" s="381"/>
      <c r="BQ15" s="381"/>
      <c r="BR15" s="381"/>
      <c r="BS15" s="381"/>
      <c r="BT15" s="381"/>
      <c r="BU15" s="382"/>
      <c r="BV15" s="380">
        <v>24824439</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19</v>
      </c>
      <c r="AD16" s="480"/>
      <c r="AE16" s="480"/>
      <c r="AF16" s="480"/>
      <c r="AG16" s="481"/>
      <c r="AH16" s="479">
        <v>19.600000000000001</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49905475</v>
      </c>
      <c r="BO16" s="386"/>
      <c r="BP16" s="386"/>
      <c r="BQ16" s="386"/>
      <c r="BR16" s="386"/>
      <c r="BS16" s="386"/>
      <c r="BT16" s="386"/>
      <c r="BU16" s="387"/>
      <c r="BV16" s="385">
        <v>47866215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86854</v>
      </c>
      <c r="AD17" s="362"/>
      <c r="AE17" s="362"/>
      <c r="AF17" s="362"/>
      <c r="AG17" s="363"/>
      <c r="AH17" s="361">
        <v>86683</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32419180</v>
      </c>
      <c r="BO17" s="386"/>
      <c r="BP17" s="386"/>
      <c r="BQ17" s="386"/>
      <c r="BR17" s="386"/>
      <c r="BS17" s="386"/>
      <c r="BT17" s="386"/>
      <c r="BU17" s="387"/>
      <c r="BV17" s="385">
        <v>31529697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426.06</v>
      </c>
      <c r="M18" s="450"/>
      <c r="N18" s="450"/>
      <c r="O18" s="450"/>
      <c r="P18" s="450"/>
      <c r="Q18" s="450"/>
      <c r="R18" s="451"/>
      <c r="S18" s="451"/>
      <c r="T18" s="451"/>
      <c r="U18" s="451"/>
      <c r="V18" s="452"/>
      <c r="W18" s="466"/>
      <c r="X18" s="467"/>
      <c r="Y18" s="467"/>
      <c r="Z18" s="467"/>
      <c r="AA18" s="467"/>
      <c r="AB18" s="475"/>
      <c r="AC18" s="349">
        <v>76.7</v>
      </c>
      <c r="AD18" s="350"/>
      <c r="AE18" s="350"/>
      <c r="AF18" s="350"/>
      <c r="AG18" s="453"/>
      <c r="AH18" s="349">
        <v>75.900000000000006</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58397982</v>
      </c>
      <c r="BO18" s="386"/>
      <c r="BP18" s="386"/>
      <c r="BQ18" s="386"/>
      <c r="BR18" s="386"/>
      <c r="BS18" s="386"/>
      <c r="BT18" s="386"/>
      <c r="BU18" s="387"/>
      <c r="BV18" s="385">
        <v>56785429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600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76945909</v>
      </c>
      <c r="BO19" s="386"/>
      <c r="BP19" s="386"/>
      <c r="BQ19" s="386"/>
      <c r="BR19" s="386"/>
      <c r="BS19" s="386"/>
      <c r="BT19" s="386"/>
      <c r="BU19" s="387"/>
      <c r="BV19" s="385">
        <v>75774160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105011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105591883</v>
      </c>
      <c r="BO23" s="386"/>
      <c r="BP23" s="386"/>
      <c r="BQ23" s="386"/>
      <c r="BR23" s="386"/>
      <c r="BS23" s="386"/>
      <c r="BT23" s="386"/>
      <c r="BU23" s="387"/>
      <c r="BV23" s="385">
        <v>110340657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10580</v>
      </c>
      <c r="R24" s="362"/>
      <c r="S24" s="362"/>
      <c r="T24" s="362"/>
      <c r="U24" s="362"/>
      <c r="V24" s="363"/>
      <c r="W24" s="427"/>
      <c r="X24" s="418"/>
      <c r="Y24" s="419"/>
      <c r="Z24" s="358" t="s">
        <v>153</v>
      </c>
      <c r="AA24" s="359"/>
      <c r="AB24" s="359"/>
      <c r="AC24" s="359"/>
      <c r="AD24" s="359"/>
      <c r="AE24" s="359"/>
      <c r="AF24" s="359"/>
      <c r="AG24" s="360"/>
      <c r="AH24" s="361">
        <v>2027</v>
      </c>
      <c r="AI24" s="362"/>
      <c r="AJ24" s="362"/>
      <c r="AK24" s="362"/>
      <c r="AL24" s="363"/>
      <c r="AM24" s="361">
        <v>6376942</v>
      </c>
      <c r="AN24" s="362"/>
      <c r="AO24" s="362"/>
      <c r="AP24" s="362"/>
      <c r="AQ24" s="362"/>
      <c r="AR24" s="363"/>
      <c r="AS24" s="361">
        <v>3146</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83372373</v>
      </c>
      <c r="BO24" s="386"/>
      <c r="BP24" s="386"/>
      <c r="BQ24" s="386"/>
      <c r="BR24" s="386"/>
      <c r="BS24" s="386"/>
      <c r="BT24" s="386"/>
      <c r="BU24" s="387"/>
      <c r="BV24" s="385">
        <v>86944988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2</v>
      </c>
      <c r="M25" s="362"/>
      <c r="N25" s="362"/>
      <c r="O25" s="362"/>
      <c r="P25" s="363"/>
      <c r="Q25" s="361">
        <v>8730</v>
      </c>
      <c r="R25" s="362"/>
      <c r="S25" s="362"/>
      <c r="T25" s="362"/>
      <c r="U25" s="362"/>
      <c r="V25" s="363"/>
      <c r="W25" s="427"/>
      <c r="X25" s="418"/>
      <c r="Y25" s="419"/>
      <c r="Z25" s="358" t="s">
        <v>156</v>
      </c>
      <c r="AA25" s="359"/>
      <c r="AB25" s="359"/>
      <c r="AC25" s="359"/>
      <c r="AD25" s="359"/>
      <c r="AE25" s="359"/>
      <c r="AF25" s="359"/>
      <c r="AG25" s="360"/>
      <c r="AH25" s="361">
        <v>371</v>
      </c>
      <c r="AI25" s="362"/>
      <c r="AJ25" s="362"/>
      <c r="AK25" s="362"/>
      <c r="AL25" s="363"/>
      <c r="AM25" s="361">
        <v>1069593</v>
      </c>
      <c r="AN25" s="362"/>
      <c r="AO25" s="362"/>
      <c r="AP25" s="362"/>
      <c r="AQ25" s="362"/>
      <c r="AR25" s="363"/>
      <c r="AS25" s="361">
        <v>2883</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25595600</v>
      </c>
      <c r="BO25" s="381"/>
      <c r="BP25" s="381"/>
      <c r="BQ25" s="381"/>
      <c r="BR25" s="381"/>
      <c r="BS25" s="381"/>
      <c r="BT25" s="381"/>
      <c r="BU25" s="382"/>
      <c r="BV25" s="380">
        <v>3273993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7210</v>
      </c>
      <c r="R26" s="362"/>
      <c r="S26" s="362"/>
      <c r="T26" s="362"/>
      <c r="U26" s="362"/>
      <c r="V26" s="363"/>
      <c r="W26" s="427"/>
      <c r="X26" s="418"/>
      <c r="Y26" s="419"/>
      <c r="Z26" s="358" t="s">
        <v>159</v>
      </c>
      <c r="AA26" s="440"/>
      <c r="AB26" s="440"/>
      <c r="AC26" s="440"/>
      <c r="AD26" s="440"/>
      <c r="AE26" s="440"/>
      <c r="AF26" s="440"/>
      <c r="AG26" s="441"/>
      <c r="AH26" s="361">
        <v>234</v>
      </c>
      <c r="AI26" s="362"/>
      <c r="AJ26" s="362"/>
      <c r="AK26" s="362"/>
      <c r="AL26" s="363"/>
      <c r="AM26" s="361">
        <v>784368</v>
      </c>
      <c r="AN26" s="362"/>
      <c r="AO26" s="362"/>
      <c r="AP26" s="362"/>
      <c r="AQ26" s="362"/>
      <c r="AR26" s="363"/>
      <c r="AS26" s="361">
        <v>3352</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v>10000</v>
      </c>
      <c r="BO26" s="386"/>
      <c r="BP26" s="386"/>
      <c r="BQ26" s="386"/>
      <c r="BR26" s="386"/>
      <c r="BS26" s="386"/>
      <c r="BT26" s="386"/>
      <c r="BU26" s="387"/>
      <c r="BV26" s="385">
        <v>10000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6620</v>
      </c>
      <c r="R27" s="362"/>
      <c r="S27" s="362"/>
      <c r="T27" s="362"/>
      <c r="U27" s="362"/>
      <c r="V27" s="363"/>
      <c r="W27" s="427"/>
      <c r="X27" s="418"/>
      <c r="Y27" s="419"/>
      <c r="Z27" s="358" t="s">
        <v>162</v>
      </c>
      <c r="AA27" s="359"/>
      <c r="AB27" s="359"/>
      <c r="AC27" s="359"/>
      <c r="AD27" s="359"/>
      <c r="AE27" s="359"/>
      <c r="AF27" s="359"/>
      <c r="AG27" s="360"/>
      <c r="AH27" s="361">
        <v>50</v>
      </c>
      <c r="AI27" s="362"/>
      <c r="AJ27" s="362"/>
      <c r="AK27" s="362"/>
      <c r="AL27" s="363"/>
      <c r="AM27" s="361">
        <v>182833</v>
      </c>
      <c r="AN27" s="362"/>
      <c r="AO27" s="362"/>
      <c r="AP27" s="362"/>
      <c r="AQ27" s="362"/>
      <c r="AR27" s="363"/>
      <c r="AS27" s="361">
        <v>3657</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1376668</v>
      </c>
      <c r="BO27" s="389"/>
      <c r="BP27" s="389"/>
      <c r="BQ27" s="389"/>
      <c r="BR27" s="389"/>
      <c r="BS27" s="389"/>
      <c r="BT27" s="389"/>
      <c r="BU27" s="390"/>
      <c r="BV27" s="388">
        <v>1371976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6020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5391065</v>
      </c>
      <c r="BO28" s="381"/>
      <c r="BP28" s="381"/>
      <c r="BQ28" s="381"/>
      <c r="BR28" s="381"/>
      <c r="BS28" s="381"/>
      <c r="BT28" s="381"/>
      <c r="BU28" s="382"/>
      <c r="BV28" s="380">
        <v>5116278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32</v>
      </c>
      <c r="M29" s="362"/>
      <c r="N29" s="362"/>
      <c r="O29" s="362"/>
      <c r="P29" s="363"/>
      <c r="Q29" s="361">
        <v>5630</v>
      </c>
      <c r="R29" s="362"/>
      <c r="S29" s="362"/>
      <c r="T29" s="362"/>
      <c r="U29" s="362"/>
      <c r="V29" s="363"/>
      <c r="W29" s="428"/>
      <c r="X29" s="429"/>
      <c r="Y29" s="430"/>
      <c r="Z29" s="358" t="s">
        <v>169</v>
      </c>
      <c r="AA29" s="359"/>
      <c r="AB29" s="359"/>
      <c r="AC29" s="359"/>
      <c r="AD29" s="359"/>
      <c r="AE29" s="359"/>
      <c r="AF29" s="359"/>
      <c r="AG29" s="360"/>
      <c r="AH29" s="361">
        <v>2077</v>
      </c>
      <c r="AI29" s="362"/>
      <c r="AJ29" s="362"/>
      <c r="AK29" s="362"/>
      <c r="AL29" s="363"/>
      <c r="AM29" s="361">
        <v>6559775</v>
      </c>
      <c r="AN29" s="362"/>
      <c r="AO29" s="362"/>
      <c r="AP29" s="362"/>
      <c r="AQ29" s="362"/>
      <c r="AR29" s="363"/>
      <c r="AS29" s="361">
        <v>3158</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4077960</v>
      </c>
      <c r="BO29" s="386"/>
      <c r="BP29" s="386"/>
      <c r="BQ29" s="386"/>
      <c r="BR29" s="386"/>
      <c r="BS29" s="386"/>
      <c r="BT29" s="386"/>
      <c r="BU29" s="387"/>
      <c r="BV29" s="385">
        <v>4061220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99.6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14316056</v>
      </c>
      <c r="BO30" s="389"/>
      <c r="BP30" s="389"/>
      <c r="BQ30" s="389"/>
      <c r="BR30" s="389"/>
      <c r="BS30" s="389"/>
      <c r="BT30" s="389"/>
      <c r="BU30" s="390"/>
      <c r="BV30" s="388">
        <v>13475708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7</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11</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14</v>
      </c>
      <c r="BF34" s="345"/>
      <c r="BG34" s="344" t="str">
        <f>IF('各会計、関係団体の財政状況及び健全化判断比率'!B35="","",'各会計、関係団体の財政状況及び健全化判断比率'!B35)</f>
        <v>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20</v>
      </c>
      <c r="BX34" s="345"/>
      <c r="BY34" s="344" t="str">
        <f>IF('各会計、関係団体の財政状況及び健全化判断比率'!B68="","",'各会計、関係団体の財政状況及び健全化判断比率'!B68)</f>
        <v>長崎県後期高齢者医療広域連合（普通会計）</v>
      </c>
      <c r="BZ34" s="344"/>
      <c r="CA34" s="344"/>
      <c r="CB34" s="344"/>
      <c r="CC34" s="344"/>
      <c r="CD34" s="344"/>
      <c r="CE34" s="344"/>
      <c r="CF34" s="344"/>
      <c r="CG34" s="344"/>
      <c r="CH34" s="344"/>
      <c r="CI34" s="344"/>
      <c r="CJ34" s="344"/>
      <c r="CK34" s="344"/>
      <c r="CL34" s="344"/>
      <c r="CM34" s="344"/>
      <c r="CN34" s="167"/>
      <c r="CO34" s="345">
        <f>IF(CQ34="","",MAX(C34:D43,U34:V43,AM34:AN43,BE34:BF43,BW34:BX43)+1)</f>
        <v>28</v>
      </c>
      <c r="CP34" s="345"/>
      <c r="CQ34" s="344" t="str">
        <f>IF('各会計、関係団体の財政状況及び健全化判断比率'!BS7="","",'各会計、関係団体の財政状況及び健全化判断比率'!BS7)</f>
        <v>公益社団法人佐世保地域文化事業財団</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住宅事業特別会計</v>
      </c>
      <c r="F35" s="344"/>
      <c r="G35" s="344"/>
      <c r="H35" s="344"/>
      <c r="I35" s="344"/>
      <c r="J35" s="344"/>
      <c r="K35" s="344"/>
      <c r="L35" s="344"/>
      <c r="M35" s="344"/>
      <c r="N35" s="344"/>
      <c r="O35" s="344"/>
      <c r="P35" s="344"/>
      <c r="Q35" s="344"/>
      <c r="R35" s="344"/>
      <c r="S35" s="344"/>
      <c r="T35" s="167"/>
      <c r="U35" s="345">
        <f>IF(W35="","",U34+1)</f>
        <v>8</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12</v>
      </c>
      <c r="AN35" s="345"/>
      <c r="AO35" s="344" t="str">
        <f>IF('各会計、関係団体の財政状況及び健全化判断比率'!B33="","",'各会計、関係団体の財政状況及び健全化判断比率'!B33)</f>
        <v>下水道事業会計</v>
      </c>
      <c r="AP35" s="344"/>
      <c r="AQ35" s="344"/>
      <c r="AR35" s="344"/>
      <c r="AS35" s="344"/>
      <c r="AT35" s="344"/>
      <c r="AU35" s="344"/>
      <c r="AV35" s="344"/>
      <c r="AW35" s="344"/>
      <c r="AX35" s="344"/>
      <c r="AY35" s="344"/>
      <c r="AZ35" s="344"/>
      <c r="BA35" s="344"/>
      <c r="BB35" s="344"/>
      <c r="BC35" s="344"/>
      <c r="BD35" s="167"/>
      <c r="BE35" s="345">
        <f t="shared" ref="BE35:BE43" si="1">IF(BG35="","",BE34+1)</f>
        <v>15</v>
      </c>
      <c r="BF35" s="345"/>
      <c r="BG35" s="344" t="str">
        <f>IF('各会計、関係団体の財政状況及び健全化判断比率'!B36="","",'各会計、関係団体の財政状況及び健全化判断比率'!B36)</f>
        <v>交通船事業特別会計</v>
      </c>
      <c r="BH35" s="344"/>
      <c r="BI35" s="344"/>
      <c r="BJ35" s="344"/>
      <c r="BK35" s="344"/>
      <c r="BL35" s="344"/>
      <c r="BM35" s="344"/>
      <c r="BN35" s="344"/>
      <c r="BO35" s="344"/>
      <c r="BP35" s="344"/>
      <c r="BQ35" s="344"/>
      <c r="BR35" s="344"/>
      <c r="BS35" s="344"/>
      <c r="BT35" s="344"/>
      <c r="BU35" s="344"/>
      <c r="BV35" s="167"/>
      <c r="BW35" s="345">
        <f t="shared" ref="BW35:BW43" si="2">IF(BY35="","",BW34+1)</f>
        <v>21</v>
      </c>
      <c r="BX35" s="345"/>
      <c r="BY35" s="344" t="str">
        <f>IF('各会計、関係団体の財政状況及び健全化判断比率'!B69="","",'各会計、関係団体の財政状況及び健全化判断比率'!B69)</f>
        <v>長崎県後期高齢者医療広域連合（事業会計）</v>
      </c>
      <c r="BZ35" s="344"/>
      <c r="CA35" s="344"/>
      <c r="CB35" s="344"/>
      <c r="CC35" s="344"/>
      <c r="CD35" s="344"/>
      <c r="CE35" s="344"/>
      <c r="CF35" s="344"/>
      <c r="CG35" s="344"/>
      <c r="CH35" s="344"/>
      <c r="CI35" s="344"/>
      <c r="CJ35" s="344"/>
      <c r="CK35" s="344"/>
      <c r="CL35" s="344"/>
      <c r="CM35" s="344"/>
      <c r="CN35" s="167"/>
      <c r="CO35" s="345">
        <f t="shared" ref="CO35:CO43" si="3">IF(CQ35="","",CO34+1)</f>
        <v>29</v>
      </c>
      <c r="CP35" s="345"/>
      <c r="CQ35" s="344" t="str">
        <f>IF('各会計、関係団体の財政状況及び健全化判断比率'!BS8="","",'各会計、関係団体の財政状況及び健全化判断比率'!BS8)</f>
        <v>財団法人佐世保市中小企業勤労者福祉サービスセンター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佐世保市等地域交通体系整備事業特別会計</v>
      </c>
      <c r="F36" s="344"/>
      <c r="G36" s="344"/>
      <c r="H36" s="344"/>
      <c r="I36" s="344"/>
      <c r="J36" s="344"/>
      <c r="K36" s="344"/>
      <c r="L36" s="344"/>
      <c r="M36" s="344"/>
      <c r="N36" s="344"/>
      <c r="O36" s="344"/>
      <c r="P36" s="344"/>
      <c r="Q36" s="344"/>
      <c r="R36" s="344"/>
      <c r="S36" s="344"/>
      <c r="T36" s="167"/>
      <c r="U36" s="345">
        <f t="shared" ref="U36:U43" si="4">IF(W36="","",U35+1)</f>
        <v>9</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f t="shared" si="0"/>
        <v>13</v>
      </c>
      <c r="AN36" s="345"/>
      <c r="AO36" s="344" t="str">
        <f>IF('各会計、関係団体の財政状況及び健全化判断比率'!B34="","",'各会計、関係団体の財政状況及び健全化判断比率'!B34)</f>
        <v>交通事業会計</v>
      </c>
      <c r="AP36" s="344"/>
      <c r="AQ36" s="344"/>
      <c r="AR36" s="344"/>
      <c r="AS36" s="344"/>
      <c r="AT36" s="344"/>
      <c r="AU36" s="344"/>
      <c r="AV36" s="344"/>
      <c r="AW36" s="344"/>
      <c r="AX36" s="344"/>
      <c r="AY36" s="344"/>
      <c r="AZ36" s="344"/>
      <c r="BA36" s="344"/>
      <c r="BB36" s="344"/>
      <c r="BC36" s="344"/>
      <c r="BD36" s="167"/>
      <c r="BE36" s="345">
        <f t="shared" si="1"/>
        <v>16</v>
      </c>
      <c r="BF36" s="345"/>
      <c r="BG36" s="344" t="str">
        <f>IF('各会計、関係団体の財政状況及び健全化判断比率'!B37="","",'各会計、関係団体の財政状況及び健全化判断比率'!B37)</f>
        <v>工業団地整備事業特別会計</v>
      </c>
      <c r="BH36" s="344"/>
      <c r="BI36" s="344"/>
      <c r="BJ36" s="344"/>
      <c r="BK36" s="344"/>
      <c r="BL36" s="344"/>
      <c r="BM36" s="344"/>
      <c r="BN36" s="344"/>
      <c r="BO36" s="344"/>
      <c r="BP36" s="344"/>
      <c r="BQ36" s="344"/>
      <c r="BR36" s="344"/>
      <c r="BS36" s="344"/>
      <c r="BT36" s="344"/>
      <c r="BU36" s="344"/>
      <c r="BV36" s="167"/>
      <c r="BW36" s="345">
        <f t="shared" si="2"/>
        <v>22</v>
      </c>
      <c r="BX36" s="345"/>
      <c r="BY36" s="344" t="str">
        <f>IF('各会計、関係団体の財政状況及び健全化判断比率'!B70="","",'各会計、関係団体の財政状況及び健全化判断比率'!B70)</f>
        <v>長崎県市町村総合事務組合（一般会計）</v>
      </c>
      <c r="BZ36" s="344"/>
      <c r="CA36" s="344"/>
      <c r="CB36" s="344"/>
      <c r="CC36" s="344"/>
      <c r="CD36" s="344"/>
      <c r="CE36" s="344"/>
      <c r="CF36" s="344"/>
      <c r="CG36" s="344"/>
      <c r="CH36" s="344"/>
      <c r="CI36" s="344"/>
      <c r="CJ36" s="344"/>
      <c r="CK36" s="344"/>
      <c r="CL36" s="344"/>
      <c r="CM36" s="344"/>
      <c r="CN36" s="167"/>
      <c r="CO36" s="345">
        <f t="shared" si="3"/>
        <v>30</v>
      </c>
      <c r="CP36" s="345"/>
      <c r="CQ36" s="344" t="str">
        <f>IF('各会計、関係団体の財政状況及び健全化判断比率'!BS9="","",'各会計、関係団体の財政状況及び健全化判断比率'!BS9)</f>
        <v>財団法人佐世保観光コンベンション協会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土地取得事業特別会計</v>
      </c>
      <c r="F37" s="344"/>
      <c r="G37" s="344"/>
      <c r="H37" s="344"/>
      <c r="I37" s="344"/>
      <c r="J37" s="344"/>
      <c r="K37" s="344"/>
      <c r="L37" s="344"/>
      <c r="M37" s="344"/>
      <c r="N37" s="344"/>
      <c r="O37" s="344"/>
      <c r="P37" s="344"/>
      <c r="Q37" s="344"/>
      <c r="R37" s="344"/>
      <c r="S37" s="344"/>
      <c r="T37" s="167"/>
      <c r="U37" s="345">
        <f t="shared" si="4"/>
        <v>10</v>
      </c>
      <c r="V37" s="345"/>
      <c r="W37" s="344" t="str">
        <f>IF('各会計、関係団体の財政状況及び健全化判断比率'!B31="","",'各会計、関係団体の財政状況及び健全化判断比率'!B31)</f>
        <v>競輪事業特別会計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17</v>
      </c>
      <c r="BF37" s="345"/>
      <c r="BG37" s="344" t="str">
        <f>IF('各会計、関係団体の財政状況及び健全化判断比率'!B38="","",'各会計、関係団体の財政状況及び健全化判断比率'!B38)</f>
        <v>港湾整備事業特別会計</v>
      </c>
      <c r="BH37" s="344"/>
      <c r="BI37" s="344"/>
      <c r="BJ37" s="344"/>
      <c r="BK37" s="344"/>
      <c r="BL37" s="344"/>
      <c r="BM37" s="344"/>
      <c r="BN37" s="344"/>
      <c r="BO37" s="344"/>
      <c r="BP37" s="344"/>
      <c r="BQ37" s="344"/>
      <c r="BR37" s="344"/>
      <c r="BS37" s="344"/>
      <c r="BT37" s="344"/>
      <c r="BU37" s="344"/>
      <c r="BV37" s="167"/>
      <c r="BW37" s="345">
        <f t="shared" si="2"/>
        <v>23</v>
      </c>
      <c r="BX37" s="345"/>
      <c r="BY37" s="344" t="str">
        <f>IF('各会計、関係団体の財政状況及び健全化判断比率'!B71="","",'各会計、関係団体の財政状況及び健全化判断比率'!B71)</f>
        <v>長崎県市町村総合事務組合（市町村会館管理事業特別会計）</v>
      </c>
      <c r="BZ37" s="344"/>
      <c r="CA37" s="344"/>
      <c r="CB37" s="344"/>
      <c r="CC37" s="344"/>
      <c r="CD37" s="344"/>
      <c r="CE37" s="344"/>
      <c r="CF37" s="344"/>
      <c r="CG37" s="344"/>
      <c r="CH37" s="344"/>
      <c r="CI37" s="344"/>
      <c r="CJ37" s="344"/>
      <c r="CK37" s="344"/>
      <c r="CL37" s="344"/>
      <c r="CM37" s="344"/>
      <c r="CN37" s="167"/>
      <c r="CO37" s="345">
        <f t="shared" si="3"/>
        <v>31</v>
      </c>
      <c r="CP37" s="345"/>
      <c r="CQ37" s="344" t="str">
        <f>IF('各会計、関係団体の財政状況及び健全化判断比率'!BS10="","",'各会計、関係団体の財政状況及び健全化判断比率'!BS10)</f>
        <v>させぼパール・シー株式会社</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f t="shared" ref="C38:C43" si="5">IF(E38="","",C37+1)</f>
        <v>5</v>
      </c>
      <c r="D38" s="345"/>
      <c r="E38" s="344" t="str">
        <f>IF('各会計、関係団体の財政状況及び健全化判断比率'!B11="","",'各会計、関係団体の財政状況及び健全化判断比率'!B11)</f>
        <v>母子父子寡婦福祉資金貸付事業特別会計</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18</v>
      </c>
      <c r="BF38" s="345"/>
      <c r="BG38" s="344" t="str">
        <f>IF('各会計、関係団体の財政状況及び健全化判断比率'!B39="","",'各会計、関係団体の財政状況及び健全化判断比率'!B39)</f>
        <v>卸売市場事業特別会計</v>
      </c>
      <c r="BH38" s="344"/>
      <c r="BI38" s="344"/>
      <c r="BJ38" s="344"/>
      <c r="BK38" s="344"/>
      <c r="BL38" s="344"/>
      <c r="BM38" s="344"/>
      <c r="BN38" s="344"/>
      <c r="BO38" s="344"/>
      <c r="BP38" s="344"/>
      <c r="BQ38" s="344"/>
      <c r="BR38" s="344"/>
      <c r="BS38" s="344"/>
      <c r="BT38" s="344"/>
      <c r="BU38" s="344"/>
      <c r="BV38" s="167"/>
      <c r="BW38" s="345">
        <f t="shared" si="2"/>
        <v>24</v>
      </c>
      <c r="BX38" s="345"/>
      <c r="BY38" s="344" t="str">
        <f>IF('各会計、関係団体の財政状況及び健全化判断比率'!B72="","",'各会計、関係団体の財政状況及び健全化判断比率'!B72)</f>
        <v>長崎県市町村総合事務組合（市町村会館馬町別館管理事業特別会計）</v>
      </c>
      <c r="BZ38" s="344"/>
      <c r="CA38" s="344"/>
      <c r="CB38" s="344"/>
      <c r="CC38" s="344"/>
      <c r="CD38" s="344"/>
      <c r="CE38" s="344"/>
      <c r="CF38" s="344"/>
      <c r="CG38" s="344"/>
      <c r="CH38" s="344"/>
      <c r="CI38" s="344"/>
      <c r="CJ38" s="344"/>
      <c r="CK38" s="344"/>
      <c r="CL38" s="344"/>
      <c r="CM38" s="344"/>
      <c r="CN38" s="167"/>
      <c r="CO38" s="345">
        <f t="shared" si="3"/>
        <v>32</v>
      </c>
      <c r="CP38" s="345"/>
      <c r="CQ38" s="344" t="str">
        <f>IF('各会計、関係団体の財政状況及び健全化判断比率'!BS11="","",'各会計、関係団体の財政状況及び健全化判断比率'!BS11)</f>
        <v>公益財団法人佐世保市体育協会</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f t="shared" si="5"/>
        <v>6</v>
      </c>
      <c r="D39" s="345"/>
      <c r="E39" s="344" t="str">
        <f>IF('各会計、関係団体の財政状況及び健全化判断比率'!B12="","",'各会計、関係団体の財政状況及び健全化判断比率'!B12)</f>
        <v>病院資金貸付事業特別会計</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f t="shared" si="1"/>
        <v>19</v>
      </c>
      <c r="BF39" s="345"/>
      <c r="BG39" s="344" t="str">
        <f>IF('各会計、関係団体の財政状況及び健全化判断比率'!B40="","",'各会計、関係団体の財政状況及び健全化判断比率'!B40)</f>
        <v>臨海土地造成事業特別会計</v>
      </c>
      <c r="BH39" s="344"/>
      <c r="BI39" s="344"/>
      <c r="BJ39" s="344"/>
      <c r="BK39" s="344"/>
      <c r="BL39" s="344"/>
      <c r="BM39" s="344"/>
      <c r="BN39" s="344"/>
      <c r="BO39" s="344"/>
      <c r="BP39" s="344"/>
      <c r="BQ39" s="344"/>
      <c r="BR39" s="344"/>
      <c r="BS39" s="344"/>
      <c r="BT39" s="344"/>
      <c r="BU39" s="344"/>
      <c r="BV39" s="167"/>
      <c r="BW39" s="345">
        <f t="shared" si="2"/>
        <v>25</v>
      </c>
      <c r="BX39" s="345"/>
      <c r="BY39" s="344" t="str">
        <f>IF('各会計、関係団体の財政状況及び健全化判断比率'!B73="","",'各会計、関係団体の財政状況及び健全化判断比率'!B73)</f>
        <v>長崎県市町村総合事務組合（公平委員会特別会計）</v>
      </c>
      <c r="BZ39" s="344"/>
      <c r="CA39" s="344"/>
      <c r="CB39" s="344"/>
      <c r="CC39" s="344"/>
      <c r="CD39" s="344"/>
      <c r="CE39" s="344"/>
      <c r="CF39" s="344"/>
      <c r="CG39" s="344"/>
      <c r="CH39" s="344"/>
      <c r="CI39" s="344"/>
      <c r="CJ39" s="344"/>
      <c r="CK39" s="344"/>
      <c r="CL39" s="344"/>
      <c r="CM39" s="344"/>
      <c r="CN39" s="167"/>
      <c r="CO39" s="345">
        <f t="shared" si="3"/>
        <v>33</v>
      </c>
      <c r="CP39" s="345"/>
      <c r="CQ39" s="344" t="str">
        <f>IF('各会計、関係団体の財政状況及び健全化判断比率'!BS12="","",'各会計、関係団体の財政状況及び健全化判断比率'!BS12)</f>
        <v>世知原温泉株式会社</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26</v>
      </c>
      <c r="BX40" s="345"/>
      <c r="BY40" s="344" t="str">
        <f>IF('各会計、関係団体の財政状況及び健全化判断比率'!B74="","",'各会計、関係団体の財政状況及び健全化判断比率'!B74)</f>
        <v>長崎県市町村総合事務組合（行政不服審査会事業特別会計）</v>
      </c>
      <c r="BZ40" s="344"/>
      <c r="CA40" s="344"/>
      <c r="CB40" s="344"/>
      <c r="CC40" s="344"/>
      <c r="CD40" s="344"/>
      <c r="CE40" s="344"/>
      <c r="CF40" s="344"/>
      <c r="CG40" s="344"/>
      <c r="CH40" s="344"/>
      <c r="CI40" s="344"/>
      <c r="CJ40" s="344"/>
      <c r="CK40" s="344"/>
      <c r="CL40" s="344"/>
      <c r="CM40" s="344"/>
      <c r="CN40" s="167"/>
      <c r="CO40" s="345">
        <f t="shared" si="3"/>
        <v>34</v>
      </c>
      <c r="CP40" s="345"/>
      <c r="CQ40" s="344" t="str">
        <f>IF('各会計、関係団体の財政状況及び健全化判断比率'!BS13="","",'各会計、関係団体の財政状況及び健全化判断比率'!BS13)</f>
        <v>宇久観光バス株式会社</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27</v>
      </c>
      <c r="BX41" s="345"/>
      <c r="BY41" s="344" t="str">
        <f>IF('各会計、関係団体の財政状況及び健全化判断比率'!B75="","",'各会計、関係団体の財政状況及び健全化判断比率'!B75)</f>
        <v>長崎県市町村総合事務組合（交通災害共済事業特別会計）</v>
      </c>
      <c r="BZ41" s="344"/>
      <c r="CA41" s="344"/>
      <c r="CB41" s="344"/>
      <c r="CC41" s="344"/>
      <c r="CD41" s="344"/>
      <c r="CE41" s="344"/>
      <c r="CF41" s="344"/>
      <c r="CG41" s="344"/>
      <c r="CH41" s="344"/>
      <c r="CI41" s="344"/>
      <c r="CJ41" s="344"/>
      <c r="CK41" s="344"/>
      <c r="CL41" s="344"/>
      <c r="CM41" s="344"/>
      <c r="CN41" s="167"/>
      <c r="CO41" s="345">
        <f t="shared" si="3"/>
        <v>35</v>
      </c>
      <c r="CP41" s="345"/>
      <c r="CQ41" s="344" t="str">
        <f>IF('各会計、関係団体の財政状況及び健全化判断比率'!BS14="","",'各会計、関係団体の財政状況及び健全化判断比率'!BS14)</f>
        <v>させぼバス株式会社</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36</v>
      </c>
      <c r="CP42" s="345"/>
      <c r="CQ42" s="344" t="str">
        <f>IF('各会計、関係団体の財政状況及び健全化判断比率'!BS15="","",'各会計、関係団体の財政状況及び健全化判断比率'!BS15)</f>
        <v>地方独立行政法人　北松中央病院</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f t="shared" si="3"/>
        <v>37</v>
      </c>
      <c r="CP43" s="345"/>
      <c r="CQ43" s="344" t="str">
        <f>IF('各会計、関係団体の財政状況及び健全化判断比率'!BS16="","",'各会計、関係団体の財政状況及び健全化判断比率'!BS16)</f>
        <v>財団法人佐世保市学校給食会</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41" sqref="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5" t="s">
        <v>535</v>
      </c>
      <c r="D34" s="1155"/>
      <c r="E34" s="1156"/>
      <c r="F34" s="32">
        <v>6.81</v>
      </c>
      <c r="G34" s="33">
        <v>7.62</v>
      </c>
      <c r="H34" s="33">
        <v>8.0500000000000007</v>
      </c>
      <c r="I34" s="33">
        <v>7.46</v>
      </c>
      <c r="J34" s="34">
        <v>7.05</v>
      </c>
      <c r="K34" s="22"/>
      <c r="L34" s="22"/>
      <c r="M34" s="22"/>
      <c r="N34" s="22"/>
      <c r="O34" s="22"/>
      <c r="P34" s="22"/>
    </row>
    <row r="35" spans="1:16" ht="39" customHeight="1" x14ac:dyDescent="0.15">
      <c r="A35" s="22"/>
      <c r="B35" s="35"/>
      <c r="C35" s="1149" t="s">
        <v>536</v>
      </c>
      <c r="D35" s="1150"/>
      <c r="E35" s="1151"/>
      <c r="F35" s="36">
        <v>5.59</v>
      </c>
      <c r="G35" s="37">
        <v>5.07</v>
      </c>
      <c r="H35" s="37">
        <v>4.47</v>
      </c>
      <c r="I35" s="37">
        <v>6.77</v>
      </c>
      <c r="J35" s="38">
        <v>4.8899999999999997</v>
      </c>
      <c r="K35" s="22"/>
      <c r="L35" s="22"/>
      <c r="M35" s="22"/>
      <c r="N35" s="22"/>
      <c r="O35" s="22"/>
      <c r="P35" s="22"/>
    </row>
    <row r="36" spans="1:16" ht="39" customHeight="1" x14ac:dyDescent="0.15">
      <c r="A36" s="22"/>
      <c r="B36" s="35"/>
      <c r="C36" s="1149" t="s">
        <v>537</v>
      </c>
      <c r="D36" s="1150"/>
      <c r="E36" s="1151"/>
      <c r="F36" s="36">
        <v>4.75</v>
      </c>
      <c r="G36" s="37">
        <v>4.9400000000000004</v>
      </c>
      <c r="H36" s="37">
        <v>4.96</v>
      </c>
      <c r="I36" s="37">
        <v>4.96</v>
      </c>
      <c r="J36" s="38">
        <v>4.75</v>
      </c>
      <c r="K36" s="22"/>
      <c r="L36" s="22"/>
      <c r="M36" s="22"/>
      <c r="N36" s="22"/>
      <c r="O36" s="22"/>
      <c r="P36" s="22"/>
    </row>
    <row r="37" spans="1:16" ht="39" customHeight="1" x14ac:dyDescent="0.15">
      <c r="A37" s="22"/>
      <c r="B37" s="35"/>
      <c r="C37" s="1149" t="s">
        <v>538</v>
      </c>
      <c r="D37" s="1150"/>
      <c r="E37" s="1151"/>
      <c r="F37" s="36">
        <v>0.01</v>
      </c>
      <c r="G37" s="37">
        <v>0</v>
      </c>
      <c r="H37" s="37">
        <v>0.04</v>
      </c>
      <c r="I37" s="37">
        <v>0.48</v>
      </c>
      <c r="J37" s="38">
        <v>1.93</v>
      </c>
      <c r="K37" s="22"/>
      <c r="L37" s="22"/>
      <c r="M37" s="22"/>
      <c r="N37" s="22"/>
      <c r="O37" s="22"/>
      <c r="P37" s="22"/>
    </row>
    <row r="38" spans="1:16" ht="39" customHeight="1" x14ac:dyDescent="0.15">
      <c r="A38" s="22"/>
      <c r="B38" s="35"/>
      <c r="C38" s="1149" t="s">
        <v>539</v>
      </c>
      <c r="D38" s="1150"/>
      <c r="E38" s="1151"/>
      <c r="F38" s="36">
        <v>1.61</v>
      </c>
      <c r="G38" s="37">
        <v>1.47</v>
      </c>
      <c r="H38" s="37">
        <v>0.99</v>
      </c>
      <c r="I38" s="37">
        <v>1.52</v>
      </c>
      <c r="J38" s="38">
        <v>1.59</v>
      </c>
      <c r="K38" s="22"/>
      <c r="L38" s="22"/>
      <c r="M38" s="22"/>
      <c r="N38" s="22"/>
      <c r="O38" s="22"/>
      <c r="P38" s="22"/>
    </row>
    <row r="39" spans="1:16" ht="39" customHeight="1" x14ac:dyDescent="0.15">
      <c r="A39" s="22"/>
      <c r="B39" s="35"/>
      <c r="C39" s="1149" t="s">
        <v>540</v>
      </c>
      <c r="D39" s="1150"/>
      <c r="E39" s="1151"/>
      <c r="F39" s="36">
        <v>0.5</v>
      </c>
      <c r="G39" s="37">
        <v>0.34</v>
      </c>
      <c r="H39" s="37">
        <v>0.6</v>
      </c>
      <c r="I39" s="37">
        <v>0.21</v>
      </c>
      <c r="J39" s="38">
        <v>0.77</v>
      </c>
      <c r="K39" s="22"/>
      <c r="L39" s="22"/>
      <c r="M39" s="22"/>
      <c r="N39" s="22"/>
      <c r="O39" s="22"/>
      <c r="P39" s="22"/>
    </row>
    <row r="40" spans="1:16" ht="39" customHeight="1" x14ac:dyDescent="0.15">
      <c r="A40" s="22"/>
      <c r="B40" s="35"/>
      <c r="C40" s="1149" t="s">
        <v>541</v>
      </c>
      <c r="D40" s="1150"/>
      <c r="E40" s="1151"/>
      <c r="F40" s="36">
        <v>0.77</v>
      </c>
      <c r="G40" s="37">
        <v>0.76</v>
      </c>
      <c r="H40" s="37">
        <v>0.76</v>
      </c>
      <c r="I40" s="37">
        <v>0.75</v>
      </c>
      <c r="J40" s="38">
        <v>0.74</v>
      </c>
      <c r="K40" s="22"/>
      <c r="L40" s="22"/>
      <c r="M40" s="22"/>
      <c r="N40" s="22"/>
      <c r="O40" s="22"/>
      <c r="P40" s="22"/>
    </row>
    <row r="41" spans="1:16" ht="39" customHeight="1" x14ac:dyDescent="0.15">
      <c r="A41" s="22"/>
      <c r="B41" s="35"/>
      <c r="C41" s="1149" t="s">
        <v>542</v>
      </c>
      <c r="D41" s="1150"/>
      <c r="E41" s="1151"/>
      <c r="F41" s="36">
        <v>0</v>
      </c>
      <c r="G41" s="37">
        <v>0.33</v>
      </c>
      <c r="H41" s="37">
        <v>0.24</v>
      </c>
      <c r="I41" s="37">
        <v>0.34</v>
      </c>
      <c r="J41" s="38">
        <v>0.41</v>
      </c>
      <c r="K41" s="22"/>
      <c r="L41" s="22"/>
      <c r="M41" s="22"/>
      <c r="N41" s="22"/>
      <c r="O41" s="22"/>
      <c r="P41" s="22"/>
    </row>
    <row r="42" spans="1:16" ht="39" customHeight="1" x14ac:dyDescent="0.15">
      <c r="A42" s="22"/>
      <c r="B42" s="39"/>
      <c r="C42" s="1149" t="s">
        <v>543</v>
      </c>
      <c r="D42" s="1150"/>
      <c r="E42" s="1151"/>
      <c r="F42" s="36" t="s">
        <v>487</v>
      </c>
      <c r="G42" s="37" t="s">
        <v>487</v>
      </c>
      <c r="H42" s="37" t="s">
        <v>487</v>
      </c>
      <c r="I42" s="37" t="s">
        <v>487</v>
      </c>
      <c r="J42" s="38" t="s">
        <v>487</v>
      </c>
      <c r="K42" s="22"/>
      <c r="L42" s="22"/>
      <c r="M42" s="22"/>
      <c r="N42" s="22"/>
      <c r="O42" s="22"/>
      <c r="P42" s="22"/>
    </row>
    <row r="43" spans="1:16" ht="39" customHeight="1" thickBot="1" x14ac:dyDescent="0.2">
      <c r="A43" s="22"/>
      <c r="B43" s="40"/>
      <c r="C43" s="1152" t="s">
        <v>544</v>
      </c>
      <c r="D43" s="1153"/>
      <c r="E43" s="1154"/>
      <c r="F43" s="41">
        <v>9.98</v>
      </c>
      <c r="G43" s="42">
        <v>10.17</v>
      </c>
      <c r="H43" s="42">
        <v>10.09</v>
      </c>
      <c r="I43" s="42">
        <v>9.02</v>
      </c>
      <c r="J43" s="43">
        <v>0.38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3" zoomScaleNormal="73" zoomScaleSheetLayoutView="55" workbookViewId="0">
      <selection activeCell="O45" sqref="O45: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13864</v>
      </c>
      <c r="L45" s="60">
        <v>13603</v>
      </c>
      <c r="M45" s="60">
        <v>13208</v>
      </c>
      <c r="N45" s="60">
        <v>12456</v>
      </c>
      <c r="O45" s="61">
        <v>14192</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487</v>
      </c>
      <c r="L46" s="64" t="s">
        <v>487</v>
      </c>
      <c r="M46" s="64" t="s">
        <v>487</v>
      </c>
      <c r="N46" s="64" t="s">
        <v>487</v>
      </c>
      <c r="O46" s="65" t="s">
        <v>487</v>
      </c>
      <c r="P46" s="48"/>
      <c r="Q46" s="48"/>
      <c r="R46" s="48"/>
      <c r="S46" s="48"/>
      <c r="T46" s="48"/>
      <c r="U46" s="48"/>
    </row>
    <row r="47" spans="1:21" ht="30.75" customHeight="1" x14ac:dyDescent="0.15">
      <c r="A47" s="48"/>
      <c r="B47" s="1167"/>
      <c r="C47" s="1168"/>
      <c r="D47" s="62"/>
      <c r="E47" s="1159" t="s">
        <v>14</v>
      </c>
      <c r="F47" s="1159"/>
      <c r="G47" s="1159"/>
      <c r="H47" s="1159"/>
      <c r="I47" s="1159"/>
      <c r="J47" s="1160"/>
      <c r="K47" s="63">
        <v>83</v>
      </c>
      <c r="L47" s="64">
        <v>103</v>
      </c>
      <c r="M47" s="64">
        <v>123</v>
      </c>
      <c r="N47" s="64">
        <v>143</v>
      </c>
      <c r="O47" s="65">
        <v>143</v>
      </c>
      <c r="P47" s="48"/>
      <c r="Q47" s="48"/>
      <c r="R47" s="48"/>
      <c r="S47" s="48"/>
      <c r="T47" s="48"/>
      <c r="U47" s="48"/>
    </row>
    <row r="48" spans="1:21" ht="30.75" customHeight="1" x14ac:dyDescent="0.15">
      <c r="A48" s="48"/>
      <c r="B48" s="1167"/>
      <c r="C48" s="1168"/>
      <c r="D48" s="62"/>
      <c r="E48" s="1159" t="s">
        <v>15</v>
      </c>
      <c r="F48" s="1159"/>
      <c r="G48" s="1159"/>
      <c r="H48" s="1159"/>
      <c r="I48" s="1159"/>
      <c r="J48" s="1160"/>
      <c r="K48" s="63">
        <v>2776</v>
      </c>
      <c r="L48" s="64">
        <v>2609</v>
      </c>
      <c r="M48" s="64">
        <v>2785</v>
      </c>
      <c r="N48" s="64">
        <v>2830</v>
      </c>
      <c r="O48" s="65">
        <v>2189</v>
      </c>
      <c r="P48" s="48"/>
      <c r="Q48" s="48"/>
      <c r="R48" s="48"/>
      <c r="S48" s="48"/>
      <c r="T48" s="48"/>
      <c r="U48" s="48"/>
    </row>
    <row r="49" spans="1:21" ht="30.75" customHeight="1" x14ac:dyDescent="0.15">
      <c r="A49" s="48"/>
      <c r="B49" s="1167"/>
      <c r="C49" s="1168"/>
      <c r="D49" s="62"/>
      <c r="E49" s="1159" t="s">
        <v>16</v>
      </c>
      <c r="F49" s="1159"/>
      <c r="G49" s="1159"/>
      <c r="H49" s="1159"/>
      <c r="I49" s="1159"/>
      <c r="J49" s="1160"/>
      <c r="K49" s="63" t="s">
        <v>487</v>
      </c>
      <c r="L49" s="64" t="s">
        <v>487</v>
      </c>
      <c r="M49" s="64" t="s">
        <v>487</v>
      </c>
      <c r="N49" s="64" t="s">
        <v>487</v>
      </c>
      <c r="O49" s="65" t="s">
        <v>487</v>
      </c>
      <c r="P49" s="48"/>
      <c r="Q49" s="48"/>
      <c r="R49" s="48"/>
      <c r="S49" s="48"/>
      <c r="T49" s="48"/>
      <c r="U49" s="48"/>
    </row>
    <row r="50" spans="1:21" ht="30.75" customHeight="1" x14ac:dyDescent="0.15">
      <c r="A50" s="48"/>
      <c r="B50" s="1167"/>
      <c r="C50" s="1168"/>
      <c r="D50" s="62"/>
      <c r="E50" s="1159" t="s">
        <v>17</v>
      </c>
      <c r="F50" s="1159"/>
      <c r="G50" s="1159"/>
      <c r="H50" s="1159"/>
      <c r="I50" s="1159"/>
      <c r="J50" s="1160"/>
      <c r="K50" s="63">
        <v>729</v>
      </c>
      <c r="L50" s="64">
        <v>790</v>
      </c>
      <c r="M50" s="64">
        <v>582</v>
      </c>
      <c r="N50" s="64">
        <v>281</v>
      </c>
      <c r="O50" s="65">
        <v>43</v>
      </c>
      <c r="P50" s="48"/>
      <c r="Q50" s="48"/>
      <c r="R50" s="48"/>
      <c r="S50" s="48"/>
      <c r="T50" s="48"/>
      <c r="U50" s="48"/>
    </row>
    <row r="51" spans="1:21" ht="30.75" customHeight="1" x14ac:dyDescent="0.15">
      <c r="A51" s="48"/>
      <c r="B51" s="1169"/>
      <c r="C51" s="1170"/>
      <c r="D51" s="66"/>
      <c r="E51" s="1159" t="s">
        <v>18</v>
      </c>
      <c r="F51" s="1159"/>
      <c r="G51" s="1159"/>
      <c r="H51" s="1159"/>
      <c r="I51" s="1159"/>
      <c r="J51" s="1160"/>
      <c r="K51" s="63">
        <v>0</v>
      </c>
      <c r="L51" s="64">
        <v>1</v>
      </c>
      <c r="M51" s="64">
        <v>1</v>
      </c>
      <c r="N51" s="64">
        <v>0</v>
      </c>
      <c r="O51" s="65">
        <v>0</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11833</v>
      </c>
      <c r="L52" s="64">
        <v>12147</v>
      </c>
      <c r="M52" s="64">
        <v>12215</v>
      </c>
      <c r="N52" s="64">
        <v>12509</v>
      </c>
      <c r="O52" s="65">
        <v>13788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5619</v>
      </c>
      <c r="L53" s="69">
        <v>4959</v>
      </c>
      <c r="M53" s="69">
        <v>4484</v>
      </c>
      <c r="N53" s="69">
        <v>3201</v>
      </c>
      <c r="O53" s="70">
        <v>2779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2" zoomScaleNormal="82" zoomScaleSheetLayoutView="100" workbookViewId="0">
      <selection activeCell="L50" sqref="L50:L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85" t="s">
        <v>24</v>
      </c>
      <c r="C41" s="1186"/>
      <c r="D41" s="81"/>
      <c r="E41" s="1187" t="s">
        <v>25</v>
      </c>
      <c r="F41" s="1187"/>
      <c r="G41" s="1187"/>
      <c r="H41" s="1188"/>
      <c r="I41" s="82">
        <v>124494</v>
      </c>
      <c r="J41" s="83">
        <v>119968</v>
      </c>
      <c r="K41" s="83">
        <v>117389</v>
      </c>
      <c r="L41" s="83">
        <v>113189</v>
      </c>
      <c r="M41" s="84">
        <v>114163</v>
      </c>
    </row>
    <row r="42" spans="2:13" ht="27.75" customHeight="1" x14ac:dyDescent="0.15">
      <c r="B42" s="1175"/>
      <c r="C42" s="1176"/>
      <c r="D42" s="85"/>
      <c r="E42" s="1179" t="s">
        <v>26</v>
      </c>
      <c r="F42" s="1179"/>
      <c r="G42" s="1179"/>
      <c r="H42" s="1180"/>
      <c r="I42" s="86">
        <v>1340</v>
      </c>
      <c r="J42" s="87">
        <v>851</v>
      </c>
      <c r="K42" s="87">
        <v>319</v>
      </c>
      <c r="L42" s="87">
        <v>1</v>
      </c>
      <c r="M42" s="88">
        <v>0</v>
      </c>
    </row>
    <row r="43" spans="2:13" ht="27.75" customHeight="1" x14ac:dyDescent="0.15">
      <c r="B43" s="1175"/>
      <c r="C43" s="1176"/>
      <c r="D43" s="85"/>
      <c r="E43" s="1179" t="s">
        <v>27</v>
      </c>
      <c r="F43" s="1179"/>
      <c r="G43" s="1179"/>
      <c r="H43" s="1180"/>
      <c r="I43" s="86">
        <v>29119</v>
      </c>
      <c r="J43" s="87">
        <v>29838</v>
      </c>
      <c r="K43" s="87">
        <v>28003</v>
      </c>
      <c r="L43" s="87">
        <v>28181</v>
      </c>
      <c r="M43" s="88">
        <v>24146</v>
      </c>
    </row>
    <row r="44" spans="2:13" ht="27.75" customHeight="1" x14ac:dyDescent="0.15">
      <c r="B44" s="1175"/>
      <c r="C44" s="1176"/>
      <c r="D44" s="85"/>
      <c r="E44" s="1179" t="s">
        <v>28</v>
      </c>
      <c r="F44" s="1179"/>
      <c r="G44" s="1179"/>
      <c r="H44" s="1180"/>
      <c r="I44" s="86" t="s">
        <v>487</v>
      </c>
      <c r="J44" s="87" t="s">
        <v>487</v>
      </c>
      <c r="K44" s="87" t="s">
        <v>487</v>
      </c>
      <c r="L44" s="87" t="s">
        <v>487</v>
      </c>
      <c r="M44" s="88" t="s">
        <v>487</v>
      </c>
    </row>
    <row r="45" spans="2:13" ht="27.75" customHeight="1" x14ac:dyDescent="0.15">
      <c r="B45" s="1175"/>
      <c r="C45" s="1176"/>
      <c r="D45" s="85"/>
      <c r="E45" s="1179" t="s">
        <v>29</v>
      </c>
      <c r="F45" s="1179"/>
      <c r="G45" s="1179"/>
      <c r="H45" s="1180"/>
      <c r="I45" s="86">
        <v>20148</v>
      </c>
      <c r="J45" s="87">
        <v>17456</v>
      </c>
      <c r="K45" s="87">
        <v>16117</v>
      </c>
      <c r="L45" s="87">
        <v>16443</v>
      </c>
      <c r="M45" s="88">
        <v>16332</v>
      </c>
    </row>
    <row r="46" spans="2:13" ht="27.75" customHeight="1" x14ac:dyDescent="0.15">
      <c r="B46" s="1175"/>
      <c r="C46" s="1176"/>
      <c r="D46" s="89"/>
      <c r="E46" s="1179" t="s">
        <v>30</v>
      </c>
      <c r="F46" s="1179"/>
      <c r="G46" s="1179"/>
      <c r="H46" s="1180"/>
      <c r="I46" s="86">
        <v>165</v>
      </c>
      <c r="J46" s="87">
        <v>119</v>
      </c>
      <c r="K46" s="87">
        <v>125</v>
      </c>
      <c r="L46" s="87">
        <v>77</v>
      </c>
      <c r="M46" s="88">
        <v>85</v>
      </c>
    </row>
    <row r="47" spans="2:13" ht="27.75" customHeight="1" x14ac:dyDescent="0.15">
      <c r="B47" s="1175"/>
      <c r="C47" s="1176"/>
      <c r="D47" s="90"/>
      <c r="E47" s="1189" t="s">
        <v>31</v>
      </c>
      <c r="F47" s="1190"/>
      <c r="G47" s="1190"/>
      <c r="H47" s="1191"/>
      <c r="I47" s="86" t="s">
        <v>487</v>
      </c>
      <c r="J47" s="87" t="s">
        <v>487</v>
      </c>
      <c r="K47" s="87" t="s">
        <v>487</v>
      </c>
      <c r="L47" s="87" t="s">
        <v>487</v>
      </c>
      <c r="M47" s="88" t="s">
        <v>487</v>
      </c>
    </row>
    <row r="48" spans="2:13" ht="27.75" customHeight="1" x14ac:dyDescent="0.15">
      <c r="B48" s="1175"/>
      <c r="C48" s="1176"/>
      <c r="D48" s="85"/>
      <c r="E48" s="1179" t="s">
        <v>32</v>
      </c>
      <c r="F48" s="1179"/>
      <c r="G48" s="1179"/>
      <c r="H48" s="1180"/>
      <c r="I48" s="86" t="s">
        <v>487</v>
      </c>
      <c r="J48" s="87" t="s">
        <v>487</v>
      </c>
      <c r="K48" s="87" t="s">
        <v>487</v>
      </c>
      <c r="L48" s="87" t="s">
        <v>487</v>
      </c>
      <c r="M48" s="88" t="s">
        <v>487</v>
      </c>
    </row>
    <row r="49" spans="2:13" ht="27.75" customHeight="1" x14ac:dyDescent="0.15">
      <c r="B49" s="1177"/>
      <c r="C49" s="1178"/>
      <c r="D49" s="85"/>
      <c r="E49" s="1179" t="s">
        <v>33</v>
      </c>
      <c r="F49" s="1179"/>
      <c r="G49" s="1179"/>
      <c r="H49" s="1180"/>
      <c r="I49" s="86" t="s">
        <v>487</v>
      </c>
      <c r="J49" s="87" t="s">
        <v>487</v>
      </c>
      <c r="K49" s="87" t="s">
        <v>487</v>
      </c>
      <c r="L49" s="87" t="s">
        <v>487</v>
      </c>
      <c r="M49" s="88" t="s">
        <v>487</v>
      </c>
    </row>
    <row r="50" spans="2:13" ht="27.75" customHeight="1" x14ac:dyDescent="0.15">
      <c r="B50" s="1173" t="s">
        <v>34</v>
      </c>
      <c r="C50" s="1174"/>
      <c r="D50" s="91"/>
      <c r="E50" s="1179" t="s">
        <v>35</v>
      </c>
      <c r="F50" s="1179"/>
      <c r="G50" s="1179"/>
      <c r="H50" s="1180"/>
      <c r="I50" s="86">
        <v>20347</v>
      </c>
      <c r="J50" s="87">
        <v>21027</v>
      </c>
      <c r="K50" s="87">
        <v>21197</v>
      </c>
      <c r="L50" s="87">
        <v>23648</v>
      </c>
      <c r="M50" s="88">
        <v>25439</v>
      </c>
    </row>
    <row r="51" spans="2:13" ht="27.75" customHeight="1" x14ac:dyDescent="0.15">
      <c r="B51" s="1175"/>
      <c r="C51" s="1176"/>
      <c r="D51" s="85"/>
      <c r="E51" s="1179" t="s">
        <v>36</v>
      </c>
      <c r="F51" s="1179"/>
      <c r="G51" s="1179"/>
      <c r="H51" s="1180"/>
      <c r="I51" s="86">
        <v>22778</v>
      </c>
      <c r="J51" s="87">
        <v>22192</v>
      </c>
      <c r="K51" s="87">
        <v>21472</v>
      </c>
      <c r="L51" s="87">
        <v>24150</v>
      </c>
      <c r="M51" s="88">
        <v>28419</v>
      </c>
    </row>
    <row r="52" spans="2:13" ht="27.75" customHeight="1" x14ac:dyDescent="0.15">
      <c r="B52" s="1177"/>
      <c r="C52" s="1178"/>
      <c r="D52" s="85"/>
      <c r="E52" s="1179" t="s">
        <v>37</v>
      </c>
      <c r="F52" s="1179"/>
      <c r="G52" s="1179"/>
      <c r="H52" s="1180"/>
      <c r="I52" s="86">
        <v>96097</v>
      </c>
      <c r="J52" s="87">
        <v>97553</v>
      </c>
      <c r="K52" s="87">
        <v>96636</v>
      </c>
      <c r="L52" s="87">
        <v>95799</v>
      </c>
      <c r="M52" s="88">
        <v>92180</v>
      </c>
    </row>
    <row r="53" spans="2:13" ht="27.75" customHeight="1" thickBot="1" x14ac:dyDescent="0.2">
      <c r="B53" s="1181" t="s">
        <v>21</v>
      </c>
      <c r="C53" s="1182"/>
      <c r="D53" s="92"/>
      <c r="E53" s="1183" t="s">
        <v>38</v>
      </c>
      <c r="F53" s="1183"/>
      <c r="G53" s="1183"/>
      <c r="H53" s="1184"/>
      <c r="I53" s="93">
        <v>36043</v>
      </c>
      <c r="J53" s="94">
        <v>27460</v>
      </c>
      <c r="K53" s="94">
        <v>22648</v>
      </c>
      <c r="L53" s="94">
        <v>14295</v>
      </c>
      <c r="M53" s="95">
        <v>8689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66412</v>
      </c>
      <c r="E3" s="118"/>
      <c r="F3" s="119">
        <v>39052</v>
      </c>
      <c r="G3" s="120"/>
      <c r="H3" s="121"/>
    </row>
    <row r="4" spans="1:8" x14ac:dyDescent="0.15">
      <c r="A4" s="122"/>
      <c r="B4" s="123"/>
      <c r="C4" s="124"/>
      <c r="D4" s="125">
        <v>30939</v>
      </c>
      <c r="E4" s="126"/>
      <c r="F4" s="127">
        <v>21186</v>
      </c>
      <c r="G4" s="128"/>
      <c r="H4" s="129"/>
    </row>
    <row r="5" spans="1:8" x14ac:dyDescent="0.15">
      <c r="A5" s="110" t="s">
        <v>520</v>
      </c>
      <c r="B5" s="115"/>
      <c r="C5" s="116"/>
      <c r="D5" s="117">
        <v>66871</v>
      </c>
      <c r="E5" s="118"/>
      <c r="F5" s="119">
        <v>41235</v>
      </c>
      <c r="G5" s="120"/>
      <c r="H5" s="121"/>
    </row>
    <row r="6" spans="1:8" x14ac:dyDescent="0.15">
      <c r="A6" s="122"/>
      <c r="B6" s="123"/>
      <c r="C6" s="124"/>
      <c r="D6" s="125">
        <v>32964</v>
      </c>
      <c r="E6" s="126"/>
      <c r="F6" s="127">
        <v>22086</v>
      </c>
      <c r="G6" s="128"/>
      <c r="H6" s="129"/>
    </row>
    <row r="7" spans="1:8" x14ac:dyDescent="0.15">
      <c r="A7" s="110" t="s">
        <v>521</v>
      </c>
      <c r="B7" s="115"/>
      <c r="C7" s="116"/>
      <c r="D7" s="117">
        <v>55136</v>
      </c>
      <c r="E7" s="118"/>
      <c r="F7" s="119">
        <v>41862</v>
      </c>
      <c r="G7" s="120"/>
      <c r="H7" s="121"/>
    </row>
    <row r="8" spans="1:8" x14ac:dyDescent="0.15">
      <c r="A8" s="122"/>
      <c r="B8" s="123"/>
      <c r="C8" s="124"/>
      <c r="D8" s="125">
        <v>27312</v>
      </c>
      <c r="E8" s="126"/>
      <c r="F8" s="127">
        <v>23710</v>
      </c>
      <c r="G8" s="128"/>
      <c r="H8" s="129"/>
    </row>
    <row r="9" spans="1:8" x14ac:dyDescent="0.15">
      <c r="A9" s="110" t="s">
        <v>522</v>
      </c>
      <c r="B9" s="115"/>
      <c r="C9" s="116"/>
      <c r="D9" s="117">
        <v>49635</v>
      </c>
      <c r="E9" s="118"/>
      <c r="F9" s="119">
        <v>43554</v>
      </c>
      <c r="G9" s="120"/>
      <c r="H9" s="121"/>
    </row>
    <row r="10" spans="1:8" x14ac:dyDescent="0.15">
      <c r="A10" s="122"/>
      <c r="B10" s="123"/>
      <c r="C10" s="124"/>
      <c r="D10" s="125">
        <v>24696</v>
      </c>
      <c r="E10" s="126"/>
      <c r="F10" s="127">
        <v>24811</v>
      </c>
      <c r="G10" s="128"/>
      <c r="H10" s="129"/>
    </row>
    <row r="11" spans="1:8" x14ac:dyDescent="0.15">
      <c r="A11" s="110" t="s">
        <v>523</v>
      </c>
      <c r="B11" s="115"/>
      <c r="C11" s="116"/>
      <c r="D11" s="117">
        <v>39891</v>
      </c>
      <c r="E11" s="118"/>
      <c r="F11" s="119">
        <v>46395</v>
      </c>
      <c r="G11" s="120"/>
      <c r="H11" s="121"/>
    </row>
    <row r="12" spans="1:8" x14ac:dyDescent="0.15">
      <c r="A12" s="122"/>
      <c r="B12" s="123"/>
      <c r="C12" s="130"/>
      <c r="D12" s="125">
        <v>22248</v>
      </c>
      <c r="E12" s="126"/>
      <c r="F12" s="127">
        <v>26304</v>
      </c>
      <c r="G12" s="128"/>
      <c r="H12" s="129"/>
    </row>
    <row r="13" spans="1:8" x14ac:dyDescent="0.15">
      <c r="A13" s="110"/>
      <c r="B13" s="115"/>
      <c r="C13" s="131"/>
      <c r="D13" s="132">
        <v>55589</v>
      </c>
      <c r="E13" s="133"/>
      <c r="F13" s="134">
        <v>42420</v>
      </c>
      <c r="G13" s="135"/>
      <c r="H13" s="121"/>
    </row>
    <row r="14" spans="1:8" x14ac:dyDescent="0.15">
      <c r="A14" s="122"/>
      <c r="B14" s="123"/>
      <c r="C14" s="124"/>
      <c r="D14" s="125">
        <v>27632</v>
      </c>
      <c r="E14" s="126"/>
      <c r="F14" s="127">
        <v>23619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5.76</v>
      </c>
      <c r="C19" s="136">
        <f>ROUND(VALUE(SUBSTITUTE(実質収支比率等に係る経年分析!G$48,"▲","-")),2)</f>
        <v>5.18</v>
      </c>
      <c r="D19" s="136">
        <f>ROUND(VALUE(SUBSTITUTE(実質収支比率等に係る経年分析!H$48,"▲","-")),2)</f>
        <v>4.67</v>
      </c>
      <c r="E19" s="136">
        <f>ROUND(VALUE(SUBSTITUTE(実質収支比率等に係る経年分析!I$48,"▲","-")),2)</f>
        <v>6.94</v>
      </c>
      <c r="F19" s="136">
        <f>ROUND(VALUE(SUBSTITUTE(実質収支比率等に係る経年分析!J$48,"▲","-")),2)</f>
        <v>5.15</v>
      </c>
    </row>
    <row r="20" spans="1:11" x14ac:dyDescent="0.15">
      <c r="A20" s="136" t="s">
        <v>43</v>
      </c>
      <c r="B20" s="136">
        <f>ROUND(VALUE(SUBSTITUTE(実質収支比率等に係る経年分析!F$47,"▲","-")),2)</f>
        <v>8.9499999999999993</v>
      </c>
      <c r="C20" s="136">
        <f>ROUND(VALUE(SUBSTITUTE(実質収支比率等に係る経年分析!G$47,"▲","-")),2)</f>
        <v>8.57</v>
      </c>
      <c r="D20" s="136">
        <f>ROUND(VALUE(SUBSTITUTE(実質収支比率等に係る経年分析!H$47,"▲","-")),2)</f>
        <v>7.57</v>
      </c>
      <c r="E20" s="136">
        <f>ROUND(VALUE(SUBSTITUTE(実質収支比率等に係る経年分析!I$47,"▲","-")),2)</f>
        <v>8.31</v>
      </c>
      <c r="F20" s="136">
        <f>ROUND(VALUE(SUBSTITUTE(実質収支比率等に係る経年分析!J$47,"▲","-")),2)</f>
        <v>8.61</v>
      </c>
    </row>
    <row r="21" spans="1:11" x14ac:dyDescent="0.15">
      <c r="A21" s="136" t="s">
        <v>44</v>
      </c>
      <c r="B21" s="136">
        <f>IF(ISNUMBER(VALUE(SUBSTITUTE(実質収支比率等に係る経年分析!F$49,"▲","-"))),ROUND(VALUE(SUBSTITUTE(実質収支比率等に係る経年分析!F$49,"▲","-")),2),NA())</f>
        <v>-5.83</v>
      </c>
      <c r="C21" s="136">
        <f>IF(ISNUMBER(VALUE(SUBSTITUTE(実質収支比率等に係る経年分析!G$49,"▲","-"))),ROUND(VALUE(SUBSTITUTE(実質収支比率等に係る経年分析!G$49,"▲","-")),2),NA())</f>
        <v>-0.93</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3.1</v>
      </c>
      <c r="F21" s="136">
        <f>IF(ISNUMBER(VALUE(SUBSTITUTE(実質収支比率等に係る経年分析!J$49,"▲","-"))),ROUND(VALUE(SUBSTITUTE(実質収支比率等に係る経年分析!J$49,"▲","-")),2),NA())</f>
        <v>-1.24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10.09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9.02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競輪事業特別会計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0.41</v>
      </c>
    </row>
    <row r="30" spans="1:11" x14ac:dyDescent="0.15">
      <c r="A30" s="137" t="str">
        <f>IF(連結実質赤字比率に係る赤字・黒字の構成分析!C$40="",NA(),連結実質赤字比率に係る赤字・黒字の構成分析!C$40)</f>
        <v>卸売市場事業特別会計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0.74</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0.77</v>
      </c>
    </row>
    <row r="32" spans="1:11" x14ac:dyDescent="0.15">
      <c r="A32" s="137" t="str">
        <f>IF(連結実質赤字比率に係る赤字・黒字の構成分析!C$38="",NA(),連結実質赤字比率に係る赤字・黒字の構成分析!C$38)</f>
        <v>交通事業会計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1.59</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1.93</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4.9400000000000004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4.8899999999999997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8.0500000000000007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11833</v>
      </c>
      <c r="E42" s="138"/>
      <c r="F42" s="138"/>
      <c r="G42" s="138">
        <f>'実質公債費比率（分子）の構造'!L$52</f>
        <v>12147</v>
      </c>
      <c r="H42" s="138"/>
      <c r="I42" s="138"/>
      <c r="J42" s="138">
        <f>'実質公債費比率（分子）の構造'!M$52</f>
        <v>12215</v>
      </c>
      <c r="K42" s="138"/>
      <c r="L42" s="138"/>
      <c r="M42" s="138">
        <f>'実質公債費比率（分子）の構造'!N$52</f>
        <v>12509</v>
      </c>
      <c r="N42" s="138"/>
      <c r="O42" s="138"/>
      <c r="P42" s="138">
        <f>'実質公債費比率（分子）の構造'!O$52</f>
        <v>13788</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729</v>
      </c>
      <c r="C44" s="138"/>
      <c r="D44" s="138"/>
      <c r="E44" s="138">
        <f>'実質公債費比率（分子）の構造'!L$50</f>
        <v>790</v>
      </c>
      <c r="F44" s="138"/>
      <c r="G44" s="138"/>
      <c r="H44" s="138">
        <f>'実質公債費比率（分子）の構造'!M$50</f>
        <v>582</v>
      </c>
      <c r="I44" s="138"/>
      <c r="J44" s="138"/>
      <c r="K44" s="138">
        <f>'実質公債費比率（分子）の構造'!N$50</f>
        <v>281</v>
      </c>
      <c r="L44" s="138"/>
      <c r="M44" s="138"/>
      <c r="N44" s="138">
        <f>'実質公債費比率（分子）の構造'!O$50</f>
        <v>43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2776</v>
      </c>
      <c r="C46" s="138"/>
      <c r="D46" s="138"/>
      <c r="E46" s="138">
        <f>'実質公債費比率（分子）の構造'!L$48</f>
        <v>2609</v>
      </c>
      <c r="F46" s="138"/>
      <c r="G46" s="138"/>
      <c r="H46" s="138">
        <f>'実質公債費比率（分子）の構造'!M$48</f>
        <v>2785</v>
      </c>
      <c r="I46" s="138"/>
      <c r="J46" s="138"/>
      <c r="K46" s="138">
        <f>'実質公債費比率（分子）の構造'!N$48</f>
        <v>2830</v>
      </c>
      <c r="L46" s="138"/>
      <c r="M46" s="138"/>
      <c r="N46" s="138">
        <f>'実質公債費比率（分子）の構造'!O$48</f>
        <v>2189</v>
      </c>
      <c r="O46" s="138"/>
      <c r="P46" s="138"/>
    </row>
    <row r="47" spans="1:16" x14ac:dyDescent="0.15">
      <c r="A47" s="138" t="s">
        <v>56</v>
      </c>
      <c r="B47" s="138">
        <f>'実質公債費比率（分子）の構造'!K$47</f>
        <v>83</v>
      </c>
      <c r="C47" s="138"/>
      <c r="D47" s="138"/>
      <c r="E47" s="138">
        <f>'実質公債費比率（分子）の構造'!L$47</f>
        <v>103</v>
      </c>
      <c r="F47" s="138"/>
      <c r="G47" s="138"/>
      <c r="H47" s="138">
        <f>'実質公債費比率（分子）の構造'!M$47</f>
        <v>123</v>
      </c>
      <c r="I47" s="138"/>
      <c r="J47" s="138"/>
      <c r="K47" s="138">
        <f>'実質公債費比率（分子）の構造'!N$47</f>
        <v>143</v>
      </c>
      <c r="L47" s="138"/>
      <c r="M47" s="138"/>
      <c r="N47" s="138">
        <f>'実質公債費比率（分子）の構造'!O$47</f>
        <v>143</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13864</v>
      </c>
      <c r="C49" s="138"/>
      <c r="D49" s="138"/>
      <c r="E49" s="138">
        <f>'実質公債費比率（分子）の構造'!L$45</f>
        <v>13603</v>
      </c>
      <c r="F49" s="138"/>
      <c r="G49" s="138"/>
      <c r="H49" s="138">
        <f>'実質公債費比率（分子）の構造'!M$45</f>
        <v>13208</v>
      </c>
      <c r="I49" s="138"/>
      <c r="J49" s="138"/>
      <c r="K49" s="138">
        <f>'実質公債費比率（分子）の構造'!N$45</f>
        <v>12456</v>
      </c>
      <c r="L49" s="138"/>
      <c r="M49" s="138"/>
      <c r="N49" s="138">
        <f>'実質公債費比率（分子）の構造'!O$45</f>
        <v>14192</v>
      </c>
      <c r="O49" s="138"/>
      <c r="P49" s="138"/>
    </row>
    <row r="50" spans="1:16" x14ac:dyDescent="0.15">
      <c r="A50" s="138" t="s">
        <v>59</v>
      </c>
      <c r="B50" s="138" t="e">
        <f>NA()</f>
        <v>#N/A</v>
      </c>
      <c r="C50" s="138">
        <f>IF(ISNUMBER('実質公債費比率（分子）の構造'!K$53),'実質公債費比率（分子）の構造'!K$53,NA())</f>
        <v>5619</v>
      </c>
      <c r="D50" s="138" t="e">
        <f>NA()</f>
        <v>#N/A</v>
      </c>
      <c r="E50" s="138" t="e">
        <f>NA()</f>
        <v>#N/A</v>
      </c>
      <c r="F50" s="138">
        <f>IF(ISNUMBER('実質公債費比率（分子）の構造'!L$53),'実質公債費比率（分子）の構造'!L$53,NA())</f>
        <v>4959</v>
      </c>
      <c r="G50" s="138" t="e">
        <f>NA()</f>
        <v>#N/A</v>
      </c>
      <c r="H50" s="138" t="e">
        <f>NA()</f>
        <v>#N/A</v>
      </c>
      <c r="I50" s="138">
        <f>IF(ISNUMBER('実質公債費比率（分子）の構造'!M$53),'実質公債費比率（分子）の構造'!M$53,NA())</f>
        <v>4484</v>
      </c>
      <c r="J50" s="138" t="e">
        <f>NA()</f>
        <v>#N/A</v>
      </c>
      <c r="K50" s="138" t="e">
        <f>NA()</f>
        <v>#N/A</v>
      </c>
      <c r="L50" s="138">
        <f>IF(ISNUMBER('実質公債費比率（分子）の構造'!N$53),'実質公債費比率（分子）の構造'!N$53,NA())</f>
        <v>3201</v>
      </c>
      <c r="M50" s="138" t="e">
        <f>NA()</f>
        <v>#N/A</v>
      </c>
      <c r="N50" s="138" t="e">
        <f>NA()</f>
        <v>#N/A</v>
      </c>
      <c r="O50" s="138">
        <f>IF(ISNUMBER('実質公債費比率（分子）の構造'!O$53),'実質公債費比率（分子）の構造'!O$53,NA())</f>
        <v>2779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96097</v>
      </c>
      <c r="E56" s="137"/>
      <c r="F56" s="137"/>
      <c r="G56" s="137">
        <f>'将来負担比率（分子）の構造'!J$52</f>
        <v>97553</v>
      </c>
      <c r="H56" s="137"/>
      <c r="I56" s="137"/>
      <c r="J56" s="137">
        <f>'将来負担比率（分子）の構造'!K$52</f>
        <v>96636</v>
      </c>
      <c r="K56" s="137"/>
      <c r="L56" s="137"/>
      <c r="M56" s="137">
        <f>'将来負担比率（分子）の構造'!L$52</f>
        <v>95799</v>
      </c>
      <c r="N56" s="137"/>
      <c r="O56" s="137"/>
      <c r="P56" s="137">
        <f>'将来負担比率（分子）の構造'!M$52</f>
        <v>92180</v>
      </c>
    </row>
    <row r="57" spans="1:16" x14ac:dyDescent="0.15">
      <c r="A57" s="137" t="s">
        <v>36</v>
      </c>
      <c r="B57" s="137"/>
      <c r="C57" s="137"/>
      <c r="D57" s="137">
        <f>'将来負担比率（分子）の構造'!I$51</f>
        <v>22778</v>
      </c>
      <c r="E57" s="137"/>
      <c r="F57" s="137"/>
      <c r="G57" s="137">
        <f>'将来負担比率（分子）の構造'!J$51</f>
        <v>22192</v>
      </c>
      <c r="H57" s="137"/>
      <c r="I57" s="137"/>
      <c r="J57" s="137">
        <f>'将来負担比率（分子）の構造'!K$51</f>
        <v>21472</v>
      </c>
      <c r="K57" s="137"/>
      <c r="L57" s="137"/>
      <c r="M57" s="137">
        <f>'将来負担比率（分子）の構造'!L$51</f>
        <v>24150</v>
      </c>
      <c r="N57" s="137"/>
      <c r="O57" s="137"/>
      <c r="P57" s="137">
        <f>'将来負担比率（分子）の構造'!M$51</f>
        <v>28419</v>
      </c>
    </row>
    <row r="58" spans="1:16" x14ac:dyDescent="0.15">
      <c r="A58" s="137" t="s">
        <v>35</v>
      </c>
      <c r="B58" s="137"/>
      <c r="C58" s="137"/>
      <c r="D58" s="137">
        <f>'将来負担比率（分子）の構造'!I$50</f>
        <v>20347</v>
      </c>
      <c r="E58" s="137"/>
      <c r="F58" s="137"/>
      <c r="G58" s="137">
        <f>'将来負担比率（分子）の構造'!J$50</f>
        <v>21027</v>
      </c>
      <c r="H58" s="137"/>
      <c r="I58" s="137"/>
      <c r="J58" s="137">
        <f>'将来負担比率（分子）の構造'!K$50</f>
        <v>21197</v>
      </c>
      <c r="K58" s="137"/>
      <c r="L58" s="137"/>
      <c r="M58" s="137">
        <f>'将来負担比率（分子）の構造'!L$50</f>
        <v>23648</v>
      </c>
      <c r="N58" s="137"/>
      <c r="O58" s="137"/>
      <c r="P58" s="137">
        <f>'将来負担比率（分子）の構造'!M$50</f>
        <v>25439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165</v>
      </c>
      <c r="C61" s="137"/>
      <c r="D61" s="137"/>
      <c r="E61" s="137">
        <f>'将来負担比率（分子）の構造'!J$46</f>
        <v>119</v>
      </c>
      <c r="F61" s="137"/>
      <c r="G61" s="137"/>
      <c r="H61" s="137">
        <f>'将来負担比率（分子）の構造'!K$46</f>
        <v>125</v>
      </c>
      <c r="I61" s="137"/>
      <c r="J61" s="137"/>
      <c r="K61" s="137">
        <f>'将来負担比率（分子）の構造'!L$46</f>
        <v>77</v>
      </c>
      <c r="L61" s="137"/>
      <c r="M61" s="137"/>
      <c r="N61" s="137">
        <f>'将来負担比率（分子）の構造'!M$46</f>
        <v>85</v>
      </c>
      <c r="O61" s="137"/>
      <c r="P61" s="137"/>
    </row>
    <row r="62" spans="1:16" x14ac:dyDescent="0.15">
      <c r="A62" s="137" t="s">
        <v>29</v>
      </c>
      <c r="B62" s="137">
        <f>'将来負担比率（分子）の構造'!I$45</f>
        <v>20148</v>
      </c>
      <c r="C62" s="137"/>
      <c r="D62" s="137"/>
      <c r="E62" s="137">
        <f>'将来負担比率（分子）の構造'!J$45</f>
        <v>17456</v>
      </c>
      <c r="F62" s="137"/>
      <c r="G62" s="137"/>
      <c r="H62" s="137">
        <f>'将来負担比率（分子）の構造'!K$45</f>
        <v>16117</v>
      </c>
      <c r="I62" s="137"/>
      <c r="J62" s="137"/>
      <c r="K62" s="137">
        <f>'将来負担比率（分子）の構造'!L$45</f>
        <v>16443</v>
      </c>
      <c r="L62" s="137"/>
      <c r="M62" s="137"/>
      <c r="N62" s="137">
        <f>'将来負担比率（分子）の構造'!M$45</f>
        <v>16332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29119</v>
      </c>
      <c r="C64" s="137"/>
      <c r="D64" s="137"/>
      <c r="E64" s="137">
        <f>'将来負担比率（分子）の構造'!J$43</f>
        <v>29838</v>
      </c>
      <c r="F64" s="137"/>
      <c r="G64" s="137"/>
      <c r="H64" s="137">
        <f>'将来負担比率（分子）の構造'!K$43</f>
        <v>28003</v>
      </c>
      <c r="I64" s="137"/>
      <c r="J64" s="137"/>
      <c r="K64" s="137">
        <f>'将来負担比率（分子）の構造'!L$43</f>
        <v>28181</v>
      </c>
      <c r="L64" s="137"/>
      <c r="M64" s="137"/>
      <c r="N64" s="137">
        <f>'将来負担比率（分子）の構造'!M$43</f>
        <v>24146</v>
      </c>
      <c r="O64" s="137"/>
      <c r="P64" s="137"/>
    </row>
    <row r="65" spans="1:16" x14ac:dyDescent="0.15">
      <c r="A65" s="137" t="s">
        <v>26</v>
      </c>
      <c r="B65" s="137">
        <f>'将来負担比率（分子）の構造'!I$42</f>
        <v>1340</v>
      </c>
      <c r="C65" s="137"/>
      <c r="D65" s="137"/>
      <c r="E65" s="137">
        <f>'将来負担比率（分子）の構造'!J$42</f>
        <v>851</v>
      </c>
      <c r="F65" s="137"/>
      <c r="G65" s="137"/>
      <c r="H65" s="137">
        <f>'将来負担比率（分子）の構造'!K$42</f>
        <v>319</v>
      </c>
      <c r="I65" s="137"/>
      <c r="J65" s="137"/>
      <c r="K65" s="137">
        <f>'将来負担比率（分子）の構造'!L$42</f>
        <v>1</v>
      </c>
      <c r="L65" s="137"/>
      <c r="M65" s="137"/>
      <c r="N65" s="137">
        <f>'将来負担比率（分子）の構造'!M$42</f>
        <v>0</v>
      </c>
      <c r="O65" s="137"/>
      <c r="P65" s="137"/>
    </row>
    <row r="66" spans="1:16" x14ac:dyDescent="0.15">
      <c r="A66" s="137" t="s">
        <v>25</v>
      </c>
      <c r="B66" s="137">
        <f>'将来負担比率（分子）の構造'!I$41</f>
        <v>124494</v>
      </c>
      <c r="C66" s="137"/>
      <c r="D66" s="137"/>
      <c r="E66" s="137">
        <f>'将来負担比率（分子）の構造'!J$41</f>
        <v>119968</v>
      </c>
      <c r="F66" s="137"/>
      <c r="G66" s="137"/>
      <c r="H66" s="137">
        <f>'将来負担比率（分子）の構造'!K$41</f>
        <v>117389</v>
      </c>
      <c r="I66" s="137"/>
      <c r="J66" s="137"/>
      <c r="K66" s="137">
        <f>'将来負担比率（分子）の構造'!L$41</f>
        <v>113189</v>
      </c>
      <c r="L66" s="137"/>
      <c r="M66" s="137"/>
      <c r="N66" s="137">
        <f>'将来負担比率（分子）の構造'!M$41</f>
        <v>114163</v>
      </c>
      <c r="O66" s="137"/>
      <c r="P66" s="137"/>
    </row>
    <row r="67" spans="1:16" x14ac:dyDescent="0.15">
      <c r="A67" s="137" t="s">
        <v>63</v>
      </c>
      <c r="B67" s="137" t="e">
        <f>NA()</f>
        <v>#N/A</v>
      </c>
      <c r="C67" s="137">
        <f>IF(ISNUMBER('将来負担比率（分子）の構造'!I$53), IF('将来負担比率（分子）の構造'!I$53 &lt; 0, 0, '将来負担比率（分子）の構造'!I$53), NA())</f>
        <v>36043</v>
      </c>
      <c r="D67" s="137" t="e">
        <f>NA()</f>
        <v>#N/A</v>
      </c>
      <c r="E67" s="137" t="e">
        <f>NA()</f>
        <v>#N/A</v>
      </c>
      <c r="F67" s="137">
        <f>IF(ISNUMBER('将来負担比率（分子）の構造'!J$53), IF('将来負担比率（分子）の構造'!J$53 &lt; 0, 0, '将来負担比率（分子）の構造'!J$53), NA())</f>
        <v>27460</v>
      </c>
      <c r="G67" s="137" t="e">
        <f>NA()</f>
        <v>#N/A</v>
      </c>
      <c r="H67" s="137" t="e">
        <f>NA()</f>
        <v>#N/A</v>
      </c>
      <c r="I67" s="137">
        <f>IF(ISNUMBER('将来負担比率（分子）の構造'!K$53), IF('将来負担比率（分子）の構造'!K$53 &lt; 0, 0, '将来負担比率（分子）の構造'!K$53), NA())</f>
        <v>22648</v>
      </c>
      <c r="J67" s="137" t="e">
        <f>NA()</f>
        <v>#N/A</v>
      </c>
      <c r="K67" s="137" t="e">
        <f>NA()</f>
        <v>#N/A</v>
      </c>
      <c r="L67" s="137">
        <f>IF(ISNUMBER('将来負担比率（分子）の構造'!L$53), IF('将来負担比率（分子）の構造'!L$53 &lt; 0, 0, '将来負担比率（分子）の構造'!L$53), NA())</f>
        <v>14295</v>
      </c>
      <c r="M67" s="137" t="e">
        <f>NA()</f>
        <v>#N/A</v>
      </c>
      <c r="N67" s="137" t="e">
        <f>NA()</f>
        <v>#N/A</v>
      </c>
      <c r="O67" s="137">
        <f>IF(ISNUMBER('将来負担比率（分子）の構造'!M$53), IF('将来負担比率（分子）の構造'!M$53 &lt; 0, 0, '将来負担比率（分子）の構造'!M$53), NA())</f>
        <v>8689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29035508</v>
      </c>
      <c r="S5" s="641"/>
      <c r="T5" s="641"/>
      <c r="U5" s="641"/>
      <c r="V5" s="641"/>
      <c r="W5" s="641"/>
      <c r="X5" s="641"/>
      <c r="Y5" s="688"/>
      <c r="Z5" s="701">
        <v>23.5</v>
      </c>
      <c r="AA5" s="701"/>
      <c r="AB5" s="701"/>
      <c r="AC5" s="701"/>
      <c r="AD5" s="702">
        <v>27132054</v>
      </c>
      <c r="AE5" s="702"/>
      <c r="AF5" s="702"/>
      <c r="AG5" s="702"/>
      <c r="AH5" s="702"/>
      <c r="AI5" s="702"/>
      <c r="AJ5" s="702"/>
      <c r="AK5" s="702"/>
      <c r="AL5" s="689">
        <v>45.2</v>
      </c>
      <c r="AM5" s="658"/>
      <c r="AN5" s="658"/>
      <c r="AO5" s="690"/>
      <c r="AP5" s="677" t="s">
        <v>208</v>
      </c>
      <c r="AQ5" s="678"/>
      <c r="AR5" s="678"/>
      <c r="AS5" s="678"/>
      <c r="AT5" s="678"/>
      <c r="AU5" s="678"/>
      <c r="AV5" s="678"/>
      <c r="AW5" s="678"/>
      <c r="AX5" s="678"/>
      <c r="AY5" s="678"/>
      <c r="AZ5" s="678"/>
      <c r="BA5" s="678"/>
      <c r="BB5" s="678"/>
      <c r="BC5" s="678"/>
      <c r="BD5" s="678"/>
      <c r="BE5" s="678"/>
      <c r="BF5" s="679"/>
      <c r="BG5" s="590">
        <v>27076152</v>
      </c>
      <c r="BH5" s="591"/>
      <c r="BI5" s="591"/>
      <c r="BJ5" s="591"/>
      <c r="BK5" s="591"/>
      <c r="BL5" s="591"/>
      <c r="BM5" s="591"/>
      <c r="BN5" s="592"/>
      <c r="BO5" s="643">
        <v>93.3</v>
      </c>
      <c r="BP5" s="643"/>
      <c r="BQ5" s="643"/>
      <c r="BR5" s="643"/>
      <c r="BS5" s="644">
        <v>328133</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715742</v>
      </c>
      <c r="S6" s="591"/>
      <c r="T6" s="591"/>
      <c r="U6" s="591"/>
      <c r="V6" s="591"/>
      <c r="W6" s="591"/>
      <c r="X6" s="591"/>
      <c r="Y6" s="592"/>
      <c r="Z6" s="643">
        <v>0.6</v>
      </c>
      <c r="AA6" s="643"/>
      <c r="AB6" s="643"/>
      <c r="AC6" s="643"/>
      <c r="AD6" s="644">
        <v>715742</v>
      </c>
      <c r="AE6" s="644"/>
      <c r="AF6" s="644"/>
      <c r="AG6" s="644"/>
      <c r="AH6" s="644"/>
      <c r="AI6" s="644"/>
      <c r="AJ6" s="644"/>
      <c r="AK6" s="644"/>
      <c r="AL6" s="613">
        <v>1.2</v>
      </c>
      <c r="AM6" s="645"/>
      <c r="AN6" s="645"/>
      <c r="AO6" s="646"/>
      <c r="AP6" s="587" t="s">
        <v>213</v>
      </c>
      <c r="AQ6" s="588"/>
      <c r="AR6" s="588"/>
      <c r="AS6" s="588"/>
      <c r="AT6" s="588"/>
      <c r="AU6" s="588"/>
      <c r="AV6" s="588"/>
      <c r="AW6" s="588"/>
      <c r="AX6" s="588"/>
      <c r="AY6" s="588"/>
      <c r="AZ6" s="588"/>
      <c r="BA6" s="588"/>
      <c r="BB6" s="588"/>
      <c r="BC6" s="588"/>
      <c r="BD6" s="588"/>
      <c r="BE6" s="588"/>
      <c r="BF6" s="589"/>
      <c r="BG6" s="590">
        <v>27076152</v>
      </c>
      <c r="BH6" s="591"/>
      <c r="BI6" s="591"/>
      <c r="BJ6" s="591"/>
      <c r="BK6" s="591"/>
      <c r="BL6" s="591"/>
      <c r="BM6" s="591"/>
      <c r="BN6" s="592"/>
      <c r="BO6" s="643">
        <v>93.3</v>
      </c>
      <c r="BP6" s="643"/>
      <c r="BQ6" s="643"/>
      <c r="BR6" s="643"/>
      <c r="BS6" s="644">
        <v>328133</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572210</v>
      </c>
      <c r="CS6" s="591"/>
      <c r="CT6" s="591"/>
      <c r="CU6" s="591"/>
      <c r="CV6" s="591"/>
      <c r="CW6" s="591"/>
      <c r="CX6" s="591"/>
      <c r="CY6" s="592"/>
      <c r="CZ6" s="643">
        <v>0.5</v>
      </c>
      <c r="DA6" s="643"/>
      <c r="DB6" s="643"/>
      <c r="DC6" s="643"/>
      <c r="DD6" s="596" t="s">
        <v>215</v>
      </c>
      <c r="DE6" s="591"/>
      <c r="DF6" s="591"/>
      <c r="DG6" s="591"/>
      <c r="DH6" s="591"/>
      <c r="DI6" s="591"/>
      <c r="DJ6" s="591"/>
      <c r="DK6" s="591"/>
      <c r="DL6" s="591"/>
      <c r="DM6" s="591"/>
      <c r="DN6" s="591"/>
      <c r="DO6" s="591"/>
      <c r="DP6" s="592"/>
      <c r="DQ6" s="596">
        <v>572178</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29823</v>
      </c>
      <c r="S7" s="591"/>
      <c r="T7" s="591"/>
      <c r="U7" s="591"/>
      <c r="V7" s="591"/>
      <c r="W7" s="591"/>
      <c r="X7" s="591"/>
      <c r="Y7" s="592"/>
      <c r="Z7" s="643">
        <v>0</v>
      </c>
      <c r="AA7" s="643"/>
      <c r="AB7" s="643"/>
      <c r="AC7" s="643"/>
      <c r="AD7" s="644">
        <v>29823</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12637520</v>
      </c>
      <c r="BH7" s="591"/>
      <c r="BI7" s="591"/>
      <c r="BJ7" s="591"/>
      <c r="BK7" s="591"/>
      <c r="BL7" s="591"/>
      <c r="BM7" s="591"/>
      <c r="BN7" s="592"/>
      <c r="BO7" s="643">
        <v>43.5</v>
      </c>
      <c r="BP7" s="643"/>
      <c r="BQ7" s="643"/>
      <c r="BR7" s="643"/>
      <c r="BS7" s="644">
        <v>328133</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13995892</v>
      </c>
      <c r="CS7" s="591"/>
      <c r="CT7" s="591"/>
      <c r="CU7" s="591"/>
      <c r="CV7" s="591"/>
      <c r="CW7" s="591"/>
      <c r="CX7" s="591"/>
      <c r="CY7" s="592"/>
      <c r="CZ7" s="643">
        <v>11.7</v>
      </c>
      <c r="DA7" s="643"/>
      <c r="DB7" s="643"/>
      <c r="DC7" s="643"/>
      <c r="DD7" s="596">
        <v>614406</v>
      </c>
      <c r="DE7" s="591"/>
      <c r="DF7" s="591"/>
      <c r="DG7" s="591"/>
      <c r="DH7" s="591"/>
      <c r="DI7" s="591"/>
      <c r="DJ7" s="591"/>
      <c r="DK7" s="591"/>
      <c r="DL7" s="591"/>
      <c r="DM7" s="591"/>
      <c r="DN7" s="591"/>
      <c r="DO7" s="591"/>
      <c r="DP7" s="592"/>
      <c r="DQ7" s="596">
        <v>10842743</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59786</v>
      </c>
      <c r="S8" s="591"/>
      <c r="T8" s="591"/>
      <c r="U8" s="591"/>
      <c r="V8" s="591"/>
      <c r="W8" s="591"/>
      <c r="X8" s="591"/>
      <c r="Y8" s="592"/>
      <c r="Z8" s="643">
        <v>0</v>
      </c>
      <c r="AA8" s="643"/>
      <c r="AB8" s="643"/>
      <c r="AC8" s="643"/>
      <c r="AD8" s="644">
        <v>59786</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399779</v>
      </c>
      <c r="BH8" s="591"/>
      <c r="BI8" s="591"/>
      <c r="BJ8" s="591"/>
      <c r="BK8" s="591"/>
      <c r="BL8" s="591"/>
      <c r="BM8" s="591"/>
      <c r="BN8" s="592"/>
      <c r="BO8" s="643">
        <v>1.4</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46079263</v>
      </c>
      <c r="CS8" s="591"/>
      <c r="CT8" s="591"/>
      <c r="CU8" s="591"/>
      <c r="CV8" s="591"/>
      <c r="CW8" s="591"/>
      <c r="CX8" s="591"/>
      <c r="CY8" s="592"/>
      <c r="CZ8" s="643">
        <v>38.6</v>
      </c>
      <c r="DA8" s="643"/>
      <c r="DB8" s="643"/>
      <c r="DC8" s="643"/>
      <c r="DD8" s="596">
        <v>253169</v>
      </c>
      <c r="DE8" s="591"/>
      <c r="DF8" s="591"/>
      <c r="DG8" s="591"/>
      <c r="DH8" s="591"/>
      <c r="DI8" s="591"/>
      <c r="DJ8" s="591"/>
      <c r="DK8" s="591"/>
      <c r="DL8" s="591"/>
      <c r="DM8" s="591"/>
      <c r="DN8" s="591"/>
      <c r="DO8" s="591"/>
      <c r="DP8" s="592"/>
      <c r="DQ8" s="596">
        <v>20615416</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34892</v>
      </c>
      <c r="S9" s="591"/>
      <c r="T9" s="591"/>
      <c r="U9" s="591"/>
      <c r="V9" s="591"/>
      <c r="W9" s="591"/>
      <c r="X9" s="591"/>
      <c r="Y9" s="592"/>
      <c r="Z9" s="643">
        <v>0</v>
      </c>
      <c r="AA9" s="643"/>
      <c r="AB9" s="643"/>
      <c r="AC9" s="643"/>
      <c r="AD9" s="644">
        <v>34892</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10050991</v>
      </c>
      <c r="BH9" s="591"/>
      <c r="BI9" s="591"/>
      <c r="BJ9" s="591"/>
      <c r="BK9" s="591"/>
      <c r="BL9" s="591"/>
      <c r="BM9" s="591"/>
      <c r="BN9" s="592"/>
      <c r="BO9" s="643">
        <v>34.6</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10651507</v>
      </c>
      <c r="CS9" s="591"/>
      <c r="CT9" s="591"/>
      <c r="CU9" s="591"/>
      <c r="CV9" s="591"/>
      <c r="CW9" s="591"/>
      <c r="CX9" s="591"/>
      <c r="CY9" s="592"/>
      <c r="CZ9" s="643">
        <v>8.9</v>
      </c>
      <c r="DA9" s="643"/>
      <c r="DB9" s="643"/>
      <c r="DC9" s="643"/>
      <c r="DD9" s="596">
        <v>1088810</v>
      </c>
      <c r="DE9" s="591"/>
      <c r="DF9" s="591"/>
      <c r="DG9" s="591"/>
      <c r="DH9" s="591"/>
      <c r="DI9" s="591"/>
      <c r="DJ9" s="591"/>
      <c r="DK9" s="591"/>
      <c r="DL9" s="591"/>
      <c r="DM9" s="591"/>
      <c r="DN9" s="591"/>
      <c r="DO9" s="591"/>
      <c r="DP9" s="592"/>
      <c r="DQ9" s="596">
        <v>8555936</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4349367</v>
      </c>
      <c r="S10" s="591"/>
      <c r="T10" s="591"/>
      <c r="U10" s="591"/>
      <c r="V10" s="591"/>
      <c r="W10" s="591"/>
      <c r="X10" s="591"/>
      <c r="Y10" s="592"/>
      <c r="Z10" s="643">
        <v>3.5</v>
      </c>
      <c r="AA10" s="643"/>
      <c r="AB10" s="643"/>
      <c r="AC10" s="643"/>
      <c r="AD10" s="644">
        <v>4349367</v>
      </c>
      <c r="AE10" s="644"/>
      <c r="AF10" s="644"/>
      <c r="AG10" s="644"/>
      <c r="AH10" s="644"/>
      <c r="AI10" s="644"/>
      <c r="AJ10" s="644"/>
      <c r="AK10" s="644"/>
      <c r="AL10" s="613">
        <v>7.3</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575227</v>
      </c>
      <c r="BH10" s="591"/>
      <c r="BI10" s="591"/>
      <c r="BJ10" s="591"/>
      <c r="BK10" s="591"/>
      <c r="BL10" s="591"/>
      <c r="BM10" s="591"/>
      <c r="BN10" s="592"/>
      <c r="BO10" s="643">
        <v>2</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73055</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58582</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37696</v>
      </c>
      <c r="S11" s="591"/>
      <c r="T11" s="591"/>
      <c r="U11" s="591"/>
      <c r="V11" s="591"/>
      <c r="W11" s="591"/>
      <c r="X11" s="591"/>
      <c r="Y11" s="592"/>
      <c r="Z11" s="643">
        <v>0</v>
      </c>
      <c r="AA11" s="643"/>
      <c r="AB11" s="643"/>
      <c r="AC11" s="643"/>
      <c r="AD11" s="644">
        <v>37696</v>
      </c>
      <c r="AE11" s="644"/>
      <c r="AF11" s="644"/>
      <c r="AG11" s="644"/>
      <c r="AH11" s="644"/>
      <c r="AI11" s="644"/>
      <c r="AJ11" s="644"/>
      <c r="AK11" s="644"/>
      <c r="AL11" s="613">
        <v>0.1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1611523</v>
      </c>
      <c r="BH11" s="591"/>
      <c r="BI11" s="591"/>
      <c r="BJ11" s="591"/>
      <c r="BK11" s="591"/>
      <c r="BL11" s="591"/>
      <c r="BM11" s="591"/>
      <c r="BN11" s="592"/>
      <c r="BO11" s="643">
        <v>5.6</v>
      </c>
      <c r="BP11" s="643"/>
      <c r="BQ11" s="643"/>
      <c r="BR11" s="643"/>
      <c r="BS11" s="596">
        <v>328133</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2391984</v>
      </c>
      <c r="CS11" s="591"/>
      <c r="CT11" s="591"/>
      <c r="CU11" s="591"/>
      <c r="CV11" s="591"/>
      <c r="CW11" s="591"/>
      <c r="CX11" s="591"/>
      <c r="CY11" s="592"/>
      <c r="CZ11" s="643">
        <v>2</v>
      </c>
      <c r="DA11" s="643"/>
      <c r="DB11" s="643"/>
      <c r="DC11" s="643"/>
      <c r="DD11" s="596">
        <v>774399</v>
      </c>
      <c r="DE11" s="591"/>
      <c r="DF11" s="591"/>
      <c r="DG11" s="591"/>
      <c r="DH11" s="591"/>
      <c r="DI11" s="591"/>
      <c r="DJ11" s="591"/>
      <c r="DK11" s="591"/>
      <c r="DL11" s="591"/>
      <c r="DM11" s="591"/>
      <c r="DN11" s="591"/>
      <c r="DO11" s="591"/>
      <c r="DP11" s="592"/>
      <c r="DQ11" s="596">
        <v>1323191</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11884693</v>
      </c>
      <c r="BH12" s="591"/>
      <c r="BI12" s="591"/>
      <c r="BJ12" s="591"/>
      <c r="BK12" s="591"/>
      <c r="BL12" s="591"/>
      <c r="BM12" s="591"/>
      <c r="BN12" s="592"/>
      <c r="BO12" s="643">
        <v>40.9</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7987829</v>
      </c>
      <c r="CS12" s="591"/>
      <c r="CT12" s="591"/>
      <c r="CU12" s="591"/>
      <c r="CV12" s="591"/>
      <c r="CW12" s="591"/>
      <c r="CX12" s="591"/>
      <c r="CY12" s="592"/>
      <c r="CZ12" s="643">
        <v>6.7</v>
      </c>
      <c r="DA12" s="643"/>
      <c r="DB12" s="643"/>
      <c r="DC12" s="643"/>
      <c r="DD12" s="596">
        <v>88254</v>
      </c>
      <c r="DE12" s="591"/>
      <c r="DF12" s="591"/>
      <c r="DG12" s="591"/>
      <c r="DH12" s="591"/>
      <c r="DI12" s="591"/>
      <c r="DJ12" s="591"/>
      <c r="DK12" s="591"/>
      <c r="DL12" s="591"/>
      <c r="DM12" s="591"/>
      <c r="DN12" s="591"/>
      <c r="DO12" s="591"/>
      <c r="DP12" s="592"/>
      <c r="DQ12" s="596">
        <v>1693001</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100359</v>
      </c>
      <c r="S13" s="591"/>
      <c r="T13" s="591"/>
      <c r="U13" s="591"/>
      <c r="V13" s="591"/>
      <c r="W13" s="591"/>
      <c r="X13" s="591"/>
      <c r="Y13" s="592"/>
      <c r="Z13" s="643">
        <v>0.1</v>
      </c>
      <c r="AA13" s="643"/>
      <c r="AB13" s="643"/>
      <c r="AC13" s="643"/>
      <c r="AD13" s="644">
        <v>100359</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11725410</v>
      </c>
      <c r="BH13" s="591"/>
      <c r="BI13" s="591"/>
      <c r="BJ13" s="591"/>
      <c r="BK13" s="591"/>
      <c r="BL13" s="591"/>
      <c r="BM13" s="591"/>
      <c r="BN13" s="592"/>
      <c r="BO13" s="643">
        <v>40.4</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10504403</v>
      </c>
      <c r="CS13" s="591"/>
      <c r="CT13" s="591"/>
      <c r="CU13" s="591"/>
      <c r="CV13" s="591"/>
      <c r="CW13" s="591"/>
      <c r="CX13" s="591"/>
      <c r="CY13" s="592"/>
      <c r="CZ13" s="643">
        <v>8.8000000000000007</v>
      </c>
      <c r="DA13" s="643"/>
      <c r="DB13" s="643"/>
      <c r="DC13" s="643"/>
      <c r="DD13" s="596">
        <v>5135712</v>
      </c>
      <c r="DE13" s="591"/>
      <c r="DF13" s="591"/>
      <c r="DG13" s="591"/>
      <c r="DH13" s="591"/>
      <c r="DI13" s="591"/>
      <c r="DJ13" s="591"/>
      <c r="DK13" s="591"/>
      <c r="DL13" s="591"/>
      <c r="DM13" s="591"/>
      <c r="DN13" s="591"/>
      <c r="DO13" s="591"/>
      <c r="DP13" s="592"/>
      <c r="DQ13" s="596">
        <v>6575320</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649169</v>
      </c>
      <c r="BH14" s="591"/>
      <c r="BI14" s="591"/>
      <c r="BJ14" s="591"/>
      <c r="BK14" s="591"/>
      <c r="BL14" s="591"/>
      <c r="BM14" s="591"/>
      <c r="BN14" s="592"/>
      <c r="BO14" s="643">
        <v>2.2000000000000002</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3660350</v>
      </c>
      <c r="CS14" s="591"/>
      <c r="CT14" s="591"/>
      <c r="CU14" s="591"/>
      <c r="CV14" s="591"/>
      <c r="CW14" s="591"/>
      <c r="CX14" s="591"/>
      <c r="CY14" s="592"/>
      <c r="CZ14" s="643">
        <v>3.1</v>
      </c>
      <c r="DA14" s="643"/>
      <c r="DB14" s="643"/>
      <c r="DC14" s="643"/>
      <c r="DD14" s="596">
        <v>269133</v>
      </c>
      <c r="DE14" s="591"/>
      <c r="DF14" s="591"/>
      <c r="DG14" s="591"/>
      <c r="DH14" s="591"/>
      <c r="DI14" s="591"/>
      <c r="DJ14" s="591"/>
      <c r="DK14" s="591"/>
      <c r="DL14" s="591"/>
      <c r="DM14" s="591"/>
      <c r="DN14" s="591"/>
      <c r="DO14" s="591"/>
      <c r="DP14" s="592"/>
      <c r="DQ14" s="596">
        <v>2576817</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116786</v>
      </c>
      <c r="S15" s="591"/>
      <c r="T15" s="591"/>
      <c r="U15" s="591"/>
      <c r="V15" s="591"/>
      <c r="W15" s="591"/>
      <c r="X15" s="591"/>
      <c r="Y15" s="592"/>
      <c r="Z15" s="643">
        <v>0.1</v>
      </c>
      <c r="AA15" s="643"/>
      <c r="AB15" s="643"/>
      <c r="AC15" s="643"/>
      <c r="AD15" s="644">
        <v>116786</v>
      </c>
      <c r="AE15" s="644"/>
      <c r="AF15" s="644"/>
      <c r="AG15" s="644"/>
      <c r="AH15" s="644"/>
      <c r="AI15" s="644"/>
      <c r="AJ15" s="644"/>
      <c r="AK15" s="644"/>
      <c r="AL15" s="613">
        <v>0.2</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1904770</v>
      </c>
      <c r="BH15" s="591"/>
      <c r="BI15" s="591"/>
      <c r="BJ15" s="591"/>
      <c r="BK15" s="591"/>
      <c r="BL15" s="591"/>
      <c r="BM15" s="591"/>
      <c r="BN15" s="592"/>
      <c r="BO15" s="643">
        <v>6.6</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9780651</v>
      </c>
      <c r="CS15" s="591"/>
      <c r="CT15" s="591"/>
      <c r="CU15" s="591"/>
      <c r="CV15" s="591"/>
      <c r="CW15" s="591"/>
      <c r="CX15" s="591"/>
      <c r="CY15" s="592"/>
      <c r="CZ15" s="643">
        <v>8.1999999999999993</v>
      </c>
      <c r="DA15" s="643"/>
      <c r="DB15" s="643"/>
      <c r="DC15" s="643"/>
      <c r="DD15" s="596">
        <v>2008996</v>
      </c>
      <c r="DE15" s="591"/>
      <c r="DF15" s="591"/>
      <c r="DG15" s="591"/>
      <c r="DH15" s="591"/>
      <c r="DI15" s="591"/>
      <c r="DJ15" s="591"/>
      <c r="DK15" s="591"/>
      <c r="DL15" s="591"/>
      <c r="DM15" s="591"/>
      <c r="DN15" s="591"/>
      <c r="DO15" s="591"/>
      <c r="DP15" s="592"/>
      <c r="DQ15" s="596">
        <v>7548597</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28097879</v>
      </c>
      <c r="S16" s="591"/>
      <c r="T16" s="591"/>
      <c r="U16" s="591"/>
      <c r="V16" s="591"/>
      <c r="W16" s="591"/>
      <c r="X16" s="591"/>
      <c r="Y16" s="592"/>
      <c r="Z16" s="643">
        <v>22.8</v>
      </c>
      <c r="AA16" s="643"/>
      <c r="AB16" s="643"/>
      <c r="AC16" s="643"/>
      <c r="AD16" s="644">
        <v>26127819</v>
      </c>
      <c r="AE16" s="644"/>
      <c r="AF16" s="644"/>
      <c r="AG16" s="644"/>
      <c r="AH16" s="644"/>
      <c r="AI16" s="644"/>
      <c r="AJ16" s="644"/>
      <c r="AK16" s="644"/>
      <c r="AL16" s="613">
        <v>43.6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445282</v>
      </c>
      <c r="CS16" s="591"/>
      <c r="CT16" s="591"/>
      <c r="CU16" s="591"/>
      <c r="CV16" s="591"/>
      <c r="CW16" s="591"/>
      <c r="CX16" s="591"/>
      <c r="CY16" s="592"/>
      <c r="CZ16" s="643">
        <v>0.4</v>
      </c>
      <c r="DA16" s="643"/>
      <c r="DB16" s="643"/>
      <c r="DC16" s="643"/>
      <c r="DD16" s="596" t="s">
        <v>111</v>
      </c>
      <c r="DE16" s="591"/>
      <c r="DF16" s="591"/>
      <c r="DG16" s="591"/>
      <c r="DH16" s="591"/>
      <c r="DI16" s="591"/>
      <c r="DJ16" s="591"/>
      <c r="DK16" s="591"/>
      <c r="DL16" s="591"/>
      <c r="DM16" s="591"/>
      <c r="DN16" s="591"/>
      <c r="DO16" s="591"/>
      <c r="DP16" s="592"/>
      <c r="DQ16" s="596">
        <v>267853</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26127819</v>
      </c>
      <c r="S17" s="591"/>
      <c r="T17" s="591"/>
      <c r="U17" s="591"/>
      <c r="V17" s="591"/>
      <c r="W17" s="591"/>
      <c r="X17" s="591"/>
      <c r="Y17" s="592"/>
      <c r="Z17" s="643">
        <v>21.2</v>
      </c>
      <c r="AA17" s="643"/>
      <c r="AB17" s="643"/>
      <c r="AC17" s="643"/>
      <c r="AD17" s="644">
        <v>26127819</v>
      </c>
      <c r="AE17" s="644"/>
      <c r="AF17" s="644"/>
      <c r="AG17" s="644"/>
      <c r="AH17" s="644"/>
      <c r="AI17" s="644"/>
      <c r="AJ17" s="644"/>
      <c r="AK17" s="644"/>
      <c r="AL17" s="613">
        <v>43.6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13241716</v>
      </c>
      <c r="CS17" s="591"/>
      <c r="CT17" s="591"/>
      <c r="CU17" s="591"/>
      <c r="CV17" s="591"/>
      <c r="CW17" s="591"/>
      <c r="CX17" s="591"/>
      <c r="CY17" s="592"/>
      <c r="CZ17" s="643">
        <v>11.1</v>
      </c>
      <c r="DA17" s="643"/>
      <c r="DB17" s="643"/>
      <c r="DC17" s="643"/>
      <c r="DD17" s="596" t="s">
        <v>111</v>
      </c>
      <c r="DE17" s="591"/>
      <c r="DF17" s="591"/>
      <c r="DG17" s="591"/>
      <c r="DH17" s="591"/>
      <c r="DI17" s="591"/>
      <c r="DJ17" s="591"/>
      <c r="DK17" s="591"/>
      <c r="DL17" s="591"/>
      <c r="DM17" s="591"/>
      <c r="DN17" s="591"/>
      <c r="DO17" s="591"/>
      <c r="DP17" s="592"/>
      <c r="DQ17" s="596">
        <v>12347736</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1970012</v>
      </c>
      <c r="S18" s="591"/>
      <c r="T18" s="591"/>
      <c r="U18" s="591"/>
      <c r="V18" s="591"/>
      <c r="W18" s="591"/>
      <c r="X18" s="591"/>
      <c r="Y18" s="592"/>
      <c r="Z18" s="643">
        <v>1.6</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v>10476</v>
      </c>
      <c r="CS18" s="591"/>
      <c r="CT18" s="591"/>
      <c r="CU18" s="591"/>
      <c r="CV18" s="591"/>
      <c r="CW18" s="591"/>
      <c r="CX18" s="591"/>
      <c r="CY18" s="592"/>
      <c r="CZ18" s="643">
        <v>0</v>
      </c>
      <c r="DA18" s="643"/>
      <c r="DB18" s="643"/>
      <c r="DC18" s="643"/>
      <c r="DD18" s="596" t="s">
        <v>111</v>
      </c>
      <c r="DE18" s="591"/>
      <c r="DF18" s="591"/>
      <c r="DG18" s="591"/>
      <c r="DH18" s="591"/>
      <c r="DI18" s="591"/>
      <c r="DJ18" s="591"/>
      <c r="DK18" s="591"/>
      <c r="DL18" s="591"/>
      <c r="DM18" s="591"/>
      <c r="DN18" s="591"/>
      <c r="DO18" s="591"/>
      <c r="DP18" s="592"/>
      <c r="DQ18" s="596">
        <v>10476</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v>48</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1959356</v>
      </c>
      <c r="BH19" s="591"/>
      <c r="BI19" s="591"/>
      <c r="BJ19" s="591"/>
      <c r="BK19" s="591"/>
      <c r="BL19" s="591"/>
      <c r="BM19" s="591"/>
      <c r="BN19" s="592"/>
      <c r="BO19" s="643">
        <v>6.7</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62577838</v>
      </c>
      <c r="S20" s="591"/>
      <c r="T20" s="591"/>
      <c r="U20" s="591"/>
      <c r="V20" s="591"/>
      <c r="W20" s="591"/>
      <c r="X20" s="591"/>
      <c r="Y20" s="592"/>
      <c r="Z20" s="643">
        <v>50.7</v>
      </c>
      <c r="AA20" s="643"/>
      <c r="AB20" s="643"/>
      <c r="AC20" s="643"/>
      <c r="AD20" s="644">
        <v>58704324</v>
      </c>
      <c r="AE20" s="644"/>
      <c r="AF20" s="644"/>
      <c r="AG20" s="644"/>
      <c r="AH20" s="644"/>
      <c r="AI20" s="644"/>
      <c r="AJ20" s="644"/>
      <c r="AK20" s="644"/>
      <c r="AL20" s="613">
        <v>97.9</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1959356</v>
      </c>
      <c r="BH20" s="591"/>
      <c r="BI20" s="591"/>
      <c r="BJ20" s="591"/>
      <c r="BK20" s="591"/>
      <c r="BL20" s="591"/>
      <c r="BM20" s="591"/>
      <c r="BN20" s="592"/>
      <c r="BO20" s="643">
        <v>6.7</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119394618</v>
      </c>
      <c r="CS20" s="591"/>
      <c r="CT20" s="591"/>
      <c r="CU20" s="591"/>
      <c r="CV20" s="591"/>
      <c r="CW20" s="591"/>
      <c r="CX20" s="591"/>
      <c r="CY20" s="592"/>
      <c r="CZ20" s="643">
        <v>100</v>
      </c>
      <c r="DA20" s="643"/>
      <c r="DB20" s="643"/>
      <c r="DC20" s="643"/>
      <c r="DD20" s="596">
        <v>10232879</v>
      </c>
      <c r="DE20" s="591"/>
      <c r="DF20" s="591"/>
      <c r="DG20" s="591"/>
      <c r="DH20" s="591"/>
      <c r="DI20" s="591"/>
      <c r="DJ20" s="591"/>
      <c r="DK20" s="591"/>
      <c r="DL20" s="591"/>
      <c r="DM20" s="591"/>
      <c r="DN20" s="591"/>
      <c r="DO20" s="591"/>
      <c r="DP20" s="592"/>
      <c r="DQ20" s="596">
        <v>72987846</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38752</v>
      </c>
      <c r="S21" s="591"/>
      <c r="T21" s="591"/>
      <c r="U21" s="591"/>
      <c r="V21" s="591"/>
      <c r="W21" s="591"/>
      <c r="X21" s="591"/>
      <c r="Y21" s="592"/>
      <c r="Z21" s="643">
        <v>0</v>
      </c>
      <c r="AA21" s="643"/>
      <c r="AB21" s="643"/>
      <c r="AC21" s="643"/>
      <c r="AD21" s="644">
        <v>38752</v>
      </c>
      <c r="AE21" s="644"/>
      <c r="AF21" s="644"/>
      <c r="AG21" s="644"/>
      <c r="AH21" s="644"/>
      <c r="AI21" s="644"/>
      <c r="AJ21" s="644"/>
      <c r="AK21" s="644"/>
      <c r="AL21" s="613">
        <v>0.1</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55902</v>
      </c>
      <c r="BH21" s="591"/>
      <c r="BI21" s="591"/>
      <c r="BJ21" s="591"/>
      <c r="BK21" s="591"/>
      <c r="BL21" s="591"/>
      <c r="BM21" s="591"/>
      <c r="BN21" s="592"/>
      <c r="BO21" s="643">
        <v>0.2</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2292485</v>
      </c>
      <c r="S22" s="591"/>
      <c r="T22" s="591"/>
      <c r="U22" s="591"/>
      <c r="V22" s="591"/>
      <c r="W22" s="591"/>
      <c r="X22" s="591"/>
      <c r="Y22" s="592"/>
      <c r="Z22" s="643">
        <v>1.9</v>
      </c>
      <c r="AA22" s="643"/>
      <c r="AB22" s="643"/>
      <c r="AC22" s="643"/>
      <c r="AD22" s="644" t="s">
        <v>111</v>
      </c>
      <c r="AE22" s="644"/>
      <c r="AF22" s="644"/>
      <c r="AG22" s="644"/>
      <c r="AH22" s="644"/>
      <c r="AI22" s="644"/>
      <c r="AJ22" s="644"/>
      <c r="AK22" s="644"/>
      <c r="AL22" s="613" t="s">
        <v>111</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2170137</v>
      </c>
      <c r="S23" s="591"/>
      <c r="T23" s="591"/>
      <c r="U23" s="591"/>
      <c r="V23" s="591"/>
      <c r="W23" s="591"/>
      <c r="X23" s="591"/>
      <c r="Y23" s="592"/>
      <c r="Z23" s="643">
        <v>1.8</v>
      </c>
      <c r="AA23" s="643"/>
      <c r="AB23" s="643"/>
      <c r="AC23" s="643"/>
      <c r="AD23" s="644">
        <v>171119</v>
      </c>
      <c r="AE23" s="644"/>
      <c r="AF23" s="644"/>
      <c r="AG23" s="644"/>
      <c r="AH23" s="644"/>
      <c r="AI23" s="644"/>
      <c r="AJ23" s="644"/>
      <c r="AK23" s="644"/>
      <c r="AL23" s="613">
        <v>0.3</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v>1903454</v>
      </c>
      <c r="BH23" s="591"/>
      <c r="BI23" s="591"/>
      <c r="BJ23" s="591"/>
      <c r="BK23" s="591"/>
      <c r="BL23" s="591"/>
      <c r="BM23" s="591"/>
      <c r="BN23" s="592"/>
      <c r="BO23" s="643">
        <v>6.6</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748121</v>
      </c>
      <c r="S24" s="591"/>
      <c r="T24" s="591"/>
      <c r="U24" s="591"/>
      <c r="V24" s="591"/>
      <c r="W24" s="591"/>
      <c r="X24" s="591"/>
      <c r="Y24" s="592"/>
      <c r="Z24" s="643">
        <v>0.6</v>
      </c>
      <c r="AA24" s="643"/>
      <c r="AB24" s="643"/>
      <c r="AC24" s="643"/>
      <c r="AD24" s="644" t="s">
        <v>111</v>
      </c>
      <c r="AE24" s="644"/>
      <c r="AF24" s="644"/>
      <c r="AG24" s="644"/>
      <c r="AH24" s="644"/>
      <c r="AI24" s="644"/>
      <c r="AJ24" s="644"/>
      <c r="AK24" s="644"/>
      <c r="AL24" s="613" t="s">
        <v>111</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63359160</v>
      </c>
      <c r="CS24" s="641"/>
      <c r="CT24" s="641"/>
      <c r="CU24" s="641"/>
      <c r="CV24" s="641"/>
      <c r="CW24" s="641"/>
      <c r="CX24" s="641"/>
      <c r="CY24" s="688"/>
      <c r="CZ24" s="692">
        <v>53.1</v>
      </c>
      <c r="DA24" s="693"/>
      <c r="DB24" s="693"/>
      <c r="DC24" s="694"/>
      <c r="DD24" s="687">
        <v>37614158</v>
      </c>
      <c r="DE24" s="641"/>
      <c r="DF24" s="641"/>
      <c r="DG24" s="641"/>
      <c r="DH24" s="641"/>
      <c r="DI24" s="641"/>
      <c r="DJ24" s="641"/>
      <c r="DK24" s="688"/>
      <c r="DL24" s="687">
        <v>36991579</v>
      </c>
      <c r="DM24" s="641"/>
      <c r="DN24" s="641"/>
      <c r="DO24" s="641"/>
      <c r="DP24" s="641"/>
      <c r="DQ24" s="641"/>
      <c r="DR24" s="641"/>
      <c r="DS24" s="641"/>
      <c r="DT24" s="641"/>
      <c r="DU24" s="641"/>
      <c r="DV24" s="688"/>
      <c r="DW24" s="689">
        <v>57.8</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21209403</v>
      </c>
      <c r="S25" s="591"/>
      <c r="T25" s="591"/>
      <c r="U25" s="591"/>
      <c r="V25" s="591"/>
      <c r="W25" s="591"/>
      <c r="X25" s="591"/>
      <c r="Y25" s="592"/>
      <c r="Z25" s="643">
        <v>17.2</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17826304</v>
      </c>
      <c r="CS25" s="609"/>
      <c r="CT25" s="609"/>
      <c r="CU25" s="609"/>
      <c r="CV25" s="609"/>
      <c r="CW25" s="609"/>
      <c r="CX25" s="609"/>
      <c r="CY25" s="610"/>
      <c r="CZ25" s="593">
        <v>14.9</v>
      </c>
      <c r="DA25" s="611"/>
      <c r="DB25" s="611"/>
      <c r="DC25" s="612"/>
      <c r="DD25" s="596">
        <v>15933950</v>
      </c>
      <c r="DE25" s="609"/>
      <c r="DF25" s="609"/>
      <c r="DG25" s="609"/>
      <c r="DH25" s="609"/>
      <c r="DI25" s="609"/>
      <c r="DJ25" s="609"/>
      <c r="DK25" s="610"/>
      <c r="DL25" s="596">
        <v>15324359</v>
      </c>
      <c r="DM25" s="609"/>
      <c r="DN25" s="609"/>
      <c r="DO25" s="609"/>
      <c r="DP25" s="609"/>
      <c r="DQ25" s="609"/>
      <c r="DR25" s="609"/>
      <c r="DS25" s="609"/>
      <c r="DT25" s="609"/>
      <c r="DU25" s="609"/>
      <c r="DV25" s="610"/>
      <c r="DW25" s="613">
        <v>23.9</v>
      </c>
      <c r="DX25" s="614"/>
      <c r="DY25" s="614"/>
      <c r="DZ25" s="614"/>
      <c r="EA25" s="614"/>
      <c r="EB25" s="614"/>
      <c r="EC25" s="615"/>
    </row>
    <row r="26" spans="2:133" ht="11.25" customHeight="1" x14ac:dyDescent="0.15">
      <c r="B26" s="681" t="s">
        <v>276</v>
      </c>
      <c r="C26" s="682"/>
      <c r="D26" s="682"/>
      <c r="E26" s="682"/>
      <c r="F26" s="682"/>
      <c r="G26" s="682"/>
      <c r="H26" s="682"/>
      <c r="I26" s="682"/>
      <c r="J26" s="682"/>
      <c r="K26" s="682"/>
      <c r="L26" s="682"/>
      <c r="M26" s="682"/>
      <c r="N26" s="682"/>
      <c r="O26" s="682"/>
      <c r="P26" s="682"/>
      <c r="Q26" s="683"/>
      <c r="R26" s="590">
        <v>768345</v>
      </c>
      <c r="S26" s="591"/>
      <c r="T26" s="591"/>
      <c r="U26" s="591"/>
      <c r="V26" s="591"/>
      <c r="W26" s="591"/>
      <c r="X26" s="591"/>
      <c r="Y26" s="592"/>
      <c r="Z26" s="643">
        <v>0.6</v>
      </c>
      <c r="AA26" s="643"/>
      <c r="AB26" s="643"/>
      <c r="AC26" s="643"/>
      <c r="AD26" s="644">
        <v>768345</v>
      </c>
      <c r="AE26" s="644"/>
      <c r="AF26" s="644"/>
      <c r="AG26" s="644"/>
      <c r="AH26" s="644"/>
      <c r="AI26" s="644"/>
      <c r="AJ26" s="644"/>
      <c r="AK26" s="644"/>
      <c r="AL26" s="613">
        <v>1.3</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11923231</v>
      </c>
      <c r="CS26" s="591"/>
      <c r="CT26" s="591"/>
      <c r="CU26" s="591"/>
      <c r="CV26" s="591"/>
      <c r="CW26" s="591"/>
      <c r="CX26" s="591"/>
      <c r="CY26" s="592"/>
      <c r="CZ26" s="593">
        <v>10</v>
      </c>
      <c r="DA26" s="611"/>
      <c r="DB26" s="611"/>
      <c r="DC26" s="612"/>
      <c r="DD26" s="596">
        <v>10352150</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8219319</v>
      </c>
      <c r="S27" s="591"/>
      <c r="T27" s="591"/>
      <c r="U27" s="591"/>
      <c r="V27" s="591"/>
      <c r="W27" s="591"/>
      <c r="X27" s="591"/>
      <c r="Y27" s="592"/>
      <c r="Z27" s="643">
        <v>6.7</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29035508</v>
      </c>
      <c r="BH27" s="591"/>
      <c r="BI27" s="591"/>
      <c r="BJ27" s="591"/>
      <c r="BK27" s="591"/>
      <c r="BL27" s="591"/>
      <c r="BM27" s="591"/>
      <c r="BN27" s="592"/>
      <c r="BO27" s="643">
        <v>100</v>
      </c>
      <c r="BP27" s="643"/>
      <c r="BQ27" s="643"/>
      <c r="BR27" s="643"/>
      <c r="BS27" s="596">
        <v>328133</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32291829</v>
      </c>
      <c r="CS27" s="609"/>
      <c r="CT27" s="609"/>
      <c r="CU27" s="609"/>
      <c r="CV27" s="609"/>
      <c r="CW27" s="609"/>
      <c r="CX27" s="609"/>
      <c r="CY27" s="610"/>
      <c r="CZ27" s="593">
        <v>27</v>
      </c>
      <c r="DA27" s="611"/>
      <c r="DB27" s="611"/>
      <c r="DC27" s="612"/>
      <c r="DD27" s="596">
        <v>9333161</v>
      </c>
      <c r="DE27" s="609"/>
      <c r="DF27" s="609"/>
      <c r="DG27" s="609"/>
      <c r="DH27" s="609"/>
      <c r="DI27" s="609"/>
      <c r="DJ27" s="609"/>
      <c r="DK27" s="610"/>
      <c r="DL27" s="596">
        <v>9320173</v>
      </c>
      <c r="DM27" s="609"/>
      <c r="DN27" s="609"/>
      <c r="DO27" s="609"/>
      <c r="DP27" s="609"/>
      <c r="DQ27" s="609"/>
      <c r="DR27" s="609"/>
      <c r="DS27" s="609"/>
      <c r="DT27" s="609"/>
      <c r="DU27" s="609"/>
      <c r="DV27" s="610"/>
      <c r="DW27" s="613">
        <v>14.6</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982981</v>
      </c>
      <c r="S28" s="591"/>
      <c r="T28" s="591"/>
      <c r="U28" s="591"/>
      <c r="V28" s="591"/>
      <c r="W28" s="591"/>
      <c r="X28" s="591"/>
      <c r="Y28" s="592"/>
      <c r="Z28" s="643">
        <v>0.8</v>
      </c>
      <c r="AA28" s="643"/>
      <c r="AB28" s="643"/>
      <c r="AC28" s="643"/>
      <c r="AD28" s="644">
        <v>279136</v>
      </c>
      <c r="AE28" s="644"/>
      <c r="AF28" s="644"/>
      <c r="AG28" s="644"/>
      <c r="AH28" s="644"/>
      <c r="AI28" s="644"/>
      <c r="AJ28" s="644"/>
      <c r="AK28" s="644"/>
      <c r="AL28" s="613">
        <v>0.5</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13241027</v>
      </c>
      <c r="CS28" s="591"/>
      <c r="CT28" s="591"/>
      <c r="CU28" s="591"/>
      <c r="CV28" s="591"/>
      <c r="CW28" s="591"/>
      <c r="CX28" s="591"/>
      <c r="CY28" s="592"/>
      <c r="CZ28" s="593">
        <v>11.1</v>
      </c>
      <c r="DA28" s="611"/>
      <c r="DB28" s="611"/>
      <c r="DC28" s="612"/>
      <c r="DD28" s="596">
        <v>12347047</v>
      </c>
      <c r="DE28" s="591"/>
      <c r="DF28" s="591"/>
      <c r="DG28" s="591"/>
      <c r="DH28" s="591"/>
      <c r="DI28" s="591"/>
      <c r="DJ28" s="591"/>
      <c r="DK28" s="592"/>
      <c r="DL28" s="596">
        <v>12347047</v>
      </c>
      <c r="DM28" s="591"/>
      <c r="DN28" s="591"/>
      <c r="DO28" s="591"/>
      <c r="DP28" s="591"/>
      <c r="DQ28" s="591"/>
      <c r="DR28" s="591"/>
      <c r="DS28" s="591"/>
      <c r="DT28" s="591"/>
      <c r="DU28" s="591"/>
      <c r="DV28" s="592"/>
      <c r="DW28" s="613">
        <v>19.3</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2704831</v>
      </c>
      <c r="S29" s="591"/>
      <c r="T29" s="591"/>
      <c r="U29" s="591"/>
      <c r="V29" s="591"/>
      <c r="W29" s="591"/>
      <c r="X29" s="591"/>
      <c r="Y29" s="592"/>
      <c r="Z29" s="643">
        <v>2.2000000000000002</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13241025</v>
      </c>
      <c r="CS29" s="609"/>
      <c r="CT29" s="609"/>
      <c r="CU29" s="609"/>
      <c r="CV29" s="609"/>
      <c r="CW29" s="609"/>
      <c r="CX29" s="609"/>
      <c r="CY29" s="610"/>
      <c r="CZ29" s="593">
        <v>11.1</v>
      </c>
      <c r="DA29" s="611"/>
      <c r="DB29" s="611"/>
      <c r="DC29" s="612"/>
      <c r="DD29" s="596">
        <v>12347045</v>
      </c>
      <c r="DE29" s="609"/>
      <c r="DF29" s="609"/>
      <c r="DG29" s="609"/>
      <c r="DH29" s="609"/>
      <c r="DI29" s="609"/>
      <c r="DJ29" s="609"/>
      <c r="DK29" s="610"/>
      <c r="DL29" s="596">
        <v>12347045</v>
      </c>
      <c r="DM29" s="609"/>
      <c r="DN29" s="609"/>
      <c r="DO29" s="609"/>
      <c r="DP29" s="609"/>
      <c r="DQ29" s="609"/>
      <c r="DR29" s="609"/>
      <c r="DS29" s="609"/>
      <c r="DT29" s="609"/>
      <c r="DU29" s="609"/>
      <c r="DV29" s="610"/>
      <c r="DW29" s="613">
        <v>19.3</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4173462</v>
      </c>
      <c r="S30" s="591"/>
      <c r="T30" s="591"/>
      <c r="U30" s="591"/>
      <c r="V30" s="591"/>
      <c r="W30" s="591"/>
      <c r="X30" s="591"/>
      <c r="Y30" s="592"/>
      <c r="Z30" s="643">
        <v>3.4</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v>
      </c>
      <c r="BH30" s="657"/>
      <c r="BI30" s="657"/>
      <c r="BJ30" s="657"/>
      <c r="BK30" s="657"/>
      <c r="BL30" s="657"/>
      <c r="BM30" s="658">
        <v>96.6</v>
      </c>
      <c r="BN30" s="657"/>
      <c r="BO30" s="657"/>
      <c r="BP30" s="657"/>
      <c r="BQ30" s="659"/>
      <c r="BR30" s="656">
        <v>98.9</v>
      </c>
      <c r="BS30" s="657"/>
      <c r="BT30" s="657"/>
      <c r="BU30" s="657"/>
      <c r="BV30" s="657"/>
      <c r="BW30" s="657"/>
      <c r="BX30" s="658">
        <v>96</v>
      </c>
      <c r="BY30" s="657"/>
      <c r="BZ30" s="657"/>
      <c r="CA30" s="657"/>
      <c r="CB30" s="659"/>
      <c r="CD30" s="662"/>
      <c r="CE30" s="663"/>
      <c r="CF30" s="627" t="s">
        <v>291</v>
      </c>
      <c r="CG30" s="624"/>
      <c r="CH30" s="624"/>
      <c r="CI30" s="624"/>
      <c r="CJ30" s="624"/>
      <c r="CK30" s="624"/>
      <c r="CL30" s="624"/>
      <c r="CM30" s="624"/>
      <c r="CN30" s="624"/>
      <c r="CO30" s="624"/>
      <c r="CP30" s="624"/>
      <c r="CQ30" s="625"/>
      <c r="CR30" s="590">
        <v>12069374</v>
      </c>
      <c r="CS30" s="591"/>
      <c r="CT30" s="591"/>
      <c r="CU30" s="591"/>
      <c r="CV30" s="591"/>
      <c r="CW30" s="591"/>
      <c r="CX30" s="591"/>
      <c r="CY30" s="592"/>
      <c r="CZ30" s="593">
        <v>10.1</v>
      </c>
      <c r="DA30" s="611"/>
      <c r="DB30" s="611"/>
      <c r="DC30" s="612"/>
      <c r="DD30" s="596">
        <v>11317753</v>
      </c>
      <c r="DE30" s="591"/>
      <c r="DF30" s="591"/>
      <c r="DG30" s="591"/>
      <c r="DH30" s="591"/>
      <c r="DI30" s="591"/>
      <c r="DJ30" s="591"/>
      <c r="DK30" s="592"/>
      <c r="DL30" s="596">
        <v>11317753</v>
      </c>
      <c r="DM30" s="591"/>
      <c r="DN30" s="591"/>
      <c r="DO30" s="591"/>
      <c r="DP30" s="591"/>
      <c r="DQ30" s="591"/>
      <c r="DR30" s="591"/>
      <c r="DS30" s="591"/>
      <c r="DT30" s="591"/>
      <c r="DU30" s="591"/>
      <c r="DV30" s="592"/>
      <c r="DW30" s="613">
        <v>17.7</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4639338</v>
      </c>
      <c r="S31" s="591"/>
      <c r="T31" s="591"/>
      <c r="U31" s="591"/>
      <c r="V31" s="591"/>
      <c r="W31" s="591"/>
      <c r="X31" s="591"/>
      <c r="Y31" s="592"/>
      <c r="Z31" s="643">
        <v>3.8</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99</v>
      </c>
      <c r="BH31" s="609"/>
      <c r="BI31" s="609"/>
      <c r="BJ31" s="609"/>
      <c r="BK31" s="609"/>
      <c r="BL31" s="609"/>
      <c r="BM31" s="645">
        <v>97</v>
      </c>
      <c r="BN31" s="655"/>
      <c r="BO31" s="655"/>
      <c r="BP31" s="655"/>
      <c r="BQ31" s="619"/>
      <c r="BR31" s="654">
        <v>99</v>
      </c>
      <c r="BS31" s="609"/>
      <c r="BT31" s="609"/>
      <c r="BU31" s="609"/>
      <c r="BV31" s="609"/>
      <c r="BW31" s="609"/>
      <c r="BX31" s="645">
        <v>96.8</v>
      </c>
      <c r="BY31" s="655"/>
      <c r="BZ31" s="655"/>
      <c r="CA31" s="655"/>
      <c r="CB31" s="619"/>
      <c r="CD31" s="662"/>
      <c r="CE31" s="663"/>
      <c r="CF31" s="627" t="s">
        <v>295</v>
      </c>
      <c r="CG31" s="624"/>
      <c r="CH31" s="624"/>
      <c r="CI31" s="624"/>
      <c r="CJ31" s="624"/>
      <c r="CK31" s="624"/>
      <c r="CL31" s="624"/>
      <c r="CM31" s="624"/>
      <c r="CN31" s="624"/>
      <c r="CO31" s="624"/>
      <c r="CP31" s="624"/>
      <c r="CQ31" s="625"/>
      <c r="CR31" s="590">
        <v>1171651</v>
      </c>
      <c r="CS31" s="609"/>
      <c r="CT31" s="609"/>
      <c r="CU31" s="609"/>
      <c r="CV31" s="609"/>
      <c r="CW31" s="609"/>
      <c r="CX31" s="609"/>
      <c r="CY31" s="610"/>
      <c r="CZ31" s="593">
        <v>1</v>
      </c>
      <c r="DA31" s="611"/>
      <c r="DB31" s="611"/>
      <c r="DC31" s="612"/>
      <c r="DD31" s="596">
        <v>1029292</v>
      </c>
      <c r="DE31" s="609"/>
      <c r="DF31" s="609"/>
      <c r="DG31" s="609"/>
      <c r="DH31" s="609"/>
      <c r="DI31" s="609"/>
      <c r="DJ31" s="609"/>
      <c r="DK31" s="610"/>
      <c r="DL31" s="596">
        <v>1029292</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5507364</v>
      </c>
      <c r="S32" s="591"/>
      <c r="T32" s="591"/>
      <c r="U32" s="591"/>
      <c r="V32" s="591"/>
      <c r="W32" s="591"/>
      <c r="X32" s="591"/>
      <c r="Y32" s="592"/>
      <c r="Z32" s="643">
        <v>4.5</v>
      </c>
      <c r="AA32" s="643"/>
      <c r="AB32" s="643"/>
      <c r="AC32" s="643"/>
      <c r="AD32" s="644">
        <v>2860</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98.8</v>
      </c>
      <c r="BH32" s="575"/>
      <c r="BI32" s="575"/>
      <c r="BJ32" s="575"/>
      <c r="BK32" s="575"/>
      <c r="BL32" s="575"/>
      <c r="BM32" s="638">
        <v>95.9</v>
      </c>
      <c r="BN32" s="575"/>
      <c r="BO32" s="575"/>
      <c r="BP32" s="575"/>
      <c r="BQ32" s="632"/>
      <c r="BR32" s="653">
        <v>98.7</v>
      </c>
      <c r="BS32" s="575"/>
      <c r="BT32" s="575"/>
      <c r="BU32" s="575"/>
      <c r="BV32" s="575"/>
      <c r="BW32" s="575"/>
      <c r="BX32" s="638">
        <v>94.6</v>
      </c>
      <c r="BY32" s="575"/>
      <c r="BZ32" s="575"/>
      <c r="CA32" s="575"/>
      <c r="CB32" s="632"/>
      <c r="CD32" s="664"/>
      <c r="CE32" s="665"/>
      <c r="CF32" s="627" t="s">
        <v>298</v>
      </c>
      <c r="CG32" s="624"/>
      <c r="CH32" s="624"/>
      <c r="CI32" s="624"/>
      <c r="CJ32" s="624"/>
      <c r="CK32" s="624"/>
      <c r="CL32" s="624"/>
      <c r="CM32" s="624"/>
      <c r="CN32" s="624"/>
      <c r="CO32" s="624"/>
      <c r="CP32" s="624"/>
      <c r="CQ32" s="625"/>
      <c r="CR32" s="590">
        <v>2</v>
      </c>
      <c r="CS32" s="591"/>
      <c r="CT32" s="591"/>
      <c r="CU32" s="591"/>
      <c r="CV32" s="591"/>
      <c r="CW32" s="591"/>
      <c r="CX32" s="591"/>
      <c r="CY32" s="592"/>
      <c r="CZ32" s="593">
        <v>0</v>
      </c>
      <c r="DA32" s="611"/>
      <c r="DB32" s="611"/>
      <c r="DC32" s="612"/>
      <c r="DD32" s="596">
        <v>2</v>
      </c>
      <c r="DE32" s="591"/>
      <c r="DF32" s="591"/>
      <c r="DG32" s="591"/>
      <c r="DH32" s="591"/>
      <c r="DI32" s="591"/>
      <c r="DJ32" s="591"/>
      <c r="DK32" s="592"/>
      <c r="DL32" s="596">
        <v>2</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7320600</v>
      </c>
      <c r="S33" s="591"/>
      <c r="T33" s="591"/>
      <c r="U33" s="591"/>
      <c r="V33" s="591"/>
      <c r="W33" s="591"/>
      <c r="X33" s="591"/>
      <c r="Y33" s="592"/>
      <c r="Z33" s="643">
        <v>5.9</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45357297</v>
      </c>
      <c r="CS33" s="609"/>
      <c r="CT33" s="609"/>
      <c r="CU33" s="609"/>
      <c r="CV33" s="609"/>
      <c r="CW33" s="609"/>
      <c r="CX33" s="609"/>
      <c r="CY33" s="610"/>
      <c r="CZ33" s="593">
        <v>38</v>
      </c>
      <c r="DA33" s="611"/>
      <c r="DB33" s="611"/>
      <c r="DC33" s="612"/>
      <c r="DD33" s="596">
        <v>31378212</v>
      </c>
      <c r="DE33" s="609"/>
      <c r="DF33" s="609"/>
      <c r="DG33" s="609"/>
      <c r="DH33" s="609"/>
      <c r="DI33" s="609"/>
      <c r="DJ33" s="609"/>
      <c r="DK33" s="610"/>
      <c r="DL33" s="596">
        <v>21406403</v>
      </c>
      <c r="DM33" s="609"/>
      <c r="DN33" s="609"/>
      <c r="DO33" s="609"/>
      <c r="DP33" s="609"/>
      <c r="DQ33" s="609"/>
      <c r="DR33" s="609"/>
      <c r="DS33" s="609"/>
      <c r="DT33" s="609"/>
      <c r="DU33" s="609"/>
      <c r="DV33" s="610"/>
      <c r="DW33" s="613">
        <v>33.4</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15977971</v>
      </c>
      <c r="CS34" s="591"/>
      <c r="CT34" s="591"/>
      <c r="CU34" s="591"/>
      <c r="CV34" s="591"/>
      <c r="CW34" s="591"/>
      <c r="CX34" s="591"/>
      <c r="CY34" s="592"/>
      <c r="CZ34" s="593">
        <v>13.4</v>
      </c>
      <c r="DA34" s="611"/>
      <c r="DB34" s="611"/>
      <c r="DC34" s="612"/>
      <c r="DD34" s="596">
        <v>11559295</v>
      </c>
      <c r="DE34" s="591"/>
      <c r="DF34" s="591"/>
      <c r="DG34" s="591"/>
      <c r="DH34" s="591"/>
      <c r="DI34" s="591"/>
      <c r="DJ34" s="591"/>
      <c r="DK34" s="592"/>
      <c r="DL34" s="596">
        <v>9746196</v>
      </c>
      <c r="DM34" s="591"/>
      <c r="DN34" s="591"/>
      <c r="DO34" s="591"/>
      <c r="DP34" s="591"/>
      <c r="DQ34" s="591"/>
      <c r="DR34" s="591"/>
      <c r="DS34" s="591"/>
      <c r="DT34" s="591"/>
      <c r="DU34" s="591"/>
      <c r="DV34" s="592"/>
      <c r="DW34" s="613">
        <v>15.2</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4056500</v>
      </c>
      <c r="S35" s="591"/>
      <c r="T35" s="591"/>
      <c r="U35" s="591"/>
      <c r="V35" s="591"/>
      <c r="W35" s="591"/>
      <c r="X35" s="591"/>
      <c r="Y35" s="592"/>
      <c r="Z35" s="643">
        <v>3.3</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13200870</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1209454</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956068</v>
      </c>
      <c r="CS35" s="609"/>
      <c r="CT35" s="609"/>
      <c r="CU35" s="609"/>
      <c r="CV35" s="609"/>
      <c r="CW35" s="609"/>
      <c r="CX35" s="609"/>
      <c r="CY35" s="610"/>
      <c r="CZ35" s="593">
        <v>0.8</v>
      </c>
      <c r="DA35" s="611"/>
      <c r="DB35" s="611"/>
      <c r="DC35" s="612"/>
      <c r="DD35" s="596">
        <v>859029</v>
      </c>
      <c r="DE35" s="609"/>
      <c r="DF35" s="609"/>
      <c r="DG35" s="609"/>
      <c r="DH35" s="609"/>
      <c r="DI35" s="609"/>
      <c r="DJ35" s="609"/>
      <c r="DK35" s="610"/>
      <c r="DL35" s="596">
        <v>858980</v>
      </c>
      <c r="DM35" s="609"/>
      <c r="DN35" s="609"/>
      <c r="DO35" s="609"/>
      <c r="DP35" s="609"/>
      <c r="DQ35" s="609"/>
      <c r="DR35" s="609"/>
      <c r="DS35" s="609"/>
      <c r="DT35" s="609"/>
      <c r="DU35" s="609"/>
      <c r="DV35" s="610"/>
      <c r="DW35" s="613">
        <v>1.3</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123352976</v>
      </c>
      <c r="S36" s="631"/>
      <c r="T36" s="631"/>
      <c r="U36" s="631"/>
      <c r="V36" s="631"/>
      <c r="W36" s="631"/>
      <c r="X36" s="631"/>
      <c r="Y36" s="634"/>
      <c r="Z36" s="635">
        <v>100</v>
      </c>
      <c r="AA36" s="635"/>
      <c r="AB36" s="635"/>
      <c r="AC36" s="635"/>
      <c r="AD36" s="636">
        <v>59964536</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1795105</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819701</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7295970</v>
      </c>
      <c r="CS36" s="591"/>
      <c r="CT36" s="591"/>
      <c r="CU36" s="591"/>
      <c r="CV36" s="591"/>
      <c r="CW36" s="591"/>
      <c r="CX36" s="591"/>
      <c r="CY36" s="592"/>
      <c r="CZ36" s="593">
        <v>6.1</v>
      </c>
      <c r="DA36" s="611"/>
      <c r="DB36" s="611"/>
      <c r="DC36" s="612"/>
      <c r="DD36" s="596">
        <v>5972195</v>
      </c>
      <c r="DE36" s="591"/>
      <c r="DF36" s="591"/>
      <c r="DG36" s="591"/>
      <c r="DH36" s="591"/>
      <c r="DI36" s="591"/>
      <c r="DJ36" s="591"/>
      <c r="DK36" s="592"/>
      <c r="DL36" s="596">
        <v>3286230</v>
      </c>
      <c r="DM36" s="591"/>
      <c r="DN36" s="591"/>
      <c r="DO36" s="591"/>
      <c r="DP36" s="591"/>
      <c r="DQ36" s="591"/>
      <c r="DR36" s="591"/>
      <c r="DS36" s="591"/>
      <c r="DT36" s="591"/>
      <c r="DU36" s="591"/>
      <c r="DV36" s="592"/>
      <c r="DW36" s="613">
        <v>5.0999999999999996</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643227</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37116</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22105</v>
      </c>
      <c r="CS37" s="609"/>
      <c r="CT37" s="609"/>
      <c r="CU37" s="609"/>
      <c r="CV37" s="609"/>
      <c r="CW37" s="609"/>
      <c r="CX37" s="609"/>
      <c r="CY37" s="610"/>
      <c r="CZ37" s="593">
        <v>0</v>
      </c>
      <c r="DA37" s="611"/>
      <c r="DB37" s="611"/>
      <c r="DC37" s="612"/>
      <c r="DD37" s="596">
        <v>22105</v>
      </c>
      <c r="DE37" s="609"/>
      <c r="DF37" s="609"/>
      <c r="DG37" s="609"/>
      <c r="DH37" s="609"/>
      <c r="DI37" s="609"/>
      <c r="DJ37" s="609"/>
      <c r="DK37" s="610"/>
      <c r="DL37" s="596">
        <v>22105</v>
      </c>
      <c r="DM37" s="609"/>
      <c r="DN37" s="609"/>
      <c r="DO37" s="609"/>
      <c r="DP37" s="609"/>
      <c r="DQ37" s="609"/>
      <c r="DR37" s="609"/>
      <c r="DS37" s="609"/>
      <c r="DT37" s="609"/>
      <c r="DU37" s="609"/>
      <c r="DV37" s="610"/>
      <c r="DW37" s="613">
        <v>0</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338706</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58970</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11113037</v>
      </c>
      <c r="CS38" s="591"/>
      <c r="CT38" s="591"/>
      <c r="CU38" s="591"/>
      <c r="CV38" s="591"/>
      <c r="CW38" s="591"/>
      <c r="CX38" s="591"/>
      <c r="CY38" s="592"/>
      <c r="CZ38" s="593">
        <v>9.3000000000000007</v>
      </c>
      <c r="DA38" s="611"/>
      <c r="DB38" s="611"/>
      <c r="DC38" s="612"/>
      <c r="DD38" s="596">
        <v>8990279</v>
      </c>
      <c r="DE38" s="591"/>
      <c r="DF38" s="591"/>
      <c r="DG38" s="591"/>
      <c r="DH38" s="591"/>
      <c r="DI38" s="591"/>
      <c r="DJ38" s="591"/>
      <c r="DK38" s="592"/>
      <c r="DL38" s="596">
        <v>7514997</v>
      </c>
      <c r="DM38" s="591"/>
      <c r="DN38" s="591"/>
      <c r="DO38" s="591"/>
      <c r="DP38" s="591"/>
      <c r="DQ38" s="591"/>
      <c r="DR38" s="591"/>
      <c r="DS38" s="591"/>
      <c r="DT38" s="591"/>
      <c r="DU38" s="591"/>
      <c r="DV38" s="592"/>
      <c r="DW38" s="613">
        <v>11.7</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217775</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96</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5236182</v>
      </c>
      <c r="CS39" s="609"/>
      <c r="CT39" s="609"/>
      <c r="CU39" s="609"/>
      <c r="CV39" s="609"/>
      <c r="CW39" s="609"/>
      <c r="CX39" s="609"/>
      <c r="CY39" s="610"/>
      <c r="CZ39" s="593">
        <v>4.4000000000000004</v>
      </c>
      <c r="DA39" s="611"/>
      <c r="DB39" s="611"/>
      <c r="DC39" s="612"/>
      <c r="DD39" s="596">
        <v>3642637</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2966087</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137</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4778069</v>
      </c>
      <c r="CS40" s="591"/>
      <c r="CT40" s="591"/>
      <c r="CU40" s="591"/>
      <c r="CV40" s="591"/>
      <c r="CW40" s="591"/>
      <c r="CX40" s="591"/>
      <c r="CY40" s="592"/>
      <c r="CZ40" s="593">
        <v>4</v>
      </c>
      <c r="DA40" s="611"/>
      <c r="DB40" s="611"/>
      <c r="DC40" s="612"/>
      <c r="DD40" s="596">
        <v>354777</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7239970</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356</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10678161</v>
      </c>
      <c r="CS42" s="591"/>
      <c r="CT42" s="591"/>
      <c r="CU42" s="591"/>
      <c r="CV42" s="591"/>
      <c r="CW42" s="591"/>
      <c r="CX42" s="591"/>
      <c r="CY42" s="592"/>
      <c r="CZ42" s="593">
        <v>8.9</v>
      </c>
      <c r="DA42" s="594"/>
      <c r="DB42" s="594"/>
      <c r="DC42" s="595"/>
      <c r="DD42" s="596">
        <v>3995476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354869</v>
      </c>
      <c r="CS43" s="609"/>
      <c r="CT43" s="609"/>
      <c r="CU43" s="609"/>
      <c r="CV43" s="609"/>
      <c r="CW43" s="609"/>
      <c r="CX43" s="609"/>
      <c r="CY43" s="610"/>
      <c r="CZ43" s="593">
        <v>0.3</v>
      </c>
      <c r="DA43" s="611"/>
      <c r="DB43" s="611"/>
      <c r="DC43" s="612"/>
      <c r="DD43" s="596">
        <v>330757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10232879</v>
      </c>
      <c r="CS44" s="591"/>
      <c r="CT44" s="591"/>
      <c r="CU44" s="591"/>
      <c r="CV44" s="591"/>
      <c r="CW44" s="591"/>
      <c r="CX44" s="591"/>
      <c r="CY44" s="592"/>
      <c r="CZ44" s="593">
        <v>8.6</v>
      </c>
      <c r="DA44" s="594"/>
      <c r="DB44" s="594"/>
      <c r="DC44" s="595"/>
      <c r="DD44" s="596">
        <v>3727623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4302110</v>
      </c>
      <c r="CS45" s="609"/>
      <c r="CT45" s="609"/>
      <c r="CU45" s="609"/>
      <c r="CV45" s="609"/>
      <c r="CW45" s="609"/>
      <c r="CX45" s="609"/>
      <c r="CY45" s="610"/>
      <c r="CZ45" s="593">
        <v>3.6</v>
      </c>
      <c r="DA45" s="611"/>
      <c r="DB45" s="611"/>
      <c r="DC45" s="612"/>
      <c r="DD45" s="596">
        <v>601633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5707024</v>
      </c>
      <c r="CS46" s="591"/>
      <c r="CT46" s="591"/>
      <c r="CU46" s="591"/>
      <c r="CV46" s="591"/>
      <c r="CW46" s="591"/>
      <c r="CX46" s="591"/>
      <c r="CY46" s="592"/>
      <c r="CZ46" s="593">
        <v>4.8</v>
      </c>
      <c r="DA46" s="594"/>
      <c r="DB46" s="594"/>
      <c r="DC46" s="595"/>
      <c r="DD46" s="596">
        <v>3062556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v>445282</v>
      </c>
      <c r="CS47" s="609"/>
      <c r="CT47" s="609"/>
      <c r="CU47" s="609"/>
      <c r="CV47" s="609"/>
      <c r="CW47" s="609"/>
      <c r="CX47" s="609"/>
      <c r="CY47" s="610"/>
      <c r="CZ47" s="593">
        <v>0.4</v>
      </c>
      <c r="DA47" s="611"/>
      <c r="DB47" s="611"/>
      <c r="DC47" s="612"/>
      <c r="DD47" s="596">
        <v>267853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119394618</v>
      </c>
      <c r="CS49" s="575"/>
      <c r="CT49" s="575"/>
      <c r="CU49" s="575"/>
      <c r="CV49" s="575"/>
      <c r="CW49" s="575"/>
      <c r="CX49" s="575"/>
      <c r="CY49" s="576"/>
      <c r="CZ49" s="577">
        <v>100</v>
      </c>
      <c r="DA49" s="578"/>
      <c r="DB49" s="578"/>
      <c r="DC49" s="579"/>
      <c r="DD49" s="580">
        <v>72987846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343</v>
      </c>
      <c r="DK2" s="1111"/>
      <c r="DL2" s="1111"/>
      <c r="DM2" s="1111"/>
      <c r="DN2" s="1111"/>
      <c r="DO2" s="1112"/>
      <c r="DP2" s="202"/>
      <c r="DQ2" s="1110" t="s">
        <v>344</v>
      </c>
      <c r="DR2" s="1111"/>
      <c r="DS2" s="1111"/>
      <c r="DT2" s="1111"/>
      <c r="DU2" s="1111"/>
      <c r="DV2" s="1111"/>
      <c r="DW2" s="1111"/>
      <c r="DX2" s="1111"/>
      <c r="DY2" s="1111"/>
      <c r="DZ2" s="111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3"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8" t="s">
        <v>361</v>
      </c>
      <c r="DH5" s="1099"/>
      <c r="DI5" s="1099"/>
      <c r="DJ5" s="1099"/>
      <c r="DK5" s="1100"/>
      <c r="DL5" s="1098" t="s">
        <v>362</v>
      </c>
      <c r="DM5" s="1099"/>
      <c r="DN5" s="1099"/>
      <c r="DO5" s="1099"/>
      <c r="DP5" s="1100"/>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4"/>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1"/>
      <c r="DH6" s="1102"/>
      <c r="DI6" s="1102"/>
      <c r="DJ6" s="1102"/>
      <c r="DK6" s="1103"/>
      <c r="DL6" s="1101"/>
      <c r="DM6" s="1102"/>
      <c r="DN6" s="1102"/>
      <c r="DO6" s="1102"/>
      <c r="DP6" s="1103"/>
      <c r="DQ6" s="1003"/>
      <c r="DR6" s="1004"/>
      <c r="DS6" s="1004"/>
      <c r="DT6" s="1004"/>
      <c r="DU6" s="1005"/>
      <c r="DV6" s="1003"/>
      <c r="DW6" s="1004"/>
      <c r="DX6" s="1004"/>
      <c r="DY6" s="1004"/>
      <c r="DZ6" s="1017"/>
      <c r="EA6" s="207"/>
    </row>
    <row r="7" spans="1:131" s="208" customFormat="1" ht="26.25" customHeight="1" thickTop="1" x14ac:dyDescent="0.15">
      <c r="A7" s="211">
        <v>1</v>
      </c>
      <c r="B7" s="1048" t="s">
        <v>364</v>
      </c>
      <c r="C7" s="1049"/>
      <c r="D7" s="1049"/>
      <c r="E7" s="1049"/>
      <c r="F7" s="1049"/>
      <c r="G7" s="1049"/>
      <c r="H7" s="1049"/>
      <c r="I7" s="1049"/>
      <c r="J7" s="1049"/>
      <c r="K7" s="1049"/>
      <c r="L7" s="1049"/>
      <c r="M7" s="1049"/>
      <c r="N7" s="1049"/>
      <c r="O7" s="1049"/>
      <c r="P7" s="1050"/>
      <c r="Q7" s="1104">
        <v>121880</v>
      </c>
      <c r="R7" s="1105"/>
      <c r="S7" s="1105"/>
      <c r="T7" s="1105"/>
      <c r="U7" s="1105"/>
      <c r="V7" s="1105">
        <v>118103</v>
      </c>
      <c r="W7" s="1105"/>
      <c r="X7" s="1105"/>
      <c r="Y7" s="1105"/>
      <c r="Z7" s="1105"/>
      <c r="AA7" s="1105">
        <v>3777</v>
      </c>
      <c r="AB7" s="1105"/>
      <c r="AC7" s="1105"/>
      <c r="AD7" s="1105"/>
      <c r="AE7" s="1106"/>
      <c r="AF7" s="1107">
        <v>3064</v>
      </c>
      <c r="AG7" s="1108"/>
      <c r="AH7" s="1108"/>
      <c r="AI7" s="1108"/>
      <c r="AJ7" s="1109"/>
      <c r="AK7" s="1091">
        <v>4620</v>
      </c>
      <c r="AL7" s="1092"/>
      <c r="AM7" s="1092"/>
      <c r="AN7" s="1092"/>
      <c r="AO7" s="1092"/>
      <c r="AP7" s="1092">
        <v>99191</v>
      </c>
      <c r="AQ7" s="1092"/>
      <c r="AR7" s="1092"/>
      <c r="AS7" s="1092"/>
      <c r="AT7" s="1092"/>
      <c r="AU7" s="1093"/>
      <c r="AV7" s="1093"/>
      <c r="AW7" s="1093"/>
      <c r="AX7" s="1093"/>
      <c r="AY7" s="1094"/>
      <c r="AZ7" s="205"/>
      <c r="BA7" s="205"/>
      <c r="BB7" s="205"/>
      <c r="BC7" s="205"/>
      <c r="BD7" s="205"/>
      <c r="BE7" s="206"/>
      <c r="BF7" s="206"/>
      <c r="BG7" s="206"/>
      <c r="BH7" s="206"/>
      <c r="BI7" s="206"/>
      <c r="BJ7" s="206"/>
      <c r="BK7" s="206"/>
      <c r="BL7" s="206"/>
      <c r="BM7" s="206"/>
      <c r="BN7" s="206"/>
      <c r="BO7" s="206"/>
      <c r="BP7" s="206"/>
      <c r="BQ7" s="212">
        <v>1</v>
      </c>
      <c r="BR7" s="213"/>
      <c r="BS7" s="1095" t="s">
        <v>546</v>
      </c>
      <c r="BT7" s="1096"/>
      <c r="BU7" s="1096"/>
      <c r="BV7" s="1096"/>
      <c r="BW7" s="1096"/>
      <c r="BX7" s="1096"/>
      <c r="BY7" s="1096"/>
      <c r="BZ7" s="1096"/>
      <c r="CA7" s="1096"/>
      <c r="CB7" s="1096"/>
      <c r="CC7" s="1096"/>
      <c r="CD7" s="1096"/>
      <c r="CE7" s="1096"/>
      <c r="CF7" s="1096"/>
      <c r="CG7" s="1097"/>
      <c r="CH7" s="1088">
        <v>-8</v>
      </c>
      <c r="CI7" s="1089"/>
      <c r="CJ7" s="1089"/>
      <c r="CK7" s="1089"/>
      <c r="CL7" s="1090"/>
      <c r="CM7" s="1088">
        <v>190</v>
      </c>
      <c r="CN7" s="1089"/>
      <c r="CO7" s="1089"/>
      <c r="CP7" s="1089"/>
      <c r="CQ7" s="1090"/>
      <c r="CR7" s="1088">
        <v>30</v>
      </c>
      <c r="CS7" s="1089"/>
      <c r="CT7" s="1089"/>
      <c r="CU7" s="1089"/>
      <c r="CV7" s="1090"/>
      <c r="CW7" s="1088">
        <v>1</v>
      </c>
      <c r="CX7" s="1089"/>
      <c r="CY7" s="1089"/>
      <c r="CZ7" s="1089"/>
      <c r="DA7" s="1090"/>
      <c r="DB7" s="1088" t="s">
        <v>561</v>
      </c>
      <c r="DC7" s="1089"/>
      <c r="DD7" s="1089"/>
      <c r="DE7" s="1089"/>
      <c r="DF7" s="1090"/>
      <c r="DG7" s="1088" t="s">
        <v>561</v>
      </c>
      <c r="DH7" s="1089"/>
      <c r="DI7" s="1089"/>
      <c r="DJ7" s="1089"/>
      <c r="DK7" s="1090"/>
      <c r="DL7" s="1088" t="s">
        <v>561</v>
      </c>
      <c r="DM7" s="1089"/>
      <c r="DN7" s="1089"/>
      <c r="DO7" s="1089"/>
      <c r="DP7" s="1090"/>
      <c r="DQ7" s="1088" t="s">
        <v>561</v>
      </c>
      <c r="DR7" s="1089"/>
      <c r="DS7" s="1089"/>
      <c r="DT7" s="1089"/>
      <c r="DU7" s="1090"/>
      <c r="DV7" s="1115"/>
      <c r="DW7" s="1116"/>
      <c r="DX7" s="1116"/>
      <c r="DY7" s="1116"/>
      <c r="DZ7" s="1117"/>
      <c r="EA7" s="207"/>
    </row>
    <row r="8" spans="1:131" s="208" customFormat="1" ht="26.25" customHeight="1" x14ac:dyDescent="0.15">
      <c r="A8" s="214">
        <v>2</v>
      </c>
      <c r="B8" s="1030" t="s">
        <v>365</v>
      </c>
      <c r="C8" s="1031"/>
      <c r="D8" s="1031"/>
      <c r="E8" s="1031"/>
      <c r="F8" s="1031"/>
      <c r="G8" s="1031"/>
      <c r="H8" s="1031"/>
      <c r="I8" s="1031"/>
      <c r="J8" s="1031"/>
      <c r="K8" s="1031"/>
      <c r="L8" s="1031"/>
      <c r="M8" s="1031"/>
      <c r="N8" s="1031"/>
      <c r="O8" s="1031"/>
      <c r="P8" s="1032"/>
      <c r="Q8" s="1042">
        <v>2328</v>
      </c>
      <c r="R8" s="1043"/>
      <c r="S8" s="1043"/>
      <c r="T8" s="1043"/>
      <c r="U8" s="1043"/>
      <c r="V8" s="1043">
        <v>2149</v>
      </c>
      <c r="W8" s="1043"/>
      <c r="X8" s="1043"/>
      <c r="Y8" s="1043"/>
      <c r="Z8" s="1043"/>
      <c r="AA8" s="1043">
        <v>179</v>
      </c>
      <c r="AB8" s="1043"/>
      <c r="AC8" s="1043"/>
      <c r="AD8" s="1043"/>
      <c r="AE8" s="1044"/>
      <c r="AF8" s="1036">
        <v>158</v>
      </c>
      <c r="AG8" s="1037"/>
      <c r="AH8" s="1037"/>
      <c r="AI8" s="1037"/>
      <c r="AJ8" s="1038"/>
      <c r="AK8" s="1084">
        <v>252</v>
      </c>
      <c r="AL8" s="1085"/>
      <c r="AM8" s="1085"/>
      <c r="AN8" s="1085"/>
      <c r="AO8" s="1085"/>
      <c r="AP8" s="1085">
        <v>8105</v>
      </c>
      <c r="AQ8" s="1085"/>
      <c r="AR8" s="1085"/>
      <c r="AS8" s="1085"/>
      <c r="AT8" s="1085"/>
      <c r="AU8" s="1082"/>
      <c r="AV8" s="1082"/>
      <c r="AW8" s="1082"/>
      <c r="AX8" s="1082"/>
      <c r="AY8" s="1083"/>
      <c r="AZ8" s="205"/>
      <c r="BA8" s="205"/>
      <c r="BB8" s="205"/>
      <c r="BC8" s="205"/>
      <c r="BD8" s="205"/>
      <c r="BE8" s="206"/>
      <c r="BF8" s="206"/>
      <c r="BG8" s="206"/>
      <c r="BH8" s="206"/>
      <c r="BI8" s="206"/>
      <c r="BJ8" s="206"/>
      <c r="BK8" s="206"/>
      <c r="BL8" s="206"/>
      <c r="BM8" s="206"/>
      <c r="BN8" s="206"/>
      <c r="BO8" s="206"/>
      <c r="BP8" s="206"/>
      <c r="BQ8" s="215">
        <v>2</v>
      </c>
      <c r="BR8" s="216"/>
      <c r="BS8" s="1013" t="s">
        <v>547</v>
      </c>
      <c r="BT8" s="1014"/>
      <c r="BU8" s="1014"/>
      <c r="BV8" s="1014"/>
      <c r="BW8" s="1014"/>
      <c r="BX8" s="1014"/>
      <c r="BY8" s="1014"/>
      <c r="BZ8" s="1014"/>
      <c r="CA8" s="1014"/>
      <c r="CB8" s="1014"/>
      <c r="CC8" s="1014"/>
      <c r="CD8" s="1014"/>
      <c r="CE8" s="1014"/>
      <c r="CF8" s="1014"/>
      <c r="CG8" s="1015"/>
      <c r="CH8" s="988">
        <v>-3</v>
      </c>
      <c r="CI8" s="989"/>
      <c r="CJ8" s="989"/>
      <c r="CK8" s="989"/>
      <c r="CL8" s="990"/>
      <c r="CM8" s="988">
        <v>84</v>
      </c>
      <c r="CN8" s="989"/>
      <c r="CO8" s="989"/>
      <c r="CP8" s="989"/>
      <c r="CQ8" s="990"/>
      <c r="CR8" s="988">
        <v>30</v>
      </c>
      <c r="CS8" s="989"/>
      <c r="CT8" s="989"/>
      <c r="CU8" s="989"/>
      <c r="CV8" s="990"/>
      <c r="CW8" s="988">
        <v>9</v>
      </c>
      <c r="CX8" s="989"/>
      <c r="CY8" s="989"/>
      <c r="CZ8" s="989"/>
      <c r="DA8" s="990"/>
      <c r="DB8" s="988" t="s">
        <v>561</v>
      </c>
      <c r="DC8" s="989"/>
      <c r="DD8" s="989"/>
      <c r="DE8" s="989"/>
      <c r="DF8" s="990"/>
      <c r="DG8" s="988" t="s">
        <v>561</v>
      </c>
      <c r="DH8" s="989"/>
      <c r="DI8" s="989"/>
      <c r="DJ8" s="989"/>
      <c r="DK8" s="990"/>
      <c r="DL8" s="988" t="s">
        <v>561</v>
      </c>
      <c r="DM8" s="989"/>
      <c r="DN8" s="989"/>
      <c r="DO8" s="989"/>
      <c r="DP8" s="990"/>
      <c r="DQ8" s="988" t="s">
        <v>561</v>
      </c>
      <c r="DR8" s="989"/>
      <c r="DS8" s="989"/>
      <c r="DT8" s="989"/>
      <c r="DU8" s="990"/>
      <c r="DV8" s="991"/>
      <c r="DW8" s="992"/>
      <c r="DX8" s="992"/>
      <c r="DY8" s="992"/>
      <c r="DZ8" s="993"/>
      <c r="EA8" s="207"/>
    </row>
    <row r="9" spans="1:131" s="208" customFormat="1" ht="26.25" customHeight="1" x14ac:dyDescent="0.15">
      <c r="A9" s="214">
        <v>3</v>
      </c>
      <c r="B9" s="1030" t="s">
        <v>366</v>
      </c>
      <c r="C9" s="1031"/>
      <c r="D9" s="1031"/>
      <c r="E9" s="1031"/>
      <c r="F9" s="1031"/>
      <c r="G9" s="1031"/>
      <c r="H9" s="1031"/>
      <c r="I9" s="1031"/>
      <c r="J9" s="1031"/>
      <c r="K9" s="1031"/>
      <c r="L9" s="1031"/>
      <c r="M9" s="1031"/>
      <c r="N9" s="1031"/>
      <c r="O9" s="1031"/>
      <c r="P9" s="1032"/>
      <c r="Q9" s="1042">
        <v>0</v>
      </c>
      <c r="R9" s="1043"/>
      <c r="S9" s="1043"/>
      <c r="T9" s="1043"/>
      <c r="U9" s="1043"/>
      <c r="V9" s="1043">
        <v>0</v>
      </c>
      <c r="W9" s="1043"/>
      <c r="X9" s="1043"/>
      <c r="Y9" s="1043"/>
      <c r="Z9" s="1043"/>
      <c r="AA9" s="1043" t="s">
        <v>559</v>
      </c>
      <c r="AB9" s="1043"/>
      <c r="AC9" s="1043"/>
      <c r="AD9" s="1043"/>
      <c r="AE9" s="1044"/>
      <c r="AF9" s="1036" t="s">
        <v>111</v>
      </c>
      <c r="AG9" s="1037"/>
      <c r="AH9" s="1037"/>
      <c r="AI9" s="1037"/>
      <c r="AJ9" s="1038"/>
      <c r="AK9" s="1084" t="s">
        <v>559</v>
      </c>
      <c r="AL9" s="1085"/>
      <c r="AM9" s="1085"/>
      <c r="AN9" s="1085"/>
      <c r="AO9" s="1085"/>
      <c r="AP9" s="1085"/>
      <c r="AQ9" s="1085"/>
      <c r="AR9" s="1085"/>
      <c r="AS9" s="1085"/>
      <c r="AT9" s="1085"/>
      <c r="AU9" s="1082"/>
      <c r="AV9" s="1082"/>
      <c r="AW9" s="1082"/>
      <c r="AX9" s="1082"/>
      <c r="AY9" s="1083"/>
      <c r="AZ9" s="205"/>
      <c r="BA9" s="205"/>
      <c r="BB9" s="205"/>
      <c r="BC9" s="205"/>
      <c r="BD9" s="205"/>
      <c r="BE9" s="206"/>
      <c r="BF9" s="206"/>
      <c r="BG9" s="206"/>
      <c r="BH9" s="206"/>
      <c r="BI9" s="206"/>
      <c r="BJ9" s="206"/>
      <c r="BK9" s="206"/>
      <c r="BL9" s="206"/>
      <c r="BM9" s="206"/>
      <c r="BN9" s="206"/>
      <c r="BO9" s="206"/>
      <c r="BP9" s="206"/>
      <c r="BQ9" s="215">
        <v>3</v>
      </c>
      <c r="BR9" s="216"/>
      <c r="BS9" s="1013" t="s">
        <v>548</v>
      </c>
      <c r="BT9" s="1014"/>
      <c r="BU9" s="1014"/>
      <c r="BV9" s="1014"/>
      <c r="BW9" s="1014"/>
      <c r="BX9" s="1014"/>
      <c r="BY9" s="1014"/>
      <c r="BZ9" s="1014"/>
      <c r="CA9" s="1014"/>
      <c r="CB9" s="1014"/>
      <c r="CC9" s="1014"/>
      <c r="CD9" s="1014"/>
      <c r="CE9" s="1014"/>
      <c r="CF9" s="1014"/>
      <c r="CG9" s="1015"/>
      <c r="CH9" s="988">
        <v>-4</v>
      </c>
      <c r="CI9" s="989"/>
      <c r="CJ9" s="989"/>
      <c r="CK9" s="989"/>
      <c r="CL9" s="990"/>
      <c r="CM9" s="988">
        <v>305</v>
      </c>
      <c r="CN9" s="989"/>
      <c r="CO9" s="989"/>
      <c r="CP9" s="989"/>
      <c r="CQ9" s="990"/>
      <c r="CR9" s="988">
        <v>50</v>
      </c>
      <c r="CS9" s="989"/>
      <c r="CT9" s="989"/>
      <c r="CU9" s="989"/>
      <c r="CV9" s="990"/>
      <c r="CW9" s="988">
        <v>136</v>
      </c>
      <c r="CX9" s="989"/>
      <c r="CY9" s="989"/>
      <c r="CZ9" s="989"/>
      <c r="DA9" s="990"/>
      <c r="DB9" s="988" t="s">
        <v>561</v>
      </c>
      <c r="DC9" s="989"/>
      <c r="DD9" s="989"/>
      <c r="DE9" s="989"/>
      <c r="DF9" s="990"/>
      <c r="DG9" s="988" t="s">
        <v>561</v>
      </c>
      <c r="DH9" s="989"/>
      <c r="DI9" s="989"/>
      <c r="DJ9" s="989"/>
      <c r="DK9" s="990"/>
      <c r="DL9" s="988" t="s">
        <v>561</v>
      </c>
      <c r="DM9" s="989"/>
      <c r="DN9" s="989"/>
      <c r="DO9" s="989"/>
      <c r="DP9" s="990"/>
      <c r="DQ9" s="988" t="s">
        <v>561</v>
      </c>
      <c r="DR9" s="989"/>
      <c r="DS9" s="989"/>
      <c r="DT9" s="989"/>
      <c r="DU9" s="990"/>
      <c r="DV9" s="991"/>
      <c r="DW9" s="992"/>
      <c r="DX9" s="992"/>
      <c r="DY9" s="992"/>
      <c r="DZ9" s="993"/>
      <c r="EA9" s="207"/>
    </row>
    <row r="10" spans="1:131" s="208" customFormat="1" ht="26.25" customHeight="1" x14ac:dyDescent="0.15">
      <c r="A10" s="214">
        <v>4</v>
      </c>
      <c r="B10" s="1030" t="s">
        <v>367</v>
      </c>
      <c r="C10" s="1031"/>
      <c r="D10" s="1031"/>
      <c r="E10" s="1031"/>
      <c r="F10" s="1031"/>
      <c r="G10" s="1031"/>
      <c r="H10" s="1031"/>
      <c r="I10" s="1031"/>
      <c r="J10" s="1031"/>
      <c r="K10" s="1031"/>
      <c r="L10" s="1031"/>
      <c r="M10" s="1031"/>
      <c r="N10" s="1031"/>
      <c r="O10" s="1031"/>
      <c r="P10" s="1032"/>
      <c r="Q10" s="1042">
        <v>333</v>
      </c>
      <c r="R10" s="1043"/>
      <c r="S10" s="1043"/>
      <c r="T10" s="1043"/>
      <c r="U10" s="1043"/>
      <c r="V10" s="1043">
        <v>333</v>
      </c>
      <c r="W10" s="1043"/>
      <c r="X10" s="1043"/>
      <c r="Y10" s="1043"/>
      <c r="Z10" s="1043"/>
      <c r="AA10" s="1043" t="s">
        <v>559</v>
      </c>
      <c r="AB10" s="1043"/>
      <c r="AC10" s="1043"/>
      <c r="AD10" s="1043"/>
      <c r="AE10" s="1044"/>
      <c r="AF10" s="1036" t="s">
        <v>111</v>
      </c>
      <c r="AG10" s="1037"/>
      <c r="AH10" s="1037"/>
      <c r="AI10" s="1037"/>
      <c r="AJ10" s="1038"/>
      <c r="AK10" s="1084">
        <v>225</v>
      </c>
      <c r="AL10" s="1085"/>
      <c r="AM10" s="1085"/>
      <c r="AN10" s="1085"/>
      <c r="AO10" s="1085"/>
      <c r="AP10" s="1085"/>
      <c r="AQ10" s="1085"/>
      <c r="AR10" s="1085"/>
      <c r="AS10" s="1085"/>
      <c r="AT10" s="1085"/>
      <c r="AU10" s="1082"/>
      <c r="AV10" s="1082"/>
      <c r="AW10" s="1082"/>
      <c r="AX10" s="1082"/>
      <c r="AY10" s="1083"/>
      <c r="AZ10" s="205"/>
      <c r="BA10" s="205"/>
      <c r="BB10" s="205"/>
      <c r="BC10" s="205"/>
      <c r="BD10" s="205"/>
      <c r="BE10" s="206"/>
      <c r="BF10" s="206"/>
      <c r="BG10" s="206"/>
      <c r="BH10" s="206"/>
      <c r="BI10" s="206"/>
      <c r="BJ10" s="206"/>
      <c r="BK10" s="206"/>
      <c r="BL10" s="206"/>
      <c r="BM10" s="206"/>
      <c r="BN10" s="206"/>
      <c r="BO10" s="206"/>
      <c r="BP10" s="206"/>
      <c r="BQ10" s="215">
        <v>4</v>
      </c>
      <c r="BR10" s="216"/>
      <c r="BS10" s="1013" t="s">
        <v>549</v>
      </c>
      <c r="BT10" s="1014"/>
      <c r="BU10" s="1014"/>
      <c r="BV10" s="1014"/>
      <c r="BW10" s="1014"/>
      <c r="BX10" s="1014"/>
      <c r="BY10" s="1014"/>
      <c r="BZ10" s="1014"/>
      <c r="CA10" s="1014"/>
      <c r="CB10" s="1014"/>
      <c r="CC10" s="1014"/>
      <c r="CD10" s="1014"/>
      <c r="CE10" s="1014"/>
      <c r="CF10" s="1014"/>
      <c r="CG10" s="1015"/>
      <c r="CH10" s="988">
        <v>-38</v>
      </c>
      <c r="CI10" s="989"/>
      <c r="CJ10" s="989"/>
      <c r="CK10" s="989"/>
      <c r="CL10" s="990"/>
      <c r="CM10" s="988">
        <v>598</v>
      </c>
      <c r="CN10" s="989"/>
      <c r="CO10" s="989"/>
      <c r="CP10" s="989"/>
      <c r="CQ10" s="990"/>
      <c r="CR10" s="988">
        <v>148</v>
      </c>
      <c r="CS10" s="989"/>
      <c r="CT10" s="989"/>
      <c r="CU10" s="989"/>
      <c r="CV10" s="990"/>
      <c r="CW10" s="988" t="s">
        <v>573</v>
      </c>
      <c r="CX10" s="989"/>
      <c r="CY10" s="989"/>
      <c r="CZ10" s="989"/>
      <c r="DA10" s="990"/>
      <c r="DB10" s="988" t="s">
        <v>561</v>
      </c>
      <c r="DC10" s="989"/>
      <c r="DD10" s="989"/>
      <c r="DE10" s="989"/>
      <c r="DF10" s="990"/>
      <c r="DG10" s="988" t="s">
        <v>561</v>
      </c>
      <c r="DH10" s="989"/>
      <c r="DI10" s="989"/>
      <c r="DJ10" s="989"/>
      <c r="DK10" s="990"/>
      <c r="DL10" s="988" t="s">
        <v>561</v>
      </c>
      <c r="DM10" s="989"/>
      <c r="DN10" s="989"/>
      <c r="DO10" s="989"/>
      <c r="DP10" s="990"/>
      <c r="DQ10" s="988" t="s">
        <v>561</v>
      </c>
      <c r="DR10" s="989"/>
      <c r="DS10" s="989"/>
      <c r="DT10" s="989"/>
      <c r="DU10" s="990"/>
      <c r="DV10" s="991"/>
      <c r="DW10" s="992"/>
      <c r="DX10" s="992"/>
      <c r="DY10" s="992"/>
      <c r="DZ10" s="993"/>
      <c r="EA10" s="207"/>
    </row>
    <row r="11" spans="1:131" s="208" customFormat="1" ht="26.25" customHeight="1" x14ac:dyDescent="0.15">
      <c r="A11" s="214">
        <v>5</v>
      </c>
      <c r="B11" s="1030" t="s">
        <v>545</v>
      </c>
      <c r="C11" s="1031"/>
      <c r="D11" s="1031"/>
      <c r="E11" s="1031"/>
      <c r="F11" s="1031"/>
      <c r="G11" s="1031"/>
      <c r="H11" s="1031"/>
      <c r="I11" s="1031"/>
      <c r="J11" s="1031"/>
      <c r="K11" s="1031"/>
      <c r="L11" s="1031"/>
      <c r="M11" s="1031"/>
      <c r="N11" s="1031"/>
      <c r="O11" s="1031"/>
      <c r="P11" s="1032"/>
      <c r="Q11" s="1086">
        <v>23</v>
      </c>
      <c r="R11" s="1037"/>
      <c r="S11" s="1037"/>
      <c r="T11" s="1037"/>
      <c r="U11" s="1087"/>
      <c r="V11" s="1044">
        <v>21</v>
      </c>
      <c r="W11" s="1037"/>
      <c r="X11" s="1037"/>
      <c r="Y11" s="1037"/>
      <c r="Z11" s="1087"/>
      <c r="AA11" s="1044">
        <v>2</v>
      </c>
      <c r="AB11" s="1037"/>
      <c r="AC11" s="1037"/>
      <c r="AD11" s="1037"/>
      <c r="AE11" s="1038"/>
      <c r="AF11" s="1036">
        <v>2</v>
      </c>
      <c r="AG11" s="1037"/>
      <c r="AH11" s="1037"/>
      <c r="AI11" s="1037"/>
      <c r="AJ11" s="1038"/>
      <c r="AK11" s="1084">
        <v>1</v>
      </c>
      <c r="AL11" s="1085"/>
      <c r="AM11" s="1085"/>
      <c r="AN11" s="1085"/>
      <c r="AO11" s="1085"/>
      <c r="AP11" s="1085"/>
      <c r="AQ11" s="1085"/>
      <c r="AR11" s="1085"/>
      <c r="AS11" s="1085"/>
      <c r="AT11" s="1085"/>
      <c r="AU11" s="1082"/>
      <c r="AV11" s="1082"/>
      <c r="AW11" s="1082"/>
      <c r="AX11" s="1082"/>
      <c r="AY11" s="1083"/>
      <c r="AZ11" s="205"/>
      <c r="BA11" s="205"/>
      <c r="BB11" s="205"/>
      <c r="BC11" s="205"/>
      <c r="BD11" s="205"/>
      <c r="BE11" s="206"/>
      <c r="BF11" s="206"/>
      <c r="BG11" s="206"/>
      <c r="BH11" s="206"/>
      <c r="BI11" s="206"/>
      <c r="BJ11" s="206"/>
      <c r="BK11" s="206"/>
      <c r="BL11" s="206"/>
      <c r="BM11" s="206"/>
      <c r="BN11" s="206"/>
      <c r="BO11" s="206"/>
      <c r="BP11" s="206"/>
      <c r="BQ11" s="215">
        <v>5</v>
      </c>
      <c r="BR11" s="216"/>
      <c r="BS11" s="1013" t="s">
        <v>550</v>
      </c>
      <c r="BT11" s="1014"/>
      <c r="BU11" s="1014"/>
      <c r="BV11" s="1014"/>
      <c r="BW11" s="1014"/>
      <c r="BX11" s="1014"/>
      <c r="BY11" s="1014"/>
      <c r="BZ11" s="1014"/>
      <c r="CA11" s="1014"/>
      <c r="CB11" s="1014"/>
      <c r="CC11" s="1014"/>
      <c r="CD11" s="1014"/>
      <c r="CE11" s="1014"/>
      <c r="CF11" s="1014"/>
      <c r="CG11" s="1015"/>
      <c r="CH11" s="988">
        <v>1</v>
      </c>
      <c r="CI11" s="989"/>
      <c r="CJ11" s="989"/>
      <c r="CK11" s="989"/>
      <c r="CL11" s="990"/>
      <c r="CM11" s="988">
        <v>111</v>
      </c>
      <c r="CN11" s="989"/>
      <c r="CO11" s="989"/>
      <c r="CP11" s="989"/>
      <c r="CQ11" s="990"/>
      <c r="CR11" s="988">
        <v>2</v>
      </c>
      <c r="CS11" s="989"/>
      <c r="CT11" s="989"/>
      <c r="CU11" s="989"/>
      <c r="CV11" s="990"/>
      <c r="CW11" s="988">
        <v>35</v>
      </c>
      <c r="CX11" s="989"/>
      <c r="CY11" s="989"/>
      <c r="CZ11" s="989"/>
      <c r="DA11" s="990"/>
      <c r="DB11" s="988" t="s">
        <v>561</v>
      </c>
      <c r="DC11" s="989"/>
      <c r="DD11" s="989"/>
      <c r="DE11" s="989"/>
      <c r="DF11" s="990"/>
      <c r="DG11" s="988" t="s">
        <v>561</v>
      </c>
      <c r="DH11" s="989"/>
      <c r="DI11" s="989"/>
      <c r="DJ11" s="989"/>
      <c r="DK11" s="990"/>
      <c r="DL11" s="988" t="s">
        <v>561</v>
      </c>
      <c r="DM11" s="989"/>
      <c r="DN11" s="989"/>
      <c r="DO11" s="989"/>
      <c r="DP11" s="990"/>
      <c r="DQ11" s="988" t="s">
        <v>561</v>
      </c>
      <c r="DR11" s="989"/>
      <c r="DS11" s="989"/>
      <c r="DT11" s="989"/>
      <c r="DU11" s="990"/>
      <c r="DV11" s="991"/>
      <c r="DW11" s="992"/>
      <c r="DX11" s="992"/>
      <c r="DY11" s="992"/>
      <c r="DZ11" s="993"/>
      <c r="EA11" s="207"/>
    </row>
    <row r="12" spans="1:131" s="208" customFormat="1" ht="26.25" customHeight="1" x14ac:dyDescent="0.15">
      <c r="A12" s="214">
        <v>6</v>
      </c>
      <c r="B12" s="1030" t="s">
        <v>574</v>
      </c>
      <c r="C12" s="1031"/>
      <c r="D12" s="1031"/>
      <c r="E12" s="1031"/>
      <c r="F12" s="1031"/>
      <c r="G12" s="1031"/>
      <c r="H12" s="1031"/>
      <c r="I12" s="1031"/>
      <c r="J12" s="1031"/>
      <c r="K12" s="1031"/>
      <c r="L12" s="1031"/>
      <c r="M12" s="1031"/>
      <c r="N12" s="1031"/>
      <c r="O12" s="1031"/>
      <c r="P12" s="1032"/>
      <c r="Q12" s="1042">
        <v>2173</v>
      </c>
      <c r="R12" s="1043"/>
      <c r="S12" s="1043"/>
      <c r="T12" s="1043"/>
      <c r="U12" s="1043"/>
      <c r="V12" s="1043">
        <v>2173</v>
      </c>
      <c r="W12" s="1043"/>
      <c r="X12" s="1043"/>
      <c r="Y12" s="1043"/>
      <c r="Z12" s="1043"/>
      <c r="AA12" s="1043" t="s">
        <v>559</v>
      </c>
      <c r="AB12" s="1043"/>
      <c r="AC12" s="1043"/>
      <c r="AD12" s="1043"/>
      <c r="AE12" s="1044"/>
      <c r="AF12" s="1036" t="s">
        <v>111</v>
      </c>
      <c r="AG12" s="1037"/>
      <c r="AH12" s="1037"/>
      <c r="AI12" s="1037"/>
      <c r="AJ12" s="1038"/>
      <c r="AK12" s="1084"/>
      <c r="AL12" s="1085"/>
      <c r="AM12" s="1085"/>
      <c r="AN12" s="1085"/>
      <c r="AO12" s="1085"/>
      <c r="AP12" s="1085">
        <v>6867</v>
      </c>
      <c r="AQ12" s="1085"/>
      <c r="AR12" s="1085"/>
      <c r="AS12" s="1085"/>
      <c r="AT12" s="1085"/>
      <c r="AU12" s="1082"/>
      <c r="AV12" s="1082"/>
      <c r="AW12" s="1082"/>
      <c r="AX12" s="1082"/>
      <c r="AY12" s="1083"/>
      <c r="AZ12" s="205"/>
      <c r="BA12" s="205"/>
      <c r="BB12" s="205"/>
      <c r="BC12" s="205"/>
      <c r="BD12" s="205"/>
      <c r="BE12" s="206"/>
      <c r="BF12" s="206"/>
      <c r="BG12" s="206"/>
      <c r="BH12" s="206"/>
      <c r="BI12" s="206"/>
      <c r="BJ12" s="206"/>
      <c r="BK12" s="206"/>
      <c r="BL12" s="206"/>
      <c r="BM12" s="206"/>
      <c r="BN12" s="206"/>
      <c r="BO12" s="206"/>
      <c r="BP12" s="206"/>
      <c r="BQ12" s="215">
        <v>6</v>
      </c>
      <c r="BR12" s="216"/>
      <c r="BS12" s="1013" t="s">
        <v>551</v>
      </c>
      <c r="BT12" s="1014"/>
      <c r="BU12" s="1014"/>
      <c r="BV12" s="1014"/>
      <c r="BW12" s="1014"/>
      <c r="BX12" s="1014"/>
      <c r="BY12" s="1014"/>
      <c r="BZ12" s="1014"/>
      <c r="CA12" s="1014"/>
      <c r="CB12" s="1014"/>
      <c r="CC12" s="1014"/>
      <c r="CD12" s="1014"/>
      <c r="CE12" s="1014"/>
      <c r="CF12" s="1014"/>
      <c r="CG12" s="1015"/>
      <c r="CH12" s="988">
        <v>7</v>
      </c>
      <c r="CI12" s="989"/>
      <c r="CJ12" s="989"/>
      <c r="CK12" s="989"/>
      <c r="CL12" s="990"/>
      <c r="CM12" s="988">
        <v>149</v>
      </c>
      <c r="CN12" s="989"/>
      <c r="CO12" s="989"/>
      <c r="CP12" s="989"/>
      <c r="CQ12" s="990"/>
      <c r="CR12" s="988">
        <v>39</v>
      </c>
      <c r="CS12" s="989"/>
      <c r="CT12" s="989"/>
      <c r="CU12" s="989"/>
      <c r="CV12" s="990"/>
      <c r="CW12" s="988" t="s">
        <v>573</v>
      </c>
      <c r="CX12" s="989"/>
      <c r="CY12" s="989"/>
      <c r="CZ12" s="989"/>
      <c r="DA12" s="990"/>
      <c r="DB12" s="988" t="s">
        <v>561</v>
      </c>
      <c r="DC12" s="989"/>
      <c r="DD12" s="989"/>
      <c r="DE12" s="989"/>
      <c r="DF12" s="990"/>
      <c r="DG12" s="988" t="s">
        <v>561</v>
      </c>
      <c r="DH12" s="989"/>
      <c r="DI12" s="989"/>
      <c r="DJ12" s="989"/>
      <c r="DK12" s="990"/>
      <c r="DL12" s="988" t="s">
        <v>561</v>
      </c>
      <c r="DM12" s="989"/>
      <c r="DN12" s="989"/>
      <c r="DO12" s="989"/>
      <c r="DP12" s="990"/>
      <c r="DQ12" s="988" t="s">
        <v>561</v>
      </c>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4"/>
      <c r="AL13" s="1085"/>
      <c r="AM13" s="1085"/>
      <c r="AN13" s="1085"/>
      <c r="AO13" s="1085"/>
      <c r="AP13" s="1085"/>
      <c r="AQ13" s="1085"/>
      <c r="AR13" s="1085"/>
      <c r="AS13" s="1085"/>
      <c r="AT13" s="1085"/>
      <c r="AU13" s="1082"/>
      <c r="AV13" s="1082"/>
      <c r="AW13" s="1082"/>
      <c r="AX13" s="1082"/>
      <c r="AY13" s="1083"/>
      <c r="AZ13" s="205"/>
      <c r="BA13" s="205"/>
      <c r="BB13" s="205"/>
      <c r="BC13" s="205"/>
      <c r="BD13" s="205"/>
      <c r="BE13" s="206"/>
      <c r="BF13" s="206"/>
      <c r="BG13" s="206"/>
      <c r="BH13" s="206"/>
      <c r="BI13" s="206"/>
      <c r="BJ13" s="206"/>
      <c r="BK13" s="206"/>
      <c r="BL13" s="206"/>
      <c r="BM13" s="206"/>
      <c r="BN13" s="206"/>
      <c r="BO13" s="206"/>
      <c r="BP13" s="206"/>
      <c r="BQ13" s="215">
        <v>7</v>
      </c>
      <c r="BR13" s="216"/>
      <c r="BS13" s="1013" t="s">
        <v>552</v>
      </c>
      <c r="BT13" s="1014"/>
      <c r="BU13" s="1014"/>
      <c r="BV13" s="1014"/>
      <c r="BW13" s="1014"/>
      <c r="BX13" s="1014"/>
      <c r="BY13" s="1014"/>
      <c r="BZ13" s="1014"/>
      <c r="CA13" s="1014"/>
      <c r="CB13" s="1014"/>
      <c r="CC13" s="1014"/>
      <c r="CD13" s="1014"/>
      <c r="CE13" s="1014"/>
      <c r="CF13" s="1014"/>
      <c r="CG13" s="1015"/>
      <c r="CH13" s="988">
        <v>-1</v>
      </c>
      <c r="CI13" s="989"/>
      <c r="CJ13" s="989"/>
      <c r="CK13" s="989"/>
      <c r="CL13" s="990"/>
      <c r="CM13" s="988">
        <v>8</v>
      </c>
      <c r="CN13" s="989"/>
      <c r="CO13" s="989"/>
      <c r="CP13" s="989"/>
      <c r="CQ13" s="990"/>
      <c r="CR13" s="988">
        <v>8</v>
      </c>
      <c r="CS13" s="989"/>
      <c r="CT13" s="989"/>
      <c r="CU13" s="989"/>
      <c r="CV13" s="990"/>
      <c r="CW13" s="988">
        <v>9</v>
      </c>
      <c r="CX13" s="989"/>
      <c r="CY13" s="989"/>
      <c r="CZ13" s="989"/>
      <c r="DA13" s="990"/>
      <c r="DB13" s="988" t="s">
        <v>561</v>
      </c>
      <c r="DC13" s="989"/>
      <c r="DD13" s="989"/>
      <c r="DE13" s="989"/>
      <c r="DF13" s="990"/>
      <c r="DG13" s="988" t="s">
        <v>561</v>
      </c>
      <c r="DH13" s="989"/>
      <c r="DI13" s="989"/>
      <c r="DJ13" s="989"/>
      <c r="DK13" s="990"/>
      <c r="DL13" s="988" t="s">
        <v>561</v>
      </c>
      <c r="DM13" s="989"/>
      <c r="DN13" s="989"/>
      <c r="DO13" s="989"/>
      <c r="DP13" s="990"/>
      <c r="DQ13" s="988" t="s">
        <v>561</v>
      </c>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4"/>
      <c r="AL14" s="1085"/>
      <c r="AM14" s="1085"/>
      <c r="AN14" s="1085"/>
      <c r="AO14" s="1085"/>
      <c r="AP14" s="1085"/>
      <c r="AQ14" s="1085"/>
      <c r="AR14" s="1085"/>
      <c r="AS14" s="1085"/>
      <c r="AT14" s="1085"/>
      <c r="AU14" s="1082"/>
      <c r="AV14" s="1082"/>
      <c r="AW14" s="1082"/>
      <c r="AX14" s="1082"/>
      <c r="AY14" s="1083"/>
      <c r="AZ14" s="205"/>
      <c r="BA14" s="205"/>
      <c r="BB14" s="205"/>
      <c r="BC14" s="205"/>
      <c r="BD14" s="205"/>
      <c r="BE14" s="206"/>
      <c r="BF14" s="206"/>
      <c r="BG14" s="206"/>
      <c r="BH14" s="206"/>
      <c r="BI14" s="206"/>
      <c r="BJ14" s="206"/>
      <c r="BK14" s="206"/>
      <c r="BL14" s="206"/>
      <c r="BM14" s="206"/>
      <c r="BN14" s="206"/>
      <c r="BO14" s="206"/>
      <c r="BP14" s="206"/>
      <c r="BQ14" s="215">
        <v>8</v>
      </c>
      <c r="BR14" s="216"/>
      <c r="BS14" s="1013" t="s">
        <v>553</v>
      </c>
      <c r="BT14" s="1014"/>
      <c r="BU14" s="1014"/>
      <c r="BV14" s="1014"/>
      <c r="BW14" s="1014"/>
      <c r="BX14" s="1014"/>
      <c r="BY14" s="1014"/>
      <c r="BZ14" s="1014"/>
      <c r="CA14" s="1014"/>
      <c r="CB14" s="1014"/>
      <c r="CC14" s="1014"/>
      <c r="CD14" s="1014"/>
      <c r="CE14" s="1014"/>
      <c r="CF14" s="1014"/>
      <c r="CG14" s="1015"/>
      <c r="CH14" s="988">
        <v>57</v>
      </c>
      <c r="CI14" s="989"/>
      <c r="CJ14" s="989"/>
      <c r="CK14" s="989"/>
      <c r="CL14" s="990"/>
      <c r="CM14" s="988">
        <v>140</v>
      </c>
      <c r="CN14" s="989"/>
      <c r="CO14" s="989"/>
      <c r="CP14" s="989"/>
      <c r="CQ14" s="990"/>
      <c r="CR14" s="988">
        <v>80</v>
      </c>
      <c r="CS14" s="989"/>
      <c r="CT14" s="989"/>
      <c r="CU14" s="989"/>
      <c r="CV14" s="990"/>
      <c r="CW14" s="988" t="s">
        <v>561</v>
      </c>
      <c r="CX14" s="989"/>
      <c r="CY14" s="989"/>
      <c r="CZ14" s="989"/>
      <c r="DA14" s="990"/>
      <c r="DB14" s="988" t="s">
        <v>561</v>
      </c>
      <c r="DC14" s="989"/>
      <c r="DD14" s="989"/>
      <c r="DE14" s="989"/>
      <c r="DF14" s="990"/>
      <c r="DG14" s="988" t="s">
        <v>561</v>
      </c>
      <c r="DH14" s="989"/>
      <c r="DI14" s="989"/>
      <c r="DJ14" s="989"/>
      <c r="DK14" s="990"/>
      <c r="DL14" s="988" t="s">
        <v>561</v>
      </c>
      <c r="DM14" s="989"/>
      <c r="DN14" s="989"/>
      <c r="DO14" s="989"/>
      <c r="DP14" s="990"/>
      <c r="DQ14" s="988" t="s">
        <v>561</v>
      </c>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4"/>
      <c r="AL15" s="1085"/>
      <c r="AM15" s="1085"/>
      <c r="AN15" s="1085"/>
      <c r="AO15" s="1085"/>
      <c r="AP15" s="1085"/>
      <c r="AQ15" s="1085"/>
      <c r="AR15" s="1085"/>
      <c r="AS15" s="1085"/>
      <c r="AT15" s="1085"/>
      <c r="AU15" s="1082"/>
      <c r="AV15" s="1082"/>
      <c r="AW15" s="1082"/>
      <c r="AX15" s="1082"/>
      <c r="AY15" s="1083"/>
      <c r="AZ15" s="205"/>
      <c r="BA15" s="205"/>
      <c r="BB15" s="205"/>
      <c r="BC15" s="205"/>
      <c r="BD15" s="205"/>
      <c r="BE15" s="206"/>
      <c r="BF15" s="206"/>
      <c r="BG15" s="206"/>
      <c r="BH15" s="206"/>
      <c r="BI15" s="206"/>
      <c r="BJ15" s="206"/>
      <c r="BK15" s="206"/>
      <c r="BL15" s="206"/>
      <c r="BM15" s="206"/>
      <c r="BN15" s="206"/>
      <c r="BO15" s="206"/>
      <c r="BP15" s="206"/>
      <c r="BQ15" s="215">
        <v>9</v>
      </c>
      <c r="BR15" s="216"/>
      <c r="BS15" s="1013" t="s">
        <v>554</v>
      </c>
      <c r="BT15" s="1014"/>
      <c r="BU15" s="1014"/>
      <c r="BV15" s="1014"/>
      <c r="BW15" s="1014"/>
      <c r="BX15" s="1014"/>
      <c r="BY15" s="1014"/>
      <c r="BZ15" s="1014"/>
      <c r="CA15" s="1014"/>
      <c r="CB15" s="1014"/>
      <c r="CC15" s="1014"/>
      <c r="CD15" s="1014"/>
      <c r="CE15" s="1014"/>
      <c r="CF15" s="1014"/>
      <c r="CG15" s="1015"/>
      <c r="CH15" s="988">
        <v>39</v>
      </c>
      <c r="CI15" s="989"/>
      <c r="CJ15" s="989"/>
      <c r="CK15" s="989"/>
      <c r="CL15" s="990"/>
      <c r="CM15" s="988">
        <v>2340</v>
      </c>
      <c r="CN15" s="989"/>
      <c r="CO15" s="989"/>
      <c r="CP15" s="989"/>
      <c r="CQ15" s="990"/>
      <c r="CR15" s="988">
        <v>1388</v>
      </c>
      <c r="CS15" s="989"/>
      <c r="CT15" s="989"/>
      <c r="CU15" s="989"/>
      <c r="CV15" s="990"/>
      <c r="CW15" s="988">
        <v>132</v>
      </c>
      <c r="CX15" s="989"/>
      <c r="CY15" s="989"/>
      <c r="CZ15" s="989"/>
      <c r="DA15" s="990"/>
      <c r="DB15" s="988">
        <v>1133</v>
      </c>
      <c r="DC15" s="989"/>
      <c r="DD15" s="989"/>
      <c r="DE15" s="989"/>
      <c r="DF15" s="990"/>
      <c r="DG15" s="988" t="s">
        <v>561</v>
      </c>
      <c r="DH15" s="989"/>
      <c r="DI15" s="989"/>
      <c r="DJ15" s="989"/>
      <c r="DK15" s="990"/>
      <c r="DL15" s="988" t="s">
        <v>561</v>
      </c>
      <c r="DM15" s="989"/>
      <c r="DN15" s="989"/>
      <c r="DO15" s="989"/>
      <c r="DP15" s="990"/>
      <c r="DQ15" s="988" t="s">
        <v>561</v>
      </c>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4"/>
      <c r="AL16" s="1085"/>
      <c r="AM16" s="1085"/>
      <c r="AN16" s="1085"/>
      <c r="AO16" s="1085"/>
      <c r="AP16" s="1085"/>
      <c r="AQ16" s="1085"/>
      <c r="AR16" s="1085"/>
      <c r="AS16" s="1085"/>
      <c r="AT16" s="1085"/>
      <c r="AU16" s="1082"/>
      <c r="AV16" s="1082"/>
      <c r="AW16" s="1082"/>
      <c r="AX16" s="1082"/>
      <c r="AY16" s="1083"/>
      <c r="AZ16" s="205"/>
      <c r="BA16" s="205"/>
      <c r="BB16" s="205"/>
      <c r="BC16" s="205"/>
      <c r="BD16" s="205"/>
      <c r="BE16" s="206"/>
      <c r="BF16" s="206"/>
      <c r="BG16" s="206"/>
      <c r="BH16" s="206"/>
      <c r="BI16" s="206"/>
      <c r="BJ16" s="206"/>
      <c r="BK16" s="206"/>
      <c r="BL16" s="206"/>
      <c r="BM16" s="206"/>
      <c r="BN16" s="206"/>
      <c r="BO16" s="206"/>
      <c r="BP16" s="206"/>
      <c r="BQ16" s="215">
        <v>10</v>
      </c>
      <c r="BR16" s="216"/>
      <c r="BS16" s="1013" t="s">
        <v>555</v>
      </c>
      <c r="BT16" s="1014"/>
      <c r="BU16" s="1014"/>
      <c r="BV16" s="1014"/>
      <c r="BW16" s="1014"/>
      <c r="BX16" s="1014"/>
      <c r="BY16" s="1014"/>
      <c r="BZ16" s="1014"/>
      <c r="CA16" s="1014"/>
      <c r="CB16" s="1014"/>
      <c r="CC16" s="1014"/>
      <c r="CD16" s="1014"/>
      <c r="CE16" s="1014"/>
      <c r="CF16" s="1014"/>
      <c r="CG16" s="1015"/>
      <c r="CH16" s="988" t="s">
        <v>561</v>
      </c>
      <c r="CI16" s="989"/>
      <c r="CJ16" s="989"/>
      <c r="CK16" s="989"/>
      <c r="CL16" s="990"/>
      <c r="CM16" s="988">
        <v>3</v>
      </c>
      <c r="CN16" s="989"/>
      <c r="CO16" s="989"/>
      <c r="CP16" s="989"/>
      <c r="CQ16" s="990"/>
      <c r="CR16" s="988">
        <v>3</v>
      </c>
      <c r="CS16" s="989"/>
      <c r="CT16" s="989"/>
      <c r="CU16" s="989"/>
      <c r="CV16" s="990"/>
      <c r="CW16" s="988">
        <v>24</v>
      </c>
      <c r="CX16" s="989"/>
      <c r="CY16" s="989"/>
      <c r="CZ16" s="989"/>
      <c r="DA16" s="990"/>
      <c r="DB16" s="988" t="s">
        <v>561</v>
      </c>
      <c r="DC16" s="989"/>
      <c r="DD16" s="989"/>
      <c r="DE16" s="989"/>
      <c r="DF16" s="990"/>
      <c r="DG16" s="988" t="s">
        <v>561</v>
      </c>
      <c r="DH16" s="989"/>
      <c r="DI16" s="989"/>
      <c r="DJ16" s="989"/>
      <c r="DK16" s="990"/>
      <c r="DL16" s="988" t="s">
        <v>561</v>
      </c>
      <c r="DM16" s="989"/>
      <c r="DN16" s="989"/>
      <c r="DO16" s="989"/>
      <c r="DP16" s="990"/>
      <c r="DQ16" s="988" t="s">
        <v>561</v>
      </c>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4"/>
      <c r="AL17" s="1085"/>
      <c r="AM17" s="1085"/>
      <c r="AN17" s="1085"/>
      <c r="AO17" s="1085"/>
      <c r="AP17" s="1085"/>
      <c r="AQ17" s="1085"/>
      <c r="AR17" s="1085"/>
      <c r="AS17" s="1085"/>
      <c r="AT17" s="1085"/>
      <c r="AU17" s="1082"/>
      <c r="AV17" s="1082"/>
      <c r="AW17" s="1082"/>
      <c r="AX17" s="1082"/>
      <c r="AY17" s="1083"/>
      <c r="AZ17" s="205"/>
      <c r="BA17" s="205"/>
      <c r="BB17" s="205"/>
      <c r="BC17" s="205"/>
      <c r="BD17" s="205"/>
      <c r="BE17" s="206"/>
      <c r="BF17" s="206"/>
      <c r="BG17" s="206"/>
      <c r="BH17" s="206"/>
      <c r="BI17" s="206"/>
      <c r="BJ17" s="206"/>
      <c r="BK17" s="206"/>
      <c r="BL17" s="206"/>
      <c r="BM17" s="206"/>
      <c r="BN17" s="206"/>
      <c r="BO17" s="206"/>
      <c r="BP17" s="206"/>
      <c r="BQ17" s="215">
        <v>11</v>
      </c>
      <c r="BR17" s="216"/>
      <c r="BS17" s="1013" t="s">
        <v>572</v>
      </c>
      <c r="BT17" s="1014"/>
      <c r="BU17" s="1014"/>
      <c r="BV17" s="1014"/>
      <c r="BW17" s="1014"/>
      <c r="BX17" s="1014"/>
      <c r="BY17" s="1014"/>
      <c r="BZ17" s="1014"/>
      <c r="CA17" s="1014"/>
      <c r="CB17" s="1014"/>
      <c r="CC17" s="1014"/>
      <c r="CD17" s="1014"/>
      <c r="CE17" s="1014"/>
      <c r="CF17" s="1014"/>
      <c r="CG17" s="1015"/>
      <c r="CH17" s="988">
        <v>751</v>
      </c>
      <c r="CI17" s="989"/>
      <c r="CJ17" s="989"/>
      <c r="CK17" s="989"/>
      <c r="CL17" s="990"/>
      <c r="CM17" s="988">
        <v>4459</v>
      </c>
      <c r="CN17" s="989"/>
      <c r="CO17" s="989"/>
      <c r="CP17" s="989"/>
      <c r="CQ17" s="990"/>
      <c r="CR17" s="988">
        <v>3709</v>
      </c>
      <c r="CS17" s="989"/>
      <c r="CT17" s="989"/>
      <c r="CU17" s="989"/>
      <c r="CV17" s="990"/>
      <c r="CW17" s="988">
        <v>787</v>
      </c>
      <c r="CX17" s="989"/>
      <c r="CY17" s="989"/>
      <c r="CZ17" s="989"/>
      <c r="DA17" s="990"/>
      <c r="DB17" s="988">
        <v>5067</v>
      </c>
      <c r="DC17" s="989"/>
      <c r="DD17" s="989"/>
      <c r="DE17" s="989"/>
      <c r="DF17" s="990"/>
      <c r="DG17" s="988" t="s">
        <v>561</v>
      </c>
      <c r="DH17" s="989"/>
      <c r="DI17" s="989"/>
      <c r="DJ17" s="989"/>
      <c r="DK17" s="990"/>
      <c r="DL17" s="988" t="s">
        <v>561</v>
      </c>
      <c r="DM17" s="989"/>
      <c r="DN17" s="989"/>
      <c r="DO17" s="989"/>
      <c r="DP17" s="990"/>
      <c r="DQ17" s="988" t="s">
        <v>561</v>
      </c>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4"/>
      <c r="AL18" s="1085"/>
      <c r="AM18" s="1085"/>
      <c r="AN18" s="1085"/>
      <c r="AO18" s="1085"/>
      <c r="AP18" s="1085"/>
      <c r="AQ18" s="1085"/>
      <c r="AR18" s="1085"/>
      <c r="AS18" s="1085"/>
      <c r="AT18" s="1085"/>
      <c r="AU18" s="1082"/>
      <c r="AV18" s="1082"/>
      <c r="AW18" s="1082"/>
      <c r="AX18" s="1082"/>
      <c r="AY18" s="1083"/>
      <c r="AZ18" s="205"/>
      <c r="BA18" s="205"/>
      <c r="BB18" s="205"/>
      <c r="BC18" s="205"/>
      <c r="BD18" s="205"/>
      <c r="BE18" s="206"/>
      <c r="BF18" s="206"/>
      <c r="BG18" s="206"/>
      <c r="BH18" s="206"/>
      <c r="BI18" s="206"/>
      <c r="BJ18" s="206"/>
      <c r="BK18" s="206"/>
      <c r="BL18" s="206"/>
      <c r="BM18" s="206"/>
      <c r="BN18" s="206"/>
      <c r="BO18" s="206"/>
      <c r="BP18" s="206"/>
      <c r="BQ18" s="215">
        <v>12</v>
      </c>
      <c r="BR18" s="216" t="s">
        <v>571</v>
      </c>
      <c r="BS18" s="1013" t="s">
        <v>556</v>
      </c>
      <c r="BT18" s="1014"/>
      <c r="BU18" s="1014"/>
      <c r="BV18" s="1014"/>
      <c r="BW18" s="1014"/>
      <c r="BX18" s="1014"/>
      <c r="BY18" s="1014"/>
      <c r="BZ18" s="1014"/>
      <c r="CA18" s="1014"/>
      <c r="CB18" s="1014"/>
      <c r="CC18" s="1014"/>
      <c r="CD18" s="1014"/>
      <c r="CE18" s="1014"/>
      <c r="CF18" s="1014"/>
      <c r="CG18" s="1015"/>
      <c r="CH18" s="988">
        <v>46</v>
      </c>
      <c r="CI18" s="989"/>
      <c r="CJ18" s="989"/>
      <c r="CK18" s="989"/>
      <c r="CL18" s="990"/>
      <c r="CM18" s="988">
        <v>5591</v>
      </c>
      <c r="CN18" s="989"/>
      <c r="CO18" s="989"/>
      <c r="CP18" s="989"/>
      <c r="CQ18" s="990"/>
      <c r="CR18" s="988">
        <v>0</v>
      </c>
      <c r="CS18" s="989"/>
      <c r="CT18" s="989"/>
      <c r="CU18" s="989"/>
      <c r="CV18" s="990"/>
      <c r="CW18" s="988" t="s">
        <v>561</v>
      </c>
      <c r="CX18" s="989"/>
      <c r="CY18" s="989"/>
      <c r="CZ18" s="989"/>
      <c r="DA18" s="990"/>
      <c r="DB18" s="988">
        <v>263</v>
      </c>
      <c r="DC18" s="989"/>
      <c r="DD18" s="989"/>
      <c r="DE18" s="989"/>
      <c r="DF18" s="990"/>
      <c r="DG18" s="988" t="s">
        <v>561</v>
      </c>
      <c r="DH18" s="989"/>
      <c r="DI18" s="989"/>
      <c r="DJ18" s="989"/>
      <c r="DK18" s="990"/>
      <c r="DL18" s="988">
        <v>236</v>
      </c>
      <c r="DM18" s="989"/>
      <c r="DN18" s="989"/>
      <c r="DO18" s="989"/>
      <c r="DP18" s="990"/>
      <c r="DQ18" s="988">
        <v>24</v>
      </c>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4"/>
      <c r="AL19" s="1085"/>
      <c r="AM19" s="1085"/>
      <c r="AN19" s="1085"/>
      <c r="AO19" s="1085"/>
      <c r="AP19" s="1085"/>
      <c r="AQ19" s="1085"/>
      <c r="AR19" s="1085"/>
      <c r="AS19" s="1085"/>
      <c r="AT19" s="1085"/>
      <c r="AU19" s="1082"/>
      <c r="AV19" s="1082"/>
      <c r="AW19" s="1082"/>
      <c r="AX19" s="1082"/>
      <c r="AY19" s="1083"/>
      <c r="AZ19" s="205"/>
      <c r="BA19" s="205"/>
      <c r="BB19" s="205"/>
      <c r="BC19" s="205"/>
      <c r="BD19" s="205"/>
      <c r="BE19" s="206"/>
      <c r="BF19" s="206"/>
      <c r="BG19" s="206"/>
      <c r="BH19" s="206"/>
      <c r="BI19" s="206"/>
      <c r="BJ19" s="206"/>
      <c r="BK19" s="206"/>
      <c r="BL19" s="206"/>
      <c r="BM19" s="206"/>
      <c r="BN19" s="206"/>
      <c r="BO19" s="206"/>
      <c r="BP19" s="206"/>
      <c r="BQ19" s="215">
        <v>13</v>
      </c>
      <c r="BR19" s="216"/>
      <c r="BS19" s="1013" t="s">
        <v>557</v>
      </c>
      <c r="BT19" s="1014"/>
      <c r="BU19" s="1014"/>
      <c r="BV19" s="1014"/>
      <c r="BW19" s="1014"/>
      <c r="BX19" s="1014"/>
      <c r="BY19" s="1014"/>
      <c r="BZ19" s="1014"/>
      <c r="CA19" s="1014"/>
      <c r="CB19" s="1014"/>
      <c r="CC19" s="1014"/>
      <c r="CD19" s="1014"/>
      <c r="CE19" s="1014"/>
      <c r="CF19" s="1014"/>
      <c r="CG19" s="1015"/>
      <c r="CH19" s="988">
        <v>-72</v>
      </c>
      <c r="CI19" s="989"/>
      <c r="CJ19" s="989"/>
      <c r="CK19" s="989"/>
      <c r="CL19" s="990"/>
      <c r="CM19" s="988">
        <v>353</v>
      </c>
      <c r="CN19" s="989"/>
      <c r="CO19" s="989"/>
      <c r="CP19" s="989"/>
      <c r="CQ19" s="990"/>
      <c r="CR19" s="988">
        <v>26</v>
      </c>
      <c r="CS19" s="989"/>
      <c r="CT19" s="989"/>
      <c r="CU19" s="989"/>
      <c r="CV19" s="990"/>
      <c r="CW19" s="988">
        <v>39</v>
      </c>
      <c r="CX19" s="989"/>
      <c r="CY19" s="989"/>
      <c r="CZ19" s="989"/>
      <c r="DA19" s="990"/>
      <c r="DB19" s="988" t="s">
        <v>561</v>
      </c>
      <c r="DC19" s="989"/>
      <c r="DD19" s="989"/>
      <c r="DE19" s="989"/>
      <c r="DF19" s="990"/>
      <c r="DG19" s="988" t="s">
        <v>561</v>
      </c>
      <c r="DH19" s="989"/>
      <c r="DI19" s="989"/>
      <c r="DJ19" s="989"/>
      <c r="DK19" s="990"/>
      <c r="DL19" s="988" t="s">
        <v>561</v>
      </c>
      <c r="DM19" s="989"/>
      <c r="DN19" s="989"/>
      <c r="DO19" s="989"/>
      <c r="DP19" s="990"/>
      <c r="DQ19" s="988" t="s">
        <v>561</v>
      </c>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4"/>
      <c r="AL20" s="1085"/>
      <c r="AM20" s="1085"/>
      <c r="AN20" s="1085"/>
      <c r="AO20" s="1085"/>
      <c r="AP20" s="1085"/>
      <c r="AQ20" s="1085"/>
      <c r="AR20" s="1085"/>
      <c r="AS20" s="1085"/>
      <c r="AT20" s="1085"/>
      <c r="AU20" s="1082"/>
      <c r="AV20" s="1082"/>
      <c r="AW20" s="1082"/>
      <c r="AX20" s="1082"/>
      <c r="AY20" s="1083"/>
      <c r="AZ20" s="205"/>
      <c r="BA20" s="205"/>
      <c r="BB20" s="205"/>
      <c r="BC20" s="205"/>
      <c r="BD20" s="205"/>
      <c r="BE20" s="206"/>
      <c r="BF20" s="206"/>
      <c r="BG20" s="206"/>
      <c r="BH20" s="206"/>
      <c r="BI20" s="206"/>
      <c r="BJ20" s="206"/>
      <c r="BK20" s="206"/>
      <c r="BL20" s="206"/>
      <c r="BM20" s="206"/>
      <c r="BN20" s="206"/>
      <c r="BO20" s="206"/>
      <c r="BP20" s="206"/>
      <c r="BQ20" s="215">
        <v>14</v>
      </c>
      <c r="BR20" s="216"/>
      <c r="BS20" s="1013" t="s">
        <v>558</v>
      </c>
      <c r="BT20" s="1014"/>
      <c r="BU20" s="1014"/>
      <c r="BV20" s="1014"/>
      <c r="BW20" s="1014"/>
      <c r="BX20" s="1014"/>
      <c r="BY20" s="1014"/>
      <c r="BZ20" s="1014"/>
      <c r="CA20" s="1014"/>
      <c r="CB20" s="1014"/>
      <c r="CC20" s="1014"/>
      <c r="CD20" s="1014"/>
      <c r="CE20" s="1014"/>
      <c r="CF20" s="1014"/>
      <c r="CG20" s="1015"/>
      <c r="CH20" s="988">
        <v>211</v>
      </c>
      <c r="CI20" s="989"/>
      <c r="CJ20" s="989"/>
      <c r="CK20" s="989"/>
      <c r="CL20" s="990"/>
      <c r="CM20" s="988">
        <v>3758</v>
      </c>
      <c r="CN20" s="989"/>
      <c r="CO20" s="989"/>
      <c r="CP20" s="989"/>
      <c r="CQ20" s="990"/>
      <c r="CR20" s="988">
        <v>1</v>
      </c>
      <c r="CS20" s="989"/>
      <c r="CT20" s="989"/>
      <c r="CU20" s="989"/>
      <c r="CV20" s="990"/>
      <c r="CW20" s="988" t="s">
        <v>561</v>
      </c>
      <c r="CX20" s="989"/>
      <c r="CY20" s="989"/>
      <c r="CZ20" s="989"/>
      <c r="DA20" s="990"/>
      <c r="DB20" s="988" t="s">
        <v>561</v>
      </c>
      <c r="DC20" s="989"/>
      <c r="DD20" s="989"/>
      <c r="DE20" s="989"/>
      <c r="DF20" s="990"/>
      <c r="DG20" s="988" t="s">
        <v>561</v>
      </c>
      <c r="DH20" s="989"/>
      <c r="DI20" s="989"/>
      <c r="DJ20" s="989"/>
      <c r="DK20" s="990"/>
      <c r="DL20" s="988" t="s">
        <v>561</v>
      </c>
      <c r="DM20" s="989"/>
      <c r="DN20" s="989"/>
      <c r="DO20" s="989"/>
      <c r="DP20" s="990"/>
      <c r="DQ20" s="988" t="s">
        <v>561</v>
      </c>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4"/>
      <c r="AL21" s="1085"/>
      <c r="AM21" s="1085"/>
      <c r="AN21" s="1085"/>
      <c r="AO21" s="1085"/>
      <c r="AP21" s="1085"/>
      <c r="AQ21" s="1085"/>
      <c r="AR21" s="1085"/>
      <c r="AS21" s="1085"/>
      <c r="AT21" s="1085"/>
      <c r="AU21" s="1082"/>
      <c r="AV21" s="1082"/>
      <c r="AW21" s="1082"/>
      <c r="AX21" s="1082"/>
      <c r="AY21" s="1083"/>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79"/>
      <c r="R22" s="1080"/>
      <c r="S22" s="1080"/>
      <c r="T22" s="1080"/>
      <c r="U22" s="1080"/>
      <c r="V22" s="1080"/>
      <c r="W22" s="1080"/>
      <c r="X22" s="1080"/>
      <c r="Y22" s="1080"/>
      <c r="Z22" s="1080"/>
      <c r="AA22" s="1080"/>
      <c r="AB22" s="1080"/>
      <c r="AC22" s="1080"/>
      <c r="AD22" s="1080"/>
      <c r="AE22" s="1081"/>
      <c r="AF22" s="1036"/>
      <c r="AG22" s="1037"/>
      <c r="AH22" s="1037"/>
      <c r="AI22" s="1037"/>
      <c r="AJ22" s="1038"/>
      <c r="AK22" s="1075"/>
      <c r="AL22" s="1076"/>
      <c r="AM22" s="1076"/>
      <c r="AN22" s="1076"/>
      <c r="AO22" s="1076"/>
      <c r="AP22" s="1076"/>
      <c r="AQ22" s="1076"/>
      <c r="AR22" s="1076"/>
      <c r="AS22" s="1076"/>
      <c r="AT22" s="1076"/>
      <c r="AU22" s="1077"/>
      <c r="AV22" s="1077"/>
      <c r="AW22" s="1077"/>
      <c r="AX22" s="1077"/>
      <c r="AY22" s="1078"/>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6">
        <v>124061</v>
      </c>
      <c r="R23" s="1067"/>
      <c r="S23" s="1067"/>
      <c r="T23" s="1067"/>
      <c r="U23" s="1067"/>
      <c r="V23" s="1067">
        <v>120103</v>
      </c>
      <c r="W23" s="1067"/>
      <c r="X23" s="1067"/>
      <c r="Y23" s="1067"/>
      <c r="Z23" s="1067"/>
      <c r="AA23" s="1067">
        <v>3958</v>
      </c>
      <c r="AB23" s="1067"/>
      <c r="AC23" s="1067"/>
      <c r="AD23" s="1067"/>
      <c r="AE23" s="1068"/>
      <c r="AF23" s="1069">
        <v>3224</v>
      </c>
      <c r="AG23" s="1067"/>
      <c r="AH23" s="1067"/>
      <c r="AI23" s="1067"/>
      <c r="AJ23" s="1070"/>
      <c r="AK23" s="1071"/>
      <c r="AL23" s="1072"/>
      <c r="AM23" s="1072"/>
      <c r="AN23" s="1072"/>
      <c r="AO23" s="1072"/>
      <c r="AP23" s="1067">
        <v>114163</v>
      </c>
      <c r="AQ23" s="1067"/>
      <c r="AR23" s="1067"/>
      <c r="AS23" s="1067"/>
      <c r="AT23" s="1067"/>
      <c r="AU23" s="1073"/>
      <c r="AV23" s="1073"/>
      <c r="AW23" s="1073"/>
      <c r="AX23" s="1073"/>
      <c r="AY23" s="1074"/>
      <c r="AZ23" s="1063" t="s">
        <v>111</v>
      </c>
      <c r="BA23" s="1064"/>
      <c r="BB23" s="1064"/>
      <c r="BC23" s="1064"/>
      <c r="BD23" s="1065"/>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2" t="s">
        <v>371</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1" t="s">
        <v>372</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7" t="s">
        <v>376</v>
      </c>
      <c r="AG26" s="1007"/>
      <c r="AH26" s="1007"/>
      <c r="AI26" s="1007"/>
      <c r="AJ26" s="1058"/>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8" t="s">
        <v>381</v>
      </c>
      <c r="C28" s="1049"/>
      <c r="D28" s="1049"/>
      <c r="E28" s="1049"/>
      <c r="F28" s="1049"/>
      <c r="G28" s="1049"/>
      <c r="H28" s="1049"/>
      <c r="I28" s="1049"/>
      <c r="J28" s="1049"/>
      <c r="K28" s="1049"/>
      <c r="L28" s="1049"/>
      <c r="M28" s="1049"/>
      <c r="N28" s="1049"/>
      <c r="O28" s="1049"/>
      <c r="P28" s="1050"/>
      <c r="Q28" s="1051">
        <v>35205</v>
      </c>
      <c r="R28" s="1052"/>
      <c r="S28" s="1052"/>
      <c r="T28" s="1052"/>
      <c r="U28" s="1052"/>
      <c r="V28" s="1052">
        <v>33995</v>
      </c>
      <c r="W28" s="1052"/>
      <c r="X28" s="1052"/>
      <c r="Y28" s="1052"/>
      <c r="Z28" s="1052"/>
      <c r="AA28" s="1052">
        <v>1209</v>
      </c>
      <c r="AB28" s="1052"/>
      <c r="AC28" s="1052"/>
      <c r="AD28" s="1052"/>
      <c r="AE28" s="1053"/>
      <c r="AF28" s="1054">
        <v>1209</v>
      </c>
      <c r="AG28" s="1052"/>
      <c r="AH28" s="1052"/>
      <c r="AI28" s="1052"/>
      <c r="AJ28" s="1055"/>
      <c r="AK28" s="1056">
        <v>2604</v>
      </c>
      <c r="AL28" s="1045"/>
      <c r="AM28" s="1045"/>
      <c r="AN28" s="1045"/>
      <c r="AO28" s="1045"/>
      <c r="AP28" s="1045" t="s">
        <v>559</v>
      </c>
      <c r="AQ28" s="1045"/>
      <c r="AR28" s="1045"/>
      <c r="AS28" s="1045"/>
      <c r="AT28" s="1045"/>
      <c r="AU28" s="1045" t="s">
        <v>111</v>
      </c>
      <c r="AV28" s="1045"/>
      <c r="AW28" s="1045"/>
      <c r="AX28" s="1045"/>
      <c r="AY28" s="1045"/>
      <c r="AZ28" s="970" t="s">
        <v>561</v>
      </c>
      <c r="BA28" s="970"/>
      <c r="BB28" s="970"/>
      <c r="BC28" s="970"/>
      <c r="BD28" s="970"/>
      <c r="BE28" s="1046"/>
      <c r="BF28" s="1046"/>
      <c r="BG28" s="1046"/>
      <c r="BH28" s="1046"/>
      <c r="BI28" s="1047"/>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24412</v>
      </c>
      <c r="R29" s="1043"/>
      <c r="S29" s="1043"/>
      <c r="T29" s="1043"/>
      <c r="U29" s="1043"/>
      <c r="V29" s="1043">
        <v>23926</v>
      </c>
      <c r="W29" s="1043"/>
      <c r="X29" s="1043"/>
      <c r="Y29" s="1043"/>
      <c r="Z29" s="1043"/>
      <c r="AA29" s="1043">
        <v>486</v>
      </c>
      <c r="AB29" s="1043"/>
      <c r="AC29" s="1043"/>
      <c r="AD29" s="1043"/>
      <c r="AE29" s="1044"/>
      <c r="AF29" s="1036">
        <v>486</v>
      </c>
      <c r="AG29" s="1037"/>
      <c r="AH29" s="1037"/>
      <c r="AI29" s="1037"/>
      <c r="AJ29" s="1038"/>
      <c r="AK29" s="979">
        <v>3497</v>
      </c>
      <c r="AL29" s="970"/>
      <c r="AM29" s="970"/>
      <c r="AN29" s="970"/>
      <c r="AO29" s="970"/>
      <c r="AP29" s="970" t="s">
        <v>559</v>
      </c>
      <c r="AQ29" s="970"/>
      <c r="AR29" s="970"/>
      <c r="AS29" s="970"/>
      <c r="AT29" s="970"/>
      <c r="AU29" s="970" t="s">
        <v>111</v>
      </c>
      <c r="AV29" s="970"/>
      <c r="AW29" s="970"/>
      <c r="AX29" s="970"/>
      <c r="AY29" s="970"/>
      <c r="AZ29" s="970" t="s">
        <v>561</v>
      </c>
      <c r="BA29" s="970"/>
      <c r="BB29" s="970"/>
      <c r="BC29" s="970"/>
      <c r="BD29" s="970"/>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3065</v>
      </c>
      <c r="R30" s="1043"/>
      <c r="S30" s="1043"/>
      <c r="T30" s="1043"/>
      <c r="U30" s="1043"/>
      <c r="V30" s="1043">
        <v>3007</v>
      </c>
      <c r="W30" s="1043"/>
      <c r="X30" s="1043"/>
      <c r="Y30" s="1043"/>
      <c r="Z30" s="1043"/>
      <c r="AA30" s="1043">
        <v>57</v>
      </c>
      <c r="AB30" s="1043"/>
      <c r="AC30" s="1043"/>
      <c r="AD30" s="1043"/>
      <c r="AE30" s="1044"/>
      <c r="AF30" s="1036">
        <v>57</v>
      </c>
      <c r="AG30" s="1037"/>
      <c r="AH30" s="1037"/>
      <c r="AI30" s="1037"/>
      <c r="AJ30" s="1038"/>
      <c r="AK30" s="979">
        <v>887</v>
      </c>
      <c r="AL30" s="970"/>
      <c r="AM30" s="970"/>
      <c r="AN30" s="970"/>
      <c r="AO30" s="970"/>
      <c r="AP30" s="970" t="s">
        <v>559</v>
      </c>
      <c r="AQ30" s="970"/>
      <c r="AR30" s="970"/>
      <c r="AS30" s="970"/>
      <c r="AT30" s="970"/>
      <c r="AU30" s="970" t="s">
        <v>111</v>
      </c>
      <c r="AV30" s="970"/>
      <c r="AW30" s="970"/>
      <c r="AX30" s="970"/>
      <c r="AY30" s="970"/>
      <c r="AZ30" s="970" t="s">
        <v>561</v>
      </c>
      <c r="BA30" s="970"/>
      <c r="BB30" s="970"/>
      <c r="BC30" s="970"/>
      <c r="BD30" s="970"/>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384</v>
      </c>
      <c r="C31" s="1031"/>
      <c r="D31" s="1031"/>
      <c r="E31" s="1031"/>
      <c r="F31" s="1031"/>
      <c r="G31" s="1031"/>
      <c r="H31" s="1031"/>
      <c r="I31" s="1031"/>
      <c r="J31" s="1031"/>
      <c r="K31" s="1031"/>
      <c r="L31" s="1031"/>
      <c r="M31" s="1031"/>
      <c r="N31" s="1031"/>
      <c r="O31" s="1031"/>
      <c r="P31" s="1032"/>
      <c r="Q31" s="1042">
        <v>13424</v>
      </c>
      <c r="R31" s="1043"/>
      <c r="S31" s="1043"/>
      <c r="T31" s="1043"/>
      <c r="U31" s="1043"/>
      <c r="V31" s="1043">
        <v>13164</v>
      </c>
      <c r="W31" s="1043"/>
      <c r="X31" s="1043"/>
      <c r="Y31" s="1043"/>
      <c r="Z31" s="1043"/>
      <c r="AA31" s="1043">
        <v>260</v>
      </c>
      <c r="AB31" s="1043"/>
      <c r="AC31" s="1043"/>
      <c r="AD31" s="1043"/>
      <c r="AE31" s="1044"/>
      <c r="AF31" s="1036">
        <v>260</v>
      </c>
      <c r="AG31" s="1037"/>
      <c r="AH31" s="1037"/>
      <c r="AI31" s="1037"/>
      <c r="AJ31" s="1038"/>
      <c r="AK31" s="979">
        <v>157</v>
      </c>
      <c r="AL31" s="970"/>
      <c r="AM31" s="970"/>
      <c r="AN31" s="970"/>
      <c r="AO31" s="970"/>
      <c r="AP31" s="970" t="s">
        <v>559</v>
      </c>
      <c r="AQ31" s="970"/>
      <c r="AR31" s="970"/>
      <c r="AS31" s="970"/>
      <c r="AT31" s="970"/>
      <c r="AU31" s="970" t="s">
        <v>111</v>
      </c>
      <c r="AV31" s="970"/>
      <c r="AW31" s="970"/>
      <c r="AX31" s="970"/>
      <c r="AY31" s="970"/>
      <c r="AZ31" s="970" t="s">
        <v>561</v>
      </c>
      <c r="BA31" s="970"/>
      <c r="BB31" s="970"/>
      <c r="BC31" s="970"/>
      <c r="BD31" s="970"/>
      <c r="BE31" s="1025"/>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385</v>
      </c>
      <c r="C32" s="1031"/>
      <c r="D32" s="1031"/>
      <c r="E32" s="1031"/>
      <c r="F32" s="1031"/>
      <c r="G32" s="1031"/>
      <c r="H32" s="1031"/>
      <c r="I32" s="1031"/>
      <c r="J32" s="1031"/>
      <c r="K32" s="1031"/>
      <c r="L32" s="1031"/>
      <c r="M32" s="1031"/>
      <c r="N32" s="1031"/>
      <c r="O32" s="1031"/>
      <c r="P32" s="1032"/>
      <c r="Q32" s="1042">
        <v>6454</v>
      </c>
      <c r="R32" s="1043"/>
      <c r="S32" s="1043"/>
      <c r="T32" s="1043"/>
      <c r="U32" s="1043"/>
      <c r="V32" s="1043">
        <v>5707</v>
      </c>
      <c r="W32" s="1043"/>
      <c r="X32" s="1043"/>
      <c r="Y32" s="1043"/>
      <c r="Z32" s="1043"/>
      <c r="AA32" s="1043">
        <v>747</v>
      </c>
      <c r="AB32" s="1043"/>
      <c r="AC32" s="1043"/>
      <c r="AD32" s="1043"/>
      <c r="AE32" s="1044"/>
      <c r="AF32" s="1036">
        <v>4416</v>
      </c>
      <c r="AG32" s="1037"/>
      <c r="AH32" s="1037"/>
      <c r="AI32" s="1037"/>
      <c r="AJ32" s="1038"/>
      <c r="AK32" s="979">
        <v>287</v>
      </c>
      <c r="AL32" s="970"/>
      <c r="AM32" s="970"/>
      <c r="AN32" s="970"/>
      <c r="AO32" s="970"/>
      <c r="AP32" s="970">
        <v>27642</v>
      </c>
      <c r="AQ32" s="970"/>
      <c r="AR32" s="970"/>
      <c r="AS32" s="970"/>
      <c r="AT32" s="970"/>
      <c r="AU32" s="970">
        <v>2377</v>
      </c>
      <c r="AV32" s="970"/>
      <c r="AW32" s="970"/>
      <c r="AX32" s="970"/>
      <c r="AY32" s="970"/>
      <c r="AZ32" s="970" t="s">
        <v>561</v>
      </c>
      <c r="BA32" s="970"/>
      <c r="BB32" s="970"/>
      <c r="BC32" s="970"/>
      <c r="BD32" s="970"/>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387</v>
      </c>
      <c r="C33" s="1031"/>
      <c r="D33" s="1031"/>
      <c r="E33" s="1031"/>
      <c r="F33" s="1031"/>
      <c r="G33" s="1031"/>
      <c r="H33" s="1031"/>
      <c r="I33" s="1031"/>
      <c r="J33" s="1031"/>
      <c r="K33" s="1031"/>
      <c r="L33" s="1031"/>
      <c r="M33" s="1031"/>
      <c r="N33" s="1031"/>
      <c r="O33" s="1031"/>
      <c r="P33" s="1032"/>
      <c r="Q33" s="1042">
        <v>4651</v>
      </c>
      <c r="R33" s="1043"/>
      <c r="S33" s="1043"/>
      <c r="T33" s="1043"/>
      <c r="U33" s="1043"/>
      <c r="V33" s="1043">
        <v>4429</v>
      </c>
      <c r="W33" s="1043"/>
      <c r="X33" s="1043"/>
      <c r="Y33" s="1043"/>
      <c r="Z33" s="1043"/>
      <c r="AA33" s="1043">
        <v>222</v>
      </c>
      <c r="AB33" s="1043"/>
      <c r="AC33" s="1043"/>
      <c r="AD33" s="1043"/>
      <c r="AE33" s="1044"/>
      <c r="AF33" s="1036">
        <v>2979</v>
      </c>
      <c r="AG33" s="1037"/>
      <c r="AH33" s="1037"/>
      <c r="AI33" s="1037"/>
      <c r="AJ33" s="1038"/>
      <c r="AK33" s="979">
        <v>1739</v>
      </c>
      <c r="AL33" s="970"/>
      <c r="AM33" s="970"/>
      <c r="AN33" s="970"/>
      <c r="AO33" s="970"/>
      <c r="AP33" s="970">
        <v>30095</v>
      </c>
      <c r="AQ33" s="970"/>
      <c r="AR33" s="970"/>
      <c r="AS33" s="970"/>
      <c r="AT33" s="970"/>
      <c r="AU33" s="970">
        <v>18719</v>
      </c>
      <c r="AV33" s="970"/>
      <c r="AW33" s="970"/>
      <c r="AX33" s="970"/>
      <c r="AY33" s="970"/>
      <c r="AZ33" s="970" t="s">
        <v>561</v>
      </c>
      <c r="BA33" s="970"/>
      <c r="BB33" s="970"/>
      <c r="BC33" s="970"/>
      <c r="BD33" s="970"/>
      <c r="BE33" s="1025" t="s">
        <v>386</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t="s">
        <v>388</v>
      </c>
      <c r="C34" s="1031"/>
      <c r="D34" s="1031"/>
      <c r="E34" s="1031"/>
      <c r="F34" s="1031"/>
      <c r="G34" s="1031"/>
      <c r="H34" s="1031"/>
      <c r="I34" s="1031"/>
      <c r="J34" s="1031"/>
      <c r="K34" s="1031"/>
      <c r="L34" s="1031"/>
      <c r="M34" s="1031"/>
      <c r="N34" s="1031"/>
      <c r="O34" s="1031"/>
      <c r="P34" s="1032"/>
      <c r="Q34" s="1042">
        <v>1402</v>
      </c>
      <c r="R34" s="1043"/>
      <c r="S34" s="1043"/>
      <c r="T34" s="1043"/>
      <c r="U34" s="1043"/>
      <c r="V34" s="1043">
        <v>1342</v>
      </c>
      <c r="W34" s="1043"/>
      <c r="X34" s="1043"/>
      <c r="Y34" s="1043"/>
      <c r="Z34" s="1043"/>
      <c r="AA34" s="1043">
        <v>60</v>
      </c>
      <c r="AB34" s="1043"/>
      <c r="AC34" s="1043"/>
      <c r="AD34" s="1043"/>
      <c r="AE34" s="1044"/>
      <c r="AF34" s="1036">
        <v>1002</v>
      </c>
      <c r="AG34" s="1037"/>
      <c r="AH34" s="1037"/>
      <c r="AI34" s="1037"/>
      <c r="AJ34" s="1038"/>
      <c r="AK34" s="979">
        <v>10</v>
      </c>
      <c r="AL34" s="970"/>
      <c r="AM34" s="970"/>
      <c r="AN34" s="970"/>
      <c r="AO34" s="970"/>
      <c r="AP34" s="970" t="s">
        <v>561</v>
      </c>
      <c r="AQ34" s="970"/>
      <c r="AR34" s="970"/>
      <c r="AS34" s="970"/>
      <c r="AT34" s="970"/>
      <c r="AU34" s="970" t="s">
        <v>561</v>
      </c>
      <c r="AV34" s="970"/>
      <c r="AW34" s="970"/>
      <c r="AX34" s="970"/>
      <c r="AY34" s="970"/>
      <c r="AZ34" s="970" t="s">
        <v>561</v>
      </c>
      <c r="BA34" s="970"/>
      <c r="BB34" s="970"/>
      <c r="BC34" s="970"/>
      <c r="BD34" s="970"/>
      <c r="BE34" s="1025" t="s">
        <v>386</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t="s">
        <v>389</v>
      </c>
      <c r="C35" s="1031"/>
      <c r="D35" s="1031"/>
      <c r="E35" s="1031"/>
      <c r="F35" s="1031"/>
      <c r="G35" s="1031"/>
      <c r="H35" s="1031"/>
      <c r="I35" s="1031"/>
      <c r="J35" s="1031"/>
      <c r="K35" s="1031"/>
      <c r="L35" s="1031"/>
      <c r="M35" s="1031"/>
      <c r="N35" s="1031"/>
      <c r="O35" s="1031"/>
      <c r="P35" s="1032"/>
      <c r="Q35" s="1042">
        <v>79</v>
      </c>
      <c r="R35" s="1043"/>
      <c r="S35" s="1043"/>
      <c r="T35" s="1043"/>
      <c r="U35" s="1043"/>
      <c r="V35" s="1043">
        <v>79</v>
      </c>
      <c r="W35" s="1043"/>
      <c r="X35" s="1043"/>
      <c r="Y35" s="1043"/>
      <c r="Z35" s="1043"/>
      <c r="AA35" s="1043" t="s">
        <v>559</v>
      </c>
      <c r="AB35" s="1043"/>
      <c r="AC35" s="1043"/>
      <c r="AD35" s="1043"/>
      <c r="AE35" s="1044"/>
      <c r="AF35" s="1036" t="s">
        <v>111</v>
      </c>
      <c r="AG35" s="1037"/>
      <c r="AH35" s="1037"/>
      <c r="AI35" s="1037"/>
      <c r="AJ35" s="1038"/>
      <c r="AK35" s="979">
        <v>56</v>
      </c>
      <c r="AL35" s="970"/>
      <c r="AM35" s="970"/>
      <c r="AN35" s="970"/>
      <c r="AO35" s="970"/>
      <c r="AP35" s="970">
        <v>251</v>
      </c>
      <c r="AQ35" s="970"/>
      <c r="AR35" s="970"/>
      <c r="AS35" s="970"/>
      <c r="AT35" s="970"/>
      <c r="AU35" s="970">
        <v>250</v>
      </c>
      <c r="AV35" s="970"/>
      <c r="AW35" s="970"/>
      <c r="AX35" s="970"/>
      <c r="AY35" s="970"/>
      <c r="AZ35" s="970" t="s">
        <v>561</v>
      </c>
      <c r="BA35" s="970"/>
      <c r="BB35" s="970"/>
      <c r="BC35" s="970"/>
      <c r="BD35" s="970"/>
      <c r="BE35" s="1025" t="s">
        <v>390</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t="s">
        <v>391</v>
      </c>
      <c r="C36" s="1031"/>
      <c r="D36" s="1031"/>
      <c r="E36" s="1031"/>
      <c r="F36" s="1031"/>
      <c r="G36" s="1031"/>
      <c r="H36" s="1031"/>
      <c r="I36" s="1031"/>
      <c r="J36" s="1031"/>
      <c r="K36" s="1031"/>
      <c r="L36" s="1031"/>
      <c r="M36" s="1031"/>
      <c r="N36" s="1031"/>
      <c r="O36" s="1031"/>
      <c r="P36" s="1032"/>
      <c r="Q36" s="1042">
        <v>86</v>
      </c>
      <c r="R36" s="1043"/>
      <c r="S36" s="1043"/>
      <c r="T36" s="1043"/>
      <c r="U36" s="1043"/>
      <c r="V36" s="1043">
        <v>64</v>
      </c>
      <c r="W36" s="1043"/>
      <c r="X36" s="1043"/>
      <c r="Y36" s="1043"/>
      <c r="Z36" s="1043"/>
      <c r="AA36" s="1043">
        <v>22</v>
      </c>
      <c r="AB36" s="1043"/>
      <c r="AC36" s="1043"/>
      <c r="AD36" s="1043"/>
      <c r="AE36" s="1044"/>
      <c r="AF36" s="1036">
        <v>22</v>
      </c>
      <c r="AG36" s="1037"/>
      <c r="AH36" s="1037"/>
      <c r="AI36" s="1037"/>
      <c r="AJ36" s="1038"/>
      <c r="AK36" s="979" t="s">
        <v>560</v>
      </c>
      <c r="AL36" s="970"/>
      <c r="AM36" s="970"/>
      <c r="AN36" s="970"/>
      <c r="AO36" s="970"/>
      <c r="AP36" s="970">
        <v>43</v>
      </c>
      <c r="AQ36" s="970"/>
      <c r="AR36" s="970"/>
      <c r="AS36" s="970"/>
      <c r="AT36" s="970"/>
      <c r="AU36" s="970" t="s">
        <v>561</v>
      </c>
      <c r="AV36" s="970"/>
      <c r="AW36" s="970"/>
      <c r="AX36" s="970"/>
      <c r="AY36" s="970"/>
      <c r="AZ36" s="970" t="s">
        <v>561</v>
      </c>
      <c r="BA36" s="970"/>
      <c r="BB36" s="970"/>
      <c r="BC36" s="970"/>
      <c r="BD36" s="970"/>
      <c r="BE36" s="1025" t="s">
        <v>390</v>
      </c>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t="s">
        <v>392</v>
      </c>
      <c r="C37" s="1031"/>
      <c r="D37" s="1031"/>
      <c r="E37" s="1031"/>
      <c r="F37" s="1031"/>
      <c r="G37" s="1031"/>
      <c r="H37" s="1031"/>
      <c r="I37" s="1031"/>
      <c r="J37" s="1031"/>
      <c r="K37" s="1031"/>
      <c r="L37" s="1031"/>
      <c r="M37" s="1031"/>
      <c r="N37" s="1031"/>
      <c r="O37" s="1031"/>
      <c r="P37" s="1032"/>
      <c r="Q37" s="1042">
        <v>177</v>
      </c>
      <c r="R37" s="1043"/>
      <c r="S37" s="1043"/>
      <c r="T37" s="1043"/>
      <c r="U37" s="1043"/>
      <c r="V37" s="1043">
        <v>177</v>
      </c>
      <c r="W37" s="1043"/>
      <c r="X37" s="1043"/>
      <c r="Y37" s="1043"/>
      <c r="Z37" s="1043"/>
      <c r="AA37" s="1043" t="s">
        <v>559</v>
      </c>
      <c r="AB37" s="1043"/>
      <c r="AC37" s="1043"/>
      <c r="AD37" s="1043"/>
      <c r="AE37" s="1044"/>
      <c r="AF37" s="1036" t="s">
        <v>111</v>
      </c>
      <c r="AG37" s="1037"/>
      <c r="AH37" s="1037"/>
      <c r="AI37" s="1037"/>
      <c r="AJ37" s="1038"/>
      <c r="AK37" s="979">
        <v>29</v>
      </c>
      <c r="AL37" s="970"/>
      <c r="AM37" s="970"/>
      <c r="AN37" s="970"/>
      <c r="AO37" s="970"/>
      <c r="AP37" s="970">
        <v>801</v>
      </c>
      <c r="AQ37" s="970"/>
      <c r="AR37" s="970"/>
      <c r="AS37" s="970"/>
      <c r="AT37" s="970"/>
      <c r="AU37" s="970" t="s">
        <v>561</v>
      </c>
      <c r="AV37" s="970"/>
      <c r="AW37" s="970"/>
      <c r="AX37" s="970"/>
      <c r="AY37" s="970"/>
      <c r="AZ37" s="970" t="s">
        <v>561</v>
      </c>
      <c r="BA37" s="970"/>
      <c r="BB37" s="970"/>
      <c r="BC37" s="970"/>
      <c r="BD37" s="970"/>
      <c r="BE37" s="1025" t="s">
        <v>390</v>
      </c>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t="s">
        <v>393</v>
      </c>
      <c r="C38" s="1031"/>
      <c r="D38" s="1031"/>
      <c r="E38" s="1031"/>
      <c r="F38" s="1031"/>
      <c r="G38" s="1031"/>
      <c r="H38" s="1031"/>
      <c r="I38" s="1031"/>
      <c r="J38" s="1031"/>
      <c r="K38" s="1031"/>
      <c r="L38" s="1031"/>
      <c r="M38" s="1031"/>
      <c r="N38" s="1031"/>
      <c r="O38" s="1031"/>
      <c r="P38" s="1032"/>
      <c r="Q38" s="1042">
        <v>298</v>
      </c>
      <c r="R38" s="1043"/>
      <c r="S38" s="1043"/>
      <c r="T38" s="1043"/>
      <c r="U38" s="1043"/>
      <c r="V38" s="1043">
        <v>298</v>
      </c>
      <c r="W38" s="1043"/>
      <c r="X38" s="1043"/>
      <c r="Y38" s="1043"/>
      <c r="Z38" s="1043"/>
      <c r="AA38" s="1043" t="s">
        <v>559</v>
      </c>
      <c r="AB38" s="1043"/>
      <c r="AC38" s="1043"/>
      <c r="AD38" s="1043"/>
      <c r="AE38" s="1044"/>
      <c r="AF38" s="1036" t="s">
        <v>111</v>
      </c>
      <c r="AG38" s="1037"/>
      <c r="AH38" s="1037"/>
      <c r="AI38" s="1037"/>
      <c r="AJ38" s="1038"/>
      <c r="AK38" s="979">
        <v>36</v>
      </c>
      <c r="AL38" s="970"/>
      <c r="AM38" s="970"/>
      <c r="AN38" s="970"/>
      <c r="AO38" s="970"/>
      <c r="AP38" s="970">
        <v>1360</v>
      </c>
      <c r="AQ38" s="970"/>
      <c r="AR38" s="970"/>
      <c r="AS38" s="970"/>
      <c r="AT38" s="970"/>
      <c r="AU38" s="970">
        <v>140</v>
      </c>
      <c r="AV38" s="970"/>
      <c r="AW38" s="970"/>
      <c r="AX38" s="970"/>
      <c r="AY38" s="970"/>
      <c r="AZ38" s="970" t="s">
        <v>561</v>
      </c>
      <c r="BA38" s="970"/>
      <c r="BB38" s="970"/>
      <c r="BC38" s="970"/>
      <c r="BD38" s="970"/>
      <c r="BE38" s="1025" t="s">
        <v>390</v>
      </c>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t="s">
        <v>394</v>
      </c>
      <c r="C39" s="1031"/>
      <c r="D39" s="1031"/>
      <c r="E39" s="1031"/>
      <c r="F39" s="1031"/>
      <c r="G39" s="1031"/>
      <c r="H39" s="1031"/>
      <c r="I39" s="1031"/>
      <c r="J39" s="1031"/>
      <c r="K39" s="1031"/>
      <c r="L39" s="1031"/>
      <c r="M39" s="1031"/>
      <c r="N39" s="1031"/>
      <c r="O39" s="1031"/>
      <c r="P39" s="1032"/>
      <c r="Q39" s="1042">
        <v>1502</v>
      </c>
      <c r="R39" s="1043"/>
      <c r="S39" s="1043"/>
      <c r="T39" s="1043"/>
      <c r="U39" s="1043"/>
      <c r="V39" s="1043">
        <v>1502</v>
      </c>
      <c r="W39" s="1043"/>
      <c r="X39" s="1043"/>
      <c r="Y39" s="1043"/>
      <c r="Z39" s="1043"/>
      <c r="AA39" s="1043" t="s">
        <v>559</v>
      </c>
      <c r="AB39" s="1043"/>
      <c r="AC39" s="1043"/>
      <c r="AD39" s="1043"/>
      <c r="AE39" s="1044"/>
      <c r="AF39" s="1036">
        <v>467</v>
      </c>
      <c r="AG39" s="1037"/>
      <c r="AH39" s="1037"/>
      <c r="AI39" s="1037"/>
      <c r="AJ39" s="1038"/>
      <c r="AK39" s="979">
        <v>991</v>
      </c>
      <c r="AL39" s="970"/>
      <c r="AM39" s="970"/>
      <c r="AN39" s="970"/>
      <c r="AO39" s="970"/>
      <c r="AP39" s="970">
        <v>3822</v>
      </c>
      <c r="AQ39" s="970"/>
      <c r="AR39" s="970"/>
      <c r="AS39" s="970"/>
      <c r="AT39" s="970"/>
      <c r="AU39" s="970">
        <v>2660</v>
      </c>
      <c r="AV39" s="970"/>
      <c r="AW39" s="970"/>
      <c r="AX39" s="970"/>
      <c r="AY39" s="970"/>
      <c r="AZ39" s="970" t="s">
        <v>561</v>
      </c>
      <c r="BA39" s="970"/>
      <c r="BB39" s="970"/>
      <c r="BC39" s="970"/>
      <c r="BD39" s="970"/>
      <c r="BE39" s="1025" t="s">
        <v>390</v>
      </c>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t="s">
        <v>395</v>
      </c>
      <c r="C40" s="1031"/>
      <c r="D40" s="1031"/>
      <c r="E40" s="1031"/>
      <c r="F40" s="1031"/>
      <c r="G40" s="1031"/>
      <c r="H40" s="1031"/>
      <c r="I40" s="1031"/>
      <c r="J40" s="1031"/>
      <c r="K40" s="1031"/>
      <c r="L40" s="1031"/>
      <c r="M40" s="1031"/>
      <c r="N40" s="1031"/>
      <c r="O40" s="1031"/>
      <c r="P40" s="1032"/>
      <c r="Q40" s="1042">
        <v>142</v>
      </c>
      <c r="R40" s="1043"/>
      <c r="S40" s="1043"/>
      <c r="T40" s="1043"/>
      <c r="U40" s="1043"/>
      <c r="V40" s="1043">
        <v>142</v>
      </c>
      <c r="W40" s="1043"/>
      <c r="X40" s="1043"/>
      <c r="Y40" s="1043"/>
      <c r="Z40" s="1043"/>
      <c r="AA40" s="1043" t="s">
        <v>559</v>
      </c>
      <c r="AB40" s="1043"/>
      <c r="AC40" s="1043"/>
      <c r="AD40" s="1043"/>
      <c r="AE40" s="1044"/>
      <c r="AF40" s="1036" t="s">
        <v>111</v>
      </c>
      <c r="AG40" s="1037"/>
      <c r="AH40" s="1037"/>
      <c r="AI40" s="1037"/>
      <c r="AJ40" s="1038"/>
      <c r="AK40" s="979">
        <v>27</v>
      </c>
      <c r="AL40" s="970"/>
      <c r="AM40" s="970"/>
      <c r="AN40" s="970"/>
      <c r="AO40" s="970"/>
      <c r="AP40" s="970">
        <v>862</v>
      </c>
      <c r="AQ40" s="970"/>
      <c r="AR40" s="970"/>
      <c r="AS40" s="970"/>
      <c r="AT40" s="970"/>
      <c r="AU40" s="970" t="s">
        <v>561</v>
      </c>
      <c r="AV40" s="970"/>
      <c r="AW40" s="970"/>
      <c r="AX40" s="970"/>
      <c r="AY40" s="970"/>
      <c r="AZ40" s="970" t="s">
        <v>561</v>
      </c>
      <c r="BA40" s="970"/>
      <c r="BB40" s="970"/>
      <c r="BC40" s="970"/>
      <c r="BD40" s="970"/>
      <c r="BE40" s="1025" t="s">
        <v>390</v>
      </c>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396</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10900</v>
      </c>
      <c r="AG63" s="958"/>
      <c r="AH63" s="958"/>
      <c r="AI63" s="958"/>
      <c r="AJ63" s="1023"/>
      <c r="AK63" s="1024"/>
      <c r="AL63" s="962"/>
      <c r="AM63" s="962"/>
      <c r="AN63" s="962"/>
      <c r="AO63" s="962"/>
      <c r="AP63" s="958">
        <v>64876</v>
      </c>
      <c r="AQ63" s="958"/>
      <c r="AR63" s="958"/>
      <c r="AS63" s="958"/>
      <c r="AT63" s="958"/>
      <c r="AU63" s="958">
        <v>24146</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399</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400</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562</v>
      </c>
      <c r="C68" s="985"/>
      <c r="D68" s="985"/>
      <c r="E68" s="985"/>
      <c r="F68" s="985"/>
      <c r="G68" s="985"/>
      <c r="H68" s="985"/>
      <c r="I68" s="985"/>
      <c r="J68" s="985"/>
      <c r="K68" s="985"/>
      <c r="L68" s="985"/>
      <c r="M68" s="985"/>
      <c r="N68" s="985"/>
      <c r="O68" s="985"/>
      <c r="P68" s="986"/>
      <c r="Q68" s="987">
        <v>286</v>
      </c>
      <c r="R68" s="981"/>
      <c r="S68" s="981"/>
      <c r="T68" s="981"/>
      <c r="U68" s="981"/>
      <c r="V68" s="981">
        <v>271</v>
      </c>
      <c r="W68" s="981"/>
      <c r="X68" s="981"/>
      <c r="Y68" s="981"/>
      <c r="Z68" s="981"/>
      <c r="AA68" s="981">
        <v>15</v>
      </c>
      <c r="AB68" s="981"/>
      <c r="AC68" s="981"/>
      <c r="AD68" s="981"/>
      <c r="AE68" s="981"/>
      <c r="AF68" s="981">
        <v>15</v>
      </c>
      <c r="AG68" s="981"/>
      <c r="AH68" s="981"/>
      <c r="AI68" s="981"/>
      <c r="AJ68" s="981"/>
      <c r="AK68" s="981">
        <v>125</v>
      </c>
      <c r="AL68" s="981"/>
      <c r="AM68" s="981"/>
      <c r="AN68" s="981"/>
      <c r="AO68" s="981"/>
      <c r="AP68" s="981" t="s">
        <v>561</v>
      </c>
      <c r="AQ68" s="981"/>
      <c r="AR68" s="981"/>
      <c r="AS68" s="981"/>
      <c r="AT68" s="981"/>
      <c r="AU68" s="981" t="s">
        <v>561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563</v>
      </c>
      <c r="C69" s="974"/>
      <c r="D69" s="974"/>
      <c r="E69" s="974"/>
      <c r="F69" s="974"/>
      <c r="G69" s="974"/>
      <c r="H69" s="974"/>
      <c r="I69" s="974"/>
      <c r="J69" s="974"/>
      <c r="K69" s="974"/>
      <c r="L69" s="974"/>
      <c r="M69" s="974"/>
      <c r="N69" s="974"/>
      <c r="O69" s="974"/>
      <c r="P69" s="975"/>
      <c r="Q69" s="976">
        <v>227410</v>
      </c>
      <c r="R69" s="970"/>
      <c r="S69" s="970"/>
      <c r="T69" s="970"/>
      <c r="U69" s="970"/>
      <c r="V69" s="970">
        <v>219970</v>
      </c>
      <c r="W69" s="970"/>
      <c r="X69" s="970"/>
      <c r="Y69" s="970"/>
      <c r="Z69" s="970"/>
      <c r="AA69" s="970">
        <v>7440</v>
      </c>
      <c r="AB69" s="970"/>
      <c r="AC69" s="970"/>
      <c r="AD69" s="970"/>
      <c r="AE69" s="970"/>
      <c r="AF69" s="970">
        <v>7440</v>
      </c>
      <c r="AG69" s="970"/>
      <c r="AH69" s="970"/>
      <c r="AI69" s="970"/>
      <c r="AJ69" s="970"/>
      <c r="AK69" s="970">
        <v>71</v>
      </c>
      <c r="AL69" s="970"/>
      <c r="AM69" s="970"/>
      <c r="AN69" s="970"/>
      <c r="AO69" s="970"/>
      <c r="AP69" s="980" t="s">
        <v>561</v>
      </c>
      <c r="AQ69" s="978"/>
      <c r="AR69" s="978"/>
      <c r="AS69" s="978"/>
      <c r="AT69" s="979"/>
      <c r="AU69" s="980" t="s">
        <v>561</v>
      </c>
      <c r="AV69" s="978"/>
      <c r="AW69" s="978"/>
      <c r="AX69" s="978"/>
      <c r="AY69" s="979"/>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564</v>
      </c>
      <c r="C70" s="974"/>
      <c r="D70" s="974"/>
      <c r="E70" s="974"/>
      <c r="F70" s="974"/>
      <c r="G70" s="974"/>
      <c r="H70" s="974"/>
      <c r="I70" s="974"/>
      <c r="J70" s="974"/>
      <c r="K70" s="974"/>
      <c r="L70" s="974"/>
      <c r="M70" s="974"/>
      <c r="N70" s="974"/>
      <c r="O70" s="974"/>
      <c r="P70" s="975"/>
      <c r="Q70" s="976">
        <v>12817</v>
      </c>
      <c r="R70" s="970"/>
      <c r="S70" s="970"/>
      <c r="T70" s="970"/>
      <c r="U70" s="970"/>
      <c r="V70" s="970">
        <v>10223</v>
      </c>
      <c r="W70" s="970"/>
      <c r="X70" s="970"/>
      <c r="Y70" s="970"/>
      <c r="Z70" s="970"/>
      <c r="AA70" s="970">
        <v>2594</v>
      </c>
      <c r="AB70" s="970"/>
      <c r="AC70" s="970"/>
      <c r="AD70" s="970"/>
      <c r="AE70" s="970"/>
      <c r="AF70" s="970">
        <v>2594</v>
      </c>
      <c r="AG70" s="970"/>
      <c r="AH70" s="970"/>
      <c r="AI70" s="970"/>
      <c r="AJ70" s="970"/>
      <c r="AK70" s="970">
        <v>621</v>
      </c>
      <c r="AL70" s="970"/>
      <c r="AM70" s="970"/>
      <c r="AN70" s="970"/>
      <c r="AO70" s="970"/>
      <c r="AP70" s="980" t="s">
        <v>561</v>
      </c>
      <c r="AQ70" s="978"/>
      <c r="AR70" s="978"/>
      <c r="AS70" s="978"/>
      <c r="AT70" s="979"/>
      <c r="AU70" s="980" t="s">
        <v>561</v>
      </c>
      <c r="AV70" s="978"/>
      <c r="AW70" s="978"/>
      <c r="AX70" s="978"/>
      <c r="AY70" s="979"/>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565</v>
      </c>
      <c r="C71" s="974"/>
      <c r="D71" s="974"/>
      <c r="E71" s="974"/>
      <c r="F71" s="974"/>
      <c r="G71" s="974"/>
      <c r="H71" s="974"/>
      <c r="I71" s="974"/>
      <c r="J71" s="974"/>
      <c r="K71" s="974"/>
      <c r="L71" s="974"/>
      <c r="M71" s="974"/>
      <c r="N71" s="974"/>
      <c r="O71" s="974"/>
      <c r="P71" s="975"/>
      <c r="Q71" s="976">
        <v>46</v>
      </c>
      <c r="R71" s="970"/>
      <c r="S71" s="970"/>
      <c r="T71" s="970"/>
      <c r="U71" s="970"/>
      <c r="V71" s="970">
        <v>38</v>
      </c>
      <c r="W71" s="970"/>
      <c r="X71" s="970"/>
      <c r="Y71" s="970"/>
      <c r="Z71" s="970"/>
      <c r="AA71" s="970">
        <v>9</v>
      </c>
      <c r="AB71" s="970"/>
      <c r="AC71" s="970"/>
      <c r="AD71" s="970"/>
      <c r="AE71" s="970"/>
      <c r="AF71" s="970">
        <v>9</v>
      </c>
      <c r="AG71" s="970"/>
      <c r="AH71" s="970"/>
      <c r="AI71" s="970"/>
      <c r="AJ71" s="970"/>
      <c r="AK71" s="980" t="s">
        <v>561</v>
      </c>
      <c r="AL71" s="978"/>
      <c r="AM71" s="978"/>
      <c r="AN71" s="978"/>
      <c r="AO71" s="979"/>
      <c r="AP71" s="980" t="s">
        <v>561</v>
      </c>
      <c r="AQ71" s="978"/>
      <c r="AR71" s="978"/>
      <c r="AS71" s="978"/>
      <c r="AT71" s="979"/>
      <c r="AU71" s="980" t="s">
        <v>561</v>
      </c>
      <c r="AV71" s="978"/>
      <c r="AW71" s="978"/>
      <c r="AX71" s="978"/>
      <c r="AY71" s="979"/>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566</v>
      </c>
      <c r="C72" s="974"/>
      <c r="D72" s="974"/>
      <c r="E72" s="974"/>
      <c r="F72" s="974"/>
      <c r="G72" s="974"/>
      <c r="H72" s="974"/>
      <c r="I72" s="974"/>
      <c r="J72" s="974"/>
      <c r="K72" s="974"/>
      <c r="L72" s="974"/>
      <c r="M72" s="974"/>
      <c r="N72" s="974"/>
      <c r="O72" s="974"/>
      <c r="P72" s="975"/>
      <c r="Q72" s="976">
        <v>18</v>
      </c>
      <c r="R72" s="970"/>
      <c r="S72" s="970"/>
      <c r="T72" s="970"/>
      <c r="U72" s="970"/>
      <c r="V72" s="970">
        <v>9</v>
      </c>
      <c r="W72" s="970"/>
      <c r="X72" s="970"/>
      <c r="Y72" s="970"/>
      <c r="Z72" s="970"/>
      <c r="AA72" s="970">
        <v>9</v>
      </c>
      <c r="AB72" s="970"/>
      <c r="AC72" s="970"/>
      <c r="AD72" s="970"/>
      <c r="AE72" s="970"/>
      <c r="AF72" s="970">
        <v>9</v>
      </c>
      <c r="AG72" s="970"/>
      <c r="AH72" s="970"/>
      <c r="AI72" s="970"/>
      <c r="AJ72" s="970"/>
      <c r="AK72" s="980" t="s">
        <v>561</v>
      </c>
      <c r="AL72" s="978"/>
      <c r="AM72" s="978"/>
      <c r="AN72" s="978"/>
      <c r="AO72" s="979"/>
      <c r="AP72" s="980" t="s">
        <v>561</v>
      </c>
      <c r="AQ72" s="978"/>
      <c r="AR72" s="978"/>
      <c r="AS72" s="978"/>
      <c r="AT72" s="979"/>
      <c r="AU72" s="980" t="s">
        <v>561</v>
      </c>
      <c r="AV72" s="978"/>
      <c r="AW72" s="978"/>
      <c r="AX72" s="978"/>
      <c r="AY72" s="979"/>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567</v>
      </c>
      <c r="C73" s="974"/>
      <c r="D73" s="974"/>
      <c r="E73" s="974"/>
      <c r="F73" s="974"/>
      <c r="G73" s="974"/>
      <c r="H73" s="974"/>
      <c r="I73" s="974"/>
      <c r="J73" s="974"/>
      <c r="K73" s="974"/>
      <c r="L73" s="974"/>
      <c r="M73" s="974"/>
      <c r="N73" s="974"/>
      <c r="O73" s="974"/>
      <c r="P73" s="975"/>
      <c r="Q73" s="976">
        <v>2</v>
      </c>
      <c r="R73" s="970"/>
      <c r="S73" s="970"/>
      <c r="T73" s="970"/>
      <c r="U73" s="970"/>
      <c r="V73" s="970">
        <v>2</v>
      </c>
      <c r="W73" s="970"/>
      <c r="X73" s="970"/>
      <c r="Y73" s="970"/>
      <c r="Z73" s="970"/>
      <c r="AA73" s="970">
        <v>1</v>
      </c>
      <c r="AB73" s="970"/>
      <c r="AC73" s="970"/>
      <c r="AD73" s="970"/>
      <c r="AE73" s="970"/>
      <c r="AF73" s="970">
        <v>1</v>
      </c>
      <c r="AG73" s="970"/>
      <c r="AH73" s="970"/>
      <c r="AI73" s="970"/>
      <c r="AJ73" s="970"/>
      <c r="AK73" s="980" t="s">
        <v>561</v>
      </c>
      <c r="AL73" s="978"/>
      <c r="AM73" s="978"/>
      <c r="AN73" s="978"/>
      <c r="AO73" s="979"/>
      <c r="AP73" s="980" t="s">
        <v>561</v>
      </c>
      <c r="AQ73" s="978"/>
      <c r="AR73" s="978"/>
      <c r="AS73" s="978"/>
      <c r="AT73" s="979"/>
      <c r="AU73" s="980" t="s">
        <v>561</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569</v>
      </c>
      <c r="C74" s="974"/>
      <c r="D74" s="974"/>
      <c r="E74" s="974"/>
      <c r="F74" s="974"/>
      <c r="G74" s="974"/>
      <c r="H74" s="974"/>
      <c r="I74" s="974"/>
      <c r="J74" s="974"/>
      <c r="K74" s="974"/>
      <c r="L74" s="974"/>
      <c r="M74" s="974"/>
      <c r="N74" s="974"/>
      <c r="O74" s="974"/>
      <c r="P74" s="975"/>
      <c r="Q74" s="976">
        <v>3</v>
      </c>
      <c r="R74" s="970"/>
      <c r="S74" s="970"/>
      <c r="T74" s="970"/>
      <c r="U74" s="970"/>
      <c r="V74" s="970">
        <v>2</v>
      </c>
      <c r="W74" s="970"/>
      <c r="X74" s="970"/>
      <c r="Y74" s="970"/>
      <c r="Z74" s="970"/>
      <c r="AA74" s="970">
        <v>1</v>
      </c>
      <c r="AB74" s="970"/>
      <c r="AC74" s="970"/>
      <c r="AD74" s="970"/>
      <c r="AE74" s="970"/>
      <c r="AF74" s="970">
        <v>1</v>
      </c>
      <c r="AG74" s="970"/>
      <c r="AH74" s="970"/>
      <c r="AI74" s="970"/>
      <c r="AJ74" s="970"/>
      <c r="AK74" s="980" t="s">
        <v>561</v>
      </c>
      <c r="AL74" s="978"/>
      <c r="AM74" s="978"/>
      <c r="AN74" s="978"/>
      <c r="AO74" s="979"/>
      <c r="AP74" s="980" t="s">
        <v>561</v>
      </c>
      <c r="AQ74" s="978"/>
      <c r="AR74" s="978"/>
      <c r="AS74" s="978"/>
      <c r="AT74" s="979"/>
      <c r="AU74" s="980" t="s">
        <v>561</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568</v>
      </c>
      <c r="C75" s="974"/>
      <c r="D75" s="974"/>
      <c r="E75" s="974"/>
      <c r="F75" s="974"/>
      <c r="G75" s="974"/>
      <c r="H75" s="974"/>
      <c r="I75" s="974"/>
      <c r="J75" s="974"/>
      <c r="K75" s="974"/>
      <c r="L75" s="974"/>
      <c r="M75" s="974"/>
      <c r="N75" s="974"/>
      <c r="O75" s="974"/>
      <c r="P75" s="975"/>
      <c r="Q75" s="977">
        <v>43</v>
      </c>
      <c r="R75" s="978"/>
      <c r="S75" s="978"/>
      <c r="T75" s="978"/>
      <c r="U75" s="979"/>
      <c r="V75" s="980">
        <v>42</v>
      </c>
      <c r="W75" s="978"/>
      <c r="X75" s="978"/>
      <c r="Y75" s="978"/>
      <c r="Z75" s="979"/>
      <c r="AA75" s="980">
        <v>2</v>
      </c>
      <c r="AB75" s="978"/>
      <c r="AC75" s="978"/>
      <c r="AD75" s="978"/>
      <c r="AE75" s="979"/>
      <c r="AF75" s="980">
        <v>2</v>
      </c>
      <c r="AG75" s="978"/>
      <c r="AH75" s="978"/>
      <c r="AI75" s="978"/>
      <c r="AJ75" s="979"/>
      <c r="AK75" s="980" t="s">
        <v>561</v>
      </c>
      <c r="AL75" s="978"/>
      <c r="AM75" s="978"/>
      <c r="AN75" s="978"/>
      <c r="AO75" s="979"/>
      <c r="AP75" s="980" t="s">
        <v>561</v>
      </c>
      <c r="AQ75" s="978"/>
      <c r="AR75" s="978"/>
      <c r="AS75" s="978"/>
      <c r="AT75" s="979"/>
      <c r="AU75" s="980" t="s">
        <v>561</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401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10071</v>
      </c>
      <c r="AG88" s="958"/>
      <c r="AH88" s="958"/>
      <c r="AI88" s="958"/>
      <c r="AJ88" s="958"/>
      <c r="AK88" s="962"/>
      <c r="AL88" s="962"/>
      <c r="AM88" s="962"/>
      <c r="AN88" s="962"/>
      <c r="AO88" s="962"/>
      <c r="AP88" s="958" t="s">
        <v>561</v>
      </c>
      <c r="AQ88" s="958"/>
      <c r="AR88" s="958"/>
      <c r="AS88" s="958"/>
      <c r="AT88" s="958"/>
      <c r="AU88" s="958" t="s">
        <v>570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402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5514</v>
      </c>
      <c r="CS102" s="950"/>
      <c r="CT102" s="950"/>
      <c r="CU102" s="950"/>
      <c r="CV102" s="951"/>
      <c r="CW102" s="949">
        <v>1172</v>
      </c>
      <c r="CX102" s="950"/>
      <c r="CY102" s="950"/>
      <c r="CZ102" s="950"/>
      <c r="DA102" s="951"/>
      <c r="DB102" s="949">
        <v>6463</v>
      </c>
      <c r="DC102" s="950"/>
      <c r="DD102" s="950"/>
      <c r="DE102" s="950"/>
      <c r="DF102" s="951"/>
      <c r="DG102" s="949" t="s">
        <v>575</v>
      </c>
      <c r="DH102" s="950"/>
      <c r="DI102" s="950"/>
      <c r="DJ102" s="950"/>
      <c r="DK102" s="951"/>
      <c r="DL102" s="949">
        <v>236</v>
      </c>
      <c r="DM102" s="950"/>
      <c r="DN102" s="950"/>
      <c r="DO102" s="950"/>
      <c r="DP102" s="951"/>
      <c r="DQ102" s="949">
        <v>24</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410</v>
      </c>
      <c r="AB109" s="893"/>
      <c r="AC109" s="893"/>
      <c r="AD109" s="893"/>
      <c r="AE109" s="894"/>
      <c r="AF109" s="895" t="s">
        <v>286</v>
      </c>
      <c r="AG109" s="893"/>
      <c r="AH109" s="893"/>
      <c r="AI109" s="893"/>
      <c r="AJ109" s="894"/>
      <c r="AK109" s="895" t="s">
        <v>285</v>
      </c>
      <c r="AL109" s="893"/>
      <c r="AM109" s="893"/>
      <c r="AN109" s="893"/>
      <c r="AO109" s="894"/>
      <c r="AP109" s="895" t="s">
        <v>411</v>
      </c>
      <c r="AQ109" s="893"/>
      <c r="AR109" s="893"/>
      <c r="AS109" s="893"/>
      <c r="AT109" s="924"/>
      <c r="AU109" s="892" t="s">
        <v>409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410</v>
      </c>
      <c r="BR109" s="893"/>
      <c r="BS109" s="893"/>
      <c r="BT109" s="893"/>
      <c r="BU109" s="894"/>
      <c r="BV109" s="895" t="s">
        <v>286</v>
      </c>
      <c r="BW109" s="893"/>
      <c r="BX109" s="893"/>
      <c r="BY109" s="893"/>
      <c r="BZ109" s="894"/>
      <c r="CA109" s="895" t="s">
        <v>285</v>
      </c>
      <c r="CB109" s="893"/>
      <c r="CC109" s="893"/>
      <c r="CD109" s="893"/>
      <c r="CE109" s="894"/>
      <c r="CF109" s="931" t="s">
        <v>411</v>
      </c>
      <c r="CG109" s="931"/>
      <c r="CH109" s="931"/>
      <c r="CI109" s="931"/>
      <c r="CJ109" s="931"/>
      <c r="CK109" s="895" t="s">
        <v>412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410</v>
      </c>
      <c r="DH109" s="893"/>
      <c r="DI109" s="893"/>
      <c r="DJ109" s="893"/>
      <c r="DK109" s="894"/>
      <c r="DL109" s="895" t="s">
        <v>286</v>
      </c>
      <c r="DM109" s="893"/>
      <c r="DN109" s="893"/>
      <c r="DO109" s="893"/>
      <c r="DP109" s="894"/>
      <c r="DQ109" s="895" t="s">
        <v>285</v>
      </c>
      <c r="DR109" s="893"/>
      <c r="DS109" s="893"/>
      <c r="DT109" s="893"/>
      <c r="DU109" s="894"/>
      <c r="DV109" s="895" t="s">
        <v>411</v>
      </c>
      <c r="DW109" s="893"/>
      <c r="DX109" s="893"/>
      <c r="DY109" s="893"/>
      <c r="DZ109" s="924"/>
    </row>
    <row r="110" spans="1:131" s="199" customFormat="1" ht="26.25" customHeight="1" x14ac:dyDescent="0.15">
      <c r="A110" s="795" t="s">
        <v>413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13207598</v>
      </c>
      <c r="AB110" s="886"/>
      <c r="AC110" s="886"/>
      <c r="AD110" s="886"/>
      <c r="AE110" s="887"/>
      <c r="AF110" s="888">
        <v>12455650</v>
      </c>
      <c r="AG110" s="886"/>
      <c r="AH110" s="886"/>
      <c r="AI110" s="886"/>
      <c r="AJ110" s="887"/>
      <c r="AK110" s="888">
        <v>14192354</v>
      </c>
      <c r="AL110" s="886"/>
      <c r="AM110" s="886"/>
      <c r="AN110" s="886"/>
      <c r="AO110" s="887"/>
      <c r="AP110" s="889">
        <v>27.2</v>
      </c>
      <c r="AQ110" s="890"/>
      <c r="AR110" s="890"/>
      <c r="AS110" s="890"/>
      <c r="AT110" s="891"/>
      <c r="AU110" s="925" t="s">
        <v>61</v>
      </c>
      <c r="AV110" s="926"/>
      <c r="AW110" s="926"/>
      <c r="AX110" s="926"/>
      <c r="AY110" s="926"/>
      <c r="AZ110" s="851" t="s">
        <v>414</v>
      </c>
      <c r="BA110" s="796"/>
      <c r="BB110" s="796"/>
      <c r="BC110" s="796"/>
      <c r="BD110" s="796"/>
      <c r="BE110" s="796"/>
      <c r="BF110" s="796"/>
      <c r="BG110" s="796"/>
      <c r="BH110" s="796"/>
      <c r="BI110" s="796"/>
      <c r="BJ110" s="796"/>
      <c r="BK110" s="796"/>
      <c r="BL110" s="796"/>
      <c r="BM110" s="796"/>
      <c r="BN110" s="796"/>
      <c r="BO110" s="796"/>
      <c r="BP110" s="797"/>
      <c r="BQ110" s="852">
        <v>117388834</v>
      </c>
      <c r="BR110" s="833"/>
      <c r="BS110" s="833"/>
      <c r="BT110" s="833"/>
      <c r="BU110" s="833"/>
      <c r="BV110" s="833">
        <v>113189463</v>
      </c>
      <c r="BW110" s="833"/>
      <c r="BX110" s="833"/>
      <c r="BY110" s="833"/>
      <c r="BZ110" s="833"/>
      <c r="CA110" s="833">
        <v>114162824</v>
      </c>
      <c r="CB110" s="833"/>
      <c r="CC110" s="833"/>
      <c r="CD110" s="833"/>
      <c r="CE110" s="833"/>
      <c r="CF110" s="857">
        <v>218.8</v>
      </c>
      <c r="CG110" s="858"/>
      <c r="CH110" s="858"/>
      <c r="CI110" s="858"/>
      <c r="CJ110" s="858"/>
      <c r="CK110" s="921" t="s">
        <v>415</v>
      </c>
      <c r="CL110" s="807"/>
      <c r="CM110" s="882" t="s">
        <v>416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418</v>
      </c>
      <c r="BA111" s="738"/>
      <c r="BB111" s="738"/>
      <c r="BC111" s="738"/>
      <c r="BD111" s="738"/>
      <c r="BE111" s="738"/>
      <c r="BF111" s="738"/>
      <c r="BG111" s="738"/>
      <c r="BH111" s="738"/>
      <c r="BI111" s="738"/>
      <c r="BJ111" s="738"/>
      <c r="BK111" s="738"/>
      <c r="BL111" s="738"/>
      <c r="BM111" s="738"/>
      <c r="BN111" s="738"/>
      <c r="BO111" s="738"/>
      <c r="BP111" s="739"/>
      <c r="BQ111" s="804">
        <v>318978</v>
      </c>
      <c r="BR111" s="805"/>
      <c r="BS111" s="805"/>
      <c r="BT111" s="805"/>
      <c r="BU111" s="805"/>
      <c r="BV111" s="805">
        <v>1400</v>
      </c>
      <c r="BW111" s="805"/>
      <c r="BX111" s="805"/>
      <c r="BY111" s="805"/>
      <c r="BZ111" s="805"/>
      <c r="CA111" s="805">
        <v>199</v>
      </c>
      <c r="CB111" s="805"/>
      <c r="CC111" s="805"/>
      <c r="CD111" s="805"/>
      <c r="CE111" s="805"/>
      <c r="CF111" s="866">
        <v>0</v>
      </c>
      <c r="CG111" s="867"/>
      <c r="CH111" s="867"/>
      <c r="CI111" s="867"/>
      <c r="CJ111" s="867"/>
      <c r="CK111" s="922"/>
      <c r="CL111" s="809"/>
      <c r="CM111" s="812" t="s">
        <v>419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420</v>
      </c>
      <c r="B112" s="908"/>
      <c r="C112" s="738" t="s">
        <v>421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123333</v>
      </c>
      <c r="AB112" s="768"/>
      <c r="AC112" s="768"/>
      <c r="AD112" s="768"/>
      <c r="AE112" s="769"/>
      <c r="AF112" s="770">
        <v>143333</v>
      </c>
      <c r="AG112" s="768"/>
      <c r="AH112" s="768"/>
      <c r="AI112" s="768"/>
      <c r="AJ112" s="769"/>
      <c r="AK112" s="770">
        <v>143333</v>
      </c>
      <c r="AL112" s="768"/>
      <c r="AM112" s="768"/>
      <c r="AN112" s="768"/>
      <c r="AO112" s="769"/>
      <c r="AP112" s="815">
        <v>0.3</v>
      </c>
      <c r="AQ112" s="816"/>
      <c r="AR112" s="816"/>
      <c r="AS112" s="816"/>
      <c r="AT112" s="817"/>
      <c r="AU112" s="927"/>
      <c r="AV112" s="928"/>
      <c r="AW112" s="928"/>
      <c r="AX112" s="928"/>
      <c r="AY112" s="928"/>
      <c r="AZ112" s="803" t="s">
        <v>422</v>
      </c>
      <c r="BA112" s="738"/>
      <c r="BB112" s="738"/>
      <c r="BC112" s="738"/>
      <c r="BD112" s="738"/>
      <c r="BE112" s="738"/>
      <c r="BF112" s="738"/>
      <c r="BG112" s="738"/>
      <c r="BH112" s="738"/>
      <c r="BI112" s="738"/>
      <c r="BJ112" s="738"/>
      <c r="BK112" s="738"/>
      <c r="BL112" s="738"/>
      <c r="BM112" s="738"/>
      <c r="BN112" s="738"/>
      <c r="BO112" s="738"/>
      <c r="BP112" s="739"/>
      <c r="BQ112" s="804">
        <v>28003049</v>
      </c>
      <c r="BR112" s="805"/>
      <c r="BS112" s="805"/>
      <c r="BT112" s="805"/>
      <c r="BU112" s="805"/>
      <c r="BV112" s="805">
        <v>28181094</v>
      </c>
      <c r="BW112" s="805"/>
      <c r="BX112" s="805"/>
      <c r="BY112" s="805"/>
      <c r="BZ112" s="805"/>
      <c r="CA112" s="805">
        <v>24146415</v>
      </c>
      <c r="CB112" s="805"/>
      <c r="CC112" s="805"/>
      <c r="CD112" s="805"/>
      <c r="CE112" s="805"/>
      <c r="CF112" s="866">
        <v>46.3</v>
      </c>
      <c r="CG112" s="867"/>
      <c r="CH112" s="867"/>
      <c r="CI112" s="867"/>
      <c r="CJ112" s="867"/>
      <c r="CK112" s="922"/>
      <c r="CL112" s="809"/>
      <c r="CM112" s="812" t="s">
        <v>423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424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2784530</v>
      </c>
      <c r="AB113" s="914"/>
      <c r="AC113" s="914"/>
      <c r="AD113" s="914"/>
      <c r="AE113" s="915"/>
      <c r="AF113" s="916">
        <v>2829540</v>
      </c>
      <c r="AG113" s="914"/>
      <c r="AH113" s="914"/>
      <c r="AI113" s="914"/>
      <c r="AJ113" s="915"/>
      <c r="AK113" s="916">
        <v>2188651</v>
      </c>
      <c r="AL113" s="914"/>
      <c r="AM113" s="914"/>
      <c r="AN113" s="914"/>
      <c r="AO113" s="915"/>
      <c r="AP113" s="917">
        <v>4.2</v>
      </c>
      <c r="AQ113" s="918"/>
      <c r="AR113" s="918"/>
      <c r="AS113" s="918"/>
      <c r="AT113" s="919"/>
      <c r="AU113" s="927"/>
      <c r="AV113" s="928"/>
      <c r="AW113" s="928"/>
      <c r="AX113" s="928"/>
      <c r="AY113" s="928"/>
      <c r="AZ113" s="803" t="s">
        <v>425</v>
      </c>
      <c r="BA113" s="738"/>
      <c r="BB113" s="738"/>
      <c r="BC113" s="738"/>
      <c r="BD113" s="738"/>
      <c r="BE113" s="738"/>
      <c r="BF113" s="738"/>
      <c r="BG113" s="738"/>
      <c r="BH113" s="738"/>
      <c r="BI113" s="738"/>
      <c r="BJ113" s="738"/>
      <c r="BK113" s="738"/>
      <c r="BL113" s="738"/>
      <c r="BM113" s="738"/>
      <c r="BN113" s="738"/>
      <c r="BO113" s="738"/>
      <c r="BP113" s="739"/>
      <c r="BQ113" s="804" t="s">
        <v>111</v>
      </c>
      <c r="BR113" s="805"/>
      <c r="BS113" s="805"/>
      <c r="BT113" s="805"/>
      <c r="BU113" s="805"/>
      <c r="BV113" s="805" t="s">
        <v>111</v>
      </c>
      <c r="BW113" s="805"/>
      <c r="BX113" s="805"/>
      <c r="BY113" s="805"/>
      <c r="BZ113" s="805"/>
      <c r="CA113" s="805" t="s">
        <v>111</v>
      </c>
      <c r="CB113" s="805"/>
      <c r="CC113" s="805"/>
      <c r="CD113" s="805"/>
      <c r="CE113" s="805"/>
      <c r="CF113" s="866" t="s">
        <v>111</v>
      </c>
      <c r="CG113" s="867"/>
      <c r="CH113" s="867"/>
      <c r="CI113" s="867"/>
      <c r="CJ113" s="867"/>
      <c r="CK113" s="922"/>
      <c r="CL113" s="809"/>
      <c r="CM113" s="812" t="s">
        <v>426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111</v>
      </c>
      <c r="AB114" s="768"/>
      <c r="AC114" s="768"/>
      <c r="AD114" s="768"/>
      <c r="AE114" s="769"/>
      <c r="AF114" s="770" t="s">
        <v>111</v>
      </c>
      <c r="AG114" s="768"/>
      <c r="AH114" s="768"/>
      <c r="AI114" s="768"/>
      <c r="AJ114" s="769"/>
      <c r="AK114" s="770" t="s">
        <v>111</v>
      </c>
      <c r="AL114" s="768"/>
      <c r="AM114" s="768"/>
      <c r="AN114" s="768"/>
      <c r="AO114" s="769"/>
      <c r="AP114" s="815" t="s">
        <v>111</v>
      </c>
      <c r="AQ114" s="816"/>
      <c r="AR114" s="816"/>
      <c r="AS114" s="816"/>
      <c r="AT114" s="817"/>
      <c r="AU114" s="927"/>
      <c r="AV114" s="928"/>
      <c r="AW114" s="928"/>
      <c r="AX114" s="928"/>
      <c r="AY114" s="928"/>
      <c r="AZ114" s="803" t="s">
        <v>428</v>
      </c>
      <c r="BA114" s="738"/>
      <c r="BB114" s="738"/>
      <c r="BC114" s="738"/>
      <c r="BD114" s="738"/>
      <c r="BE114" s="738"/>
      <c r="BF114" s="738"/>
      <c r="BG114" s="738"/>
      <c r="BH114" s="738"/>
      <c r="BI114" s="738"/>
      <c r="BJ114" s="738"/>
      <c r="BK114" s="738"/>
      <c r="BL114" s="738"/>
      <c r="BM114" s="738"/>
      <c r="BN114" s="738"/>
      <c r="BO114" s="738"/>
      <c r="BP114" s="739"/>
      <c r="BQ114" s="804">
        <v>16117129</v>
      </c>
      <c r="BR114" s="805"/>
      <c r="BS114" s="805"/>
      <c r="BT114" s="805"/>
      <c r="BU114" s="805"/>
      <c r="BV114" s="805">
        <v>16443061</v>
      </c>
      <c r="BW114" s="805"/>
      <c r="BX114" s="805"/>
      <c r="BY114" s="805"/>
      <c r="BZ114" s="805"/>
      <c r="CA114" s="805">
        <v>16331574</v>
      </c>
      <c r="CB114" s="805"/>
      <c r="CC114" s="805"/>
      <c r="CD114" s="805"/>
      <c r="CE114" s="805"/>
      <c r="CF114" s="866">
        <v>31.3</v>
      </c>
      <c r="CG114" s="867"/>
      <c r="CH114" s="867"/>
      <c r="CI114" s="867"/>
      <c r="CJ114" s="867"/>
      <c r="CK114" s="922"/>
      <c r="CL114" s="809"/>
      <c r="CM114" s="812" t="s">
        <v>429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430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581672</v>
      </c>
      <c r="AB115" s="914"/>
      <c r="AC115" s="914"/>
      <c r="AD115" s="914"/>
      <c r="AE115" s="915"/>
      <c r="AF115" s="916">
        <v>281015</v>
      </c>
      <c r="AG115" s="914"/>
      <c r="AH115" s="914"/>
      <c r="AI115" s="914"/>
      <c r="AJ115" s="915"/>
      <c r="AK115" s="916">
        <v>43347</v>
      </c>
      <c r="AL115" s="914"/>
      <c r="AM115" s="914"/>
      <c r="AN115" s="914"/>
      <c r="AO115" s="915"/>
      <c r="AP115" s="917">
        <v>0.1</v>
      </c>
      <c r="AQ115" s="918"/>
      <c r="AR115" s="918"/>
      <c r="AS115" s="918"/>
      <c r="AT115" s="919"/>
      <c r="AU115" s="927"/>
      <c r="AV115" s="928"/>
      <c r="AW115" s="928"/>
      <c r="AX115" s="928"/>
      <c r="AY115" s="928"/>
      <c r="AZ115" s="803" t="s">
        <v>431</v>
      </c>
      <c r="BA115" s="738"/>
      <c r="BB115" s="738"/>
      <c r="BC115" s="738"/>
      <c r="BD115" s="738"/>
      <c r="BE115" s="738"/>
      <c r="BF115" s="738"/>
      <c r="BG115" s="738"/>
      <c r="BH115" s="738"/>
      <c r="BI115" s="738"/>
      <c r="BJ115" s="738"/>
      <c r="BK115" s="738"/>
      <c r="BL115" s="738"/>
      <c r="BM115" s="738"/>
      <c r="BN115" s="738"/>
      <c r="BO115" s="738"/>
      <c r="BP115" s="739"/>
      <c r="BQ115" s="804">
        <v>124859</v>
      </c>
      <c r="BR115" s="805"/>
      <c r="BS115" s="805"/>
      <c r="BT115" s="805"/>
      <c r="BU115" s="805"/>
      <c r="BV115" s="805">
        <v>76913</v>
      </c>
      <c r="BW115" s="805"/>
      <c r="BX115" s="805"/>
      <c r="BY115" s="805"/>
      <c r="BZ115" s="805"/>
      <c r="CA115" s="805">
        <v>85010</v>
      </c>
      <c r="CB115" s="805"/>
      <c r="CC115" s="805"/>
      <c r="CD115" s="805"/>
      <c r="CE115" s="805"/>
      <c r="CF115" s="866">
        <v>0.2</v>
      </c>
      <c r="CG115" s="867"/>
      <c r="CH115" s="867"/>
      <c r="CI115" s="867"/>
      <c r="CJ115" s="867"/>
      <c r="CK115" s="922"/>
      <c r="CL115" s="809"/>
      <c r="CM115" s="803" t="s">
        <v>432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306005</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433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1245</v>
      </c>
      <c r="AB116" s="768"/>
      <c r="AC116" s="768"/>
      <c r="AD116" s="768"/>
      <c r="AE116" s="769"/>
      <c r="AF116" s="770">
        <v>81</v>
      </c>
      <c r="AG116" s="768"/>
      <c r="AH116" s="768"/>
      <c r="AI116" s="768"/>
      <c r="AJ116" s="769"/>
      <c r="AK116" s="770">
        <v>2</v>
      </c>
      <c r="AL116" s="768"/>
      <c r="AM116" s="768"/>
      <c r="AN116" s="768"/>
      <c r="AO116" s="769"/>
      <c r="AP116" s="815">
        <v>0</v>
      </c>
      <c r="AQ116" s="816"/>
      <c r="AR116" s="816"/>
      <c r="AS116" s="816"/>
      <c r="AT116" s="817"/>
      <c r="AU116" s="927"/>
      <c r="AV116" s="928"/>
      <c r="AW116" s="928"/>
      <c r="AX116" s="928"/>
      <c r="AY116" s="928"/>
      <c r="AZ116" s="854" t="s">
        <v>434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436</v>
      </c>
      <c r="Z117" s="894"/>
      <c r="AA117" s="899">
        <v>16698378</v>
      </c>
      <c r="AB117" s="900"/>
      <c r="AC117" s="900"/>
      <c r="AD117" s="900"/>
      <c r="AE117" s="901"/>
      <c r="AF117" s="902">
        <v>15709619</v>
      </c>
      <c r="AG117" s="900"/>
      <c r="AH117" s="900"/>
      <c r="AI117" s="900"/>
      <c r="AJ117" s="901"/>
      <c r="AK117" s="902">
        <v>16567687</v>
      </c>
      <c r="AL117" s="900"/>
      <c r="AM117" s="900"/>
      <c r="AN117" s="900"/>
      <c r="AO117" s="901"/>
      <c r="AP117" s="903"/>
      <c r="AQ117" s="904"/>
      <c r="AR117" s="904"/>
      <c r="AS117" s="904"/>
      <c r="AT117" s="905"/>
      <c r="AU117" s="927"/>
      <c r="AV117" s="928"/>
      <c r="AW117" s="928"/>
      <c r="AX117" s="928"/>
      <c r="AY117" s="928"/>
      <c r="AZ117" s="854" t="s">
        <v>437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412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410</v>
      </c>
      <c r="AB118" s="893"/>
      <c r="AC118" s="893"/>
      <c r="AD118" s="893"/>
      <c r="AE118" s="894"/>
      <c r="AF118" s="895" t="s">
        <v>286</v>
      </c>
      <c r="AG118" s="893"/>
      <c r="AH118" s="893"/>
      <c r="AI118" s="893"/>
      <c r="AJ118" s="894"/>
      <c r="AK118" s="895" t="s">
        <v>285</v>
      </c>
      <c r="AL118" s="893"/>
      <c r="AM118" s="893"/>
      <c r="AN118" s="893"/>
      <c r="AO118" s="894"/>
      <c r="AP118" s="896" t="s">
        <v>411</v>
      </c>
      <c r="AQ118" s="897"/>
      <c r="AR118" s="897"/>
      <c r="AS118" s="897"/>
      <c r="AT118" s="898"/>
      <c r="AU118" s="927"/>
      <c r="AV118" s="928"/>
      <c r="AW118" s="928"/>
      <c r="AX118" s="928"/>
      <c r="AY118" s="928"/>
      <c r="AZ118" s="870" t="s">
        <v>439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440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415</v>
      </c>
      <c r="B119" s="807"/>
      <c r="C119" s="882" t="s">
        <v>416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441</v>
      </c>
      <c r="BP119" s="869"/>
      <c r="BQ119" s="873">
        <v>161952849</v>
      </c>
      <c r="BR119" s="836"/>
      <c r="BS119" s="836"/>
      <c r="BT119" s="836"/>
      <c r="BU119" s="836"/>
      <c r="BV119" s="836">
        <v>157891931</v>
      </c>
      <c r="BW119" s="836"/>
      <c r="BX119" s="836"/>
      <c r="BY119" s="836"/>
      <c r="BZ119" s="836"/>
      <c r="CA119" s="836">
        <v>154726022</v>
      </c>
      <c r="CB119" s="836"/>
      <c r="CC119" s="836"/>
      <c r="CD119" s="836"/>
      <c r="CE119" s="836"/>
      <c r="CF119" s="734"/>
      <c r="CG119" s="735"/>
      <c r="CH119" s="735"/>
      <c r="CI119" s="735"/>
      <c r="CJ119" s="825"/>
      <c r="CK119" s="923"/>
      <c r="CL119" s="811"/>
      <c r="CM119" s="829" t="s">
        <v>442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12973</v>
      </c>
      <c r="DH119" s="751"/>
      <c r="DI119" s="751"/>
      <c r="DJ119" s="751"/>
      <c r="DK119" s="752"/>
      <c r="DL119" s="753">
        <v>1400</v>
      </c>
      <c r="DM119" s="751"/>
      <c r="DN119" s="751"/>
      <c r="DO119" s="751"/>
      <c r="DP119" s="752"/>
      <c r="DQ119" s="753">
        <v>199</v>
      </c>
      <c r="DR119" s="751"/>
      <c r="DS119" s="751"/>
      <c r="DT119" s="751"/>
      <c r="DU119" s="752"/>
      <c r="DV119" s="839">
        <v>0</v>
      </c>
      <c r="DW119" s="840"/>
      <c r="DX119" s="840"/>
      <c r="DY119" s="840"/>
      <c r="DZ119" s="841"/>
    </row>
    <row r="120" spans="1:130" s="199" customFormat="1" ht="26.25" customHeight="1" x14ac:dyDescent="0.15">
      <c r="A120" s="808"/>
      <c r="B120" s="809"/>
      <c r="C120" s="812" t="s">
        <v>419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443</v>
      </c>
      <c r="AV120" s="875"/>
      <c r="AW120" s="875"/>
      <c r="AX120" s="875"/>
      <c r="AY120" s="876"/>
      <c r="AZ120" s="851" t="s">
        <v>444</v>
      </c>
      <c r="BA120" s="796"/>
      <c r="BB120" s="796"/>
      <c r="BC120" s="796"/>
      <c r="BD120" s="796"/>
      <c r="BE120" s="796"/>
      <c r="BF120" s="796"/>
      <c r="BG120" s="796"/>
      <c r="BH120" s="796"/>
      <c r="BI120" s="796"/>
      <c r="BJ120" s="796"/>
      <c r="BK120" s="796"/>
      <c r="BL120" s="796"/>
      <c r="BM120" s="796"/>
      <c r="BN120" s="796"/>
      <c r="BO120" s="796"/>
      <c r="BP120" s="797"/>
      <c r="BQ120" s="852">
        <v>21197104</v>
      </c>
      <c r="BR120" s="833"/>
      <c r="BS120" s="833"/>
      <c r="BT120" s="833"/>
      <c r="BU120" s="833"/>
      <c r="BV120" s="833">
        <v>23647703</v>
      </c>
      <c r="BW120" s="833"/>
      <c r="BX120" s="833"/>
      <c r="BY120" s="833"/>
      <c r="BZ120" s="833"/>
      <c r="CA120" s="833">
        <v>25439013</v>
      </c>
      <c r="CB120" s="833"/>
      <c r="CC120" s="833"/>
      <c r="CD120" s="833"/>
      <c r="CE120" s="833"/>
      <c r="CF120" s="857">
        <v>48.7</v>
      </c>
      <c r="CG120" s="858"/>
      <c r="CH120" s="858"/>
      <c r="CI120" s="858"/>
      <c r="CJ120" s="858"/>
      <c r="CK120" s="859" t="s">
        <v>445</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18323515</v>
      </c>
      <c r="DH120" s="833"/>
      <c r="DI120" s="833"/>
      <c r="DJ120" s="833"/>
      <c r="DK120" s="833"/>
      <c r="DL120" s="833">
        <v>18856426</v>
      </c>
      <c r="DM120" s="833"/>
      <c r="DN120" s="833"/>
      <c r="DO120" s="833"/>
      <c r="DP120" s="833"/>
      <c r="DQ120" s="833">
        <v>18719276</v>
      </c>
      <c r="DR120" s="833"/>
      <c r="DS120" s="833"/>
      <c r="DT120" s="833"/>
      <c r="DU120" s="833"/>
      <c r="DV120" s="834">
        <v>35.9</v>
      </c>
      <c r="DW120" s="834"/>
      <c r="DX120" s="834"/>
      <c r="DY120" s="834"/>
      <c r="DZ120" s="835"/>
    </row>
    <row r="121" spans="1:130" s="199" customFormat="1" ht="26.25" customHeight="1" x14ac:dyDescent="0.15">
      <c r="A121" s="808"/>
      <c r="B121" s="809"/>
      <c r="C121" s="854" t="s">
        <v>446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447</v>
      </c>
      <c r="BA121" s="738"/>
      <c r="BB121" s="738"/>
      <c r="BC121" s="738"/>
      <c r="BD121" s="738"/>
      <c r="BE121" s="738"/>
      <c r="BF121" s="738"/>
      <c r="BG121" s="738"/>
      <c r="BH121" s="738"/>
      <c r="BI121" s="738"/>
      <c r="BJ121" s="738"/>
      <c r="BK121" s="738"/>
      <c r="BL121" s="738"/>
      <c r="BM121" s="738"/>
      <c r="BN121" s="738"/>
      <c r="BO121" s="738"/>
      <c r="BP121" s="739"/>
      <c r="BQ121" s="804">
        <v>21471853</v>
      </c>
      <c r="BR121" s="805"/>
      <c r="BS121" s="805"/>
      <c r="BT121" s="805"/>
      <c r="BU121" s="805"/>
      <c r="BV121" s="805">
        <v>24150324</v>
      </c>
      <c r="BW121" s="805"/>
      <c r="BX121" s="805"/>
      <c r="BY121" s="805"/>
      <c r="BZ121" s="805"/>
      <c r="CA121" s="805">
        <v>28418513</v>
      </c>
      <c r="CB121" s="805"/>
      <c r="CC121" s="805"/>
      <c r="CD121" s="805"/>
      <c r="CE121" s="805"/>
      <c r="CF121" s="866">
        <v>54.5</v>
      </c>
      <c r="CG121" s="867"/>
      <c r="CH121" s="867"/>
      <c r="CI121" s="867"/>
      <c r="CJ121" s="867"/>
      <c r="CK121" s="860"/>
      <c r="CL121" s="846"/>
      <c r="CM121" s="846"/>
      <c r="CN121" s="846"/>
      <c r="CO121" s="847"/>
      <c r="CP121" s="826" t="s">
        <v>394</v>
      </c>
      <c r="CQ121" s="827"/>
      <c r="CR121" s="827"/>
      <c r="CS121" s="827"/>
      <c r="CT121" s="827"/>
      <c r="CU121" s="827"/>
      <c r="CV121" s="827"/>
      <c r="CW121" s="827"/>
      <c r="CX121" s="827"/>
      <c r="CY121" s="827"/>
      <c r="CZ121" s="827"/>
      <c r="DA121" s="827"/>
      <c r="DB121" s="827"/>
      <c r="DC121" s="827"/>
      <c r="DD121" s="827"/>
      <c r="DE121" s="827"/>
      <c r="DF121" s="828"/>
      <c r="DG121" s="804">
        <v>3401325</v>
      </c>
      <c r="DH121" s="805"/>
      <c r="DI121" s="805"/>
      <c r="DJ121" s="805"/>
      <c r="DK121" s="805"/>
      <c r="DL121" s="805">
        <v>3094893</v>
      </c>
      <c r="DM121" s="805"/>
      <c r="DN121" s="805"/>
      <c r="DO121" s="805"/>
      <c r="DP121" s="805"/>
      <c r="DQ121" s="805">
        <v>2659813</v>
      </c>
      <c r="DR121" s="805"/>
      <c r="DS121" s="805"/>
      <c r="DT121" s="805"/>
      <c r="DU121" s="805"/>
      <c r="DV121" s="782">
        <v>5.0999999999999996</v>
      </c>
      <c r="DW121" s="782"/>
      <c r="DX121" s="782"/>
      <c r="DY121" s="782"/>
      <c r="DZ121" s="783"/>
    </row>
    <row r="122" spans="1:130" s="199" customFormat="1" ht="26.25" customHeight="1" x14ac:dyDescent="0.15">
      <c r="A122" s="808"/>
      <c r="B122" s="809"/>
      <c r="C122" s="812" t="s">
        <v>429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448</v>
      </c>
      <c r="BA122" s="871"/>
      <c r="BB122" s="871"/>
      <c r="BC122" s="871"/>
      <c r="BD122" s="871"/>
      <c r="BE122" s="871"/>
      <c r="BF122" s="871"/>
      <c r="BG122" s="871"/>
      <c r="BH122" s="871"/>
      <c r="BI122" s="871"/>
      <c r="BJ122" s="871"/>
      <c r="BK122" s="871"/>
      <c r="BL122" s="871"/>
      <c r="BM122" s="871"/>
      <c r="BN122" s="871"/>
      <c r="BO122" s="871"/>
      <c r="BP122" s="872"/>
      <c r="BQ122" s="873">
        <v>96635916</v>
      </c>
      <c r="BR122" s="836"/>
      <c r="BS122" s="836"/>
      <c r="BT122" s="836"/>
      <c r="BU122" s="836"/>
      <c r="BV122" s="836">
        <v>95799192</v>
      </c>
      <c r="BW122" s="836"/>
      <c r="BX122" s="836"/>
      <c r="BY122" s="836"/>
      <c r="BZ122" s="836"/>
      <c r="CA122" s="836">
        <v>92179726</v>
      </c>
      <c r="CB122" s="836"/>
      <c r="CC122" s="836"/>
      <c r="CD122" s="836"/>
      <c r="CE122" s="836"/>
      <c r="CF122" s="837">
        <v>176.6</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v>2677877</v>
      </c>
      <c r="DH122" s="805"/>
      <c r="DI122" s="805"/>
      <c r="DJ122" s="805"/>
      <c r="DK122" s="805"/>
      <c r="DL122" s="805">
        <v>2612769</v>
      </c>
      <c r="DM122" s="805"/>
      <c r="DN122" s="805"/>
      <c r="DO122" s="805"/>
      <c r="DP122" s="805"/>
      <c r="DQ122" s="805">
        <v>2377214</v>
      </c>
      <c r="DR122" s="805"/>
      <c r="DS122" s="805"/>
      <c r="DT122" s="805"/>
      <c r="DU122" s="805"/>
      <c r="DV122" s="782">
        <v>4.5999999999999996</v>
      </c>
      <c r="DW122" s="782"/>
      <c r="DX122" s="782"/>
      <c r="DY122" s="782"/>
      <c r="DZ122" s="783"/>
    </row>
    <row r="123" spans="1:130" s="199" customFormat="1" ht="26.25" customHeight="1" x14ac:dyDescent="0.15">
      <c r="A123" s="808"/>
      <c r="B123" s="809"/>
      <c r="C123" s="812" t="s">
        <v>435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449</v>
      </c>
      <c r="BP123" s="869"/>
      <c r="BQ123" s="823">
        <v>139304873</v>
      </c>
      <c r="BR123" s="824"/>
      <c r="BS123" s="824"/>
      <c r="BT123" s="824"/>
      <c r="BU123" s="824"/>
      <c r="BV123" s="824">
        <v>143597219</v>
      </c>
      <c r="BW123" s="824"/>
      <c r="BX123" s="824"/>
      <c r="BY123" s="824"/>
      <c r="BZ123" s="824"/>
      <c r="CA123" s="824">
        <v>146037252</v>
      </c>
      <c r="CB123" s="824"/>
      <c r="CC123" s="824"/>
      <c r="CD123" s="824"/>
      <c r="CE123" s="824"/>
      <c r="CF123" s="734"/>
      <c r="CG123" s="735"/>
      <c r="CH123" s="735"/>
      <c r="CI123" s="735"/>
      <c r="CJ123" s="825"/>
      <c r="CK123" s="860"/>
      <c r="CL123" s="846"/>
      <c r="CM123" s="846"/>
      <c r="CN123" s="846"/>
      <c r="CO123" s="847"/>
      <c r="CP123" s="826" t="s">
        <v>389</v>
      </c>
      <c r="CQ123" s="827"/>
      <c r="CR123" s="827"/>
      <c r="CS123" s="827"/>
      <c r="CT123" s="827"/>
      <c r="CU123" s="827"/>
      <c r="CV123" s="827"/>
      <c r="CW123" s="827"/>
      <c r="CX123" s="827"/>
      <c r="CY123" s="827"/>
      <c r="CZ123" s="827"/>
      <c r="DA123" s="827"/>
      <c r="DB123" s="827"/>
      <c r="DC123" s="827"/>
      <c r="DD123" s="827"/>
      <c r="DE123" s="827"/>
      <c r="DF123" s="828"/>
      <c r="DG123" s="767">
        <v>295074</v>
      </c>
      <c r="DH123" s="768"/>
      <c r="DI123" s="768"/>
      <c r="DJ123" s="768"/>
      <c r="DK123" s="769"/>
      <c r="DL123" s="770">
        <v>522773</v>
      </c>
      <c r="DM123" s="768"/>
      <c r="DN123" s="768"/>
      <c r="DO123" s="768"/>
      <c r="DP123" s="769"/>
      <c r="DQ123" s="770">
        <v>250056</v>
      </c>
      <c r="DR123" s="768"/>
      <c r="DS123" s="768"/>
      <c r="DT123" s="768"/>
      <c r="DU123" s="769"/>
      <c r="DV123" s="815">
        <v>0.5</v>
      </c>
      <c r="DW123" s="816"/>
      <c r="DX123" s="816"/>
      <c r="DY123" s="816"/>
      <c r="DZ123" s="817"/>
    </row>
    <row r="124" spans="1:130" s="199" customFormat="1" ht="26.25" customHeight="1" thickBot="1" x14ac:dyDescent="0.2">
      <c r="A124" s="808"/>
      <c r="B124" s="809"/>
      <c r="C124" s="812" t="s">
        <v>438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450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44.4</v>
      </c>
      <c r="BR124" s="822"/>
      <c r="BS124" s="822"/>
      <c r="BT124" s="822"/>
      <c r="BU124" s="822"/>
      <c r="BV124" s="822">
        <v>27.6</v>
      </c>
      <c r="BW124" s="822"/>
      <c r="BX124" s="822"/>
      <c r="BY124" s="822"/>
      <c r="BZ124" s="822"/>
      <c r="CA124" s="822">
        <v>16.600000000000001</v>
      </c>
      <c r="CB124" s="822"/>
      <c r="CC124" s="822"/>
      <c r="CD124" s="822"/>
      <c r="CE124" s="822"/>
      <c r="CF124" s="712"/>
      <c r="CG124" s="713"/>
      <c r="CH124" s="713"/>
      <c r="CI124" s="713"/>
      <c r="CJ124" s="853"/>
      <c r="CK124" s="861"/>
      <c r="CL124" s="861"/>
      <c r="CM124" s="861"/>
      <c r="CN124" s="861"/>
      <c r="CO124" s="862"/>
      <c r="CP124" s="826" t="s">
        <v>451</v>
      </c>
      <c r="CQ124" s="827"/>
      <c r="CR124" s="827"/>
      <c r="CS124" s="827"/>
      <c r="CT124" s="827"/>
      <c r="CU124" s="827"/>
      <c r="CV124" s="827"/>
      <c r="CW124" s="827"/>
      <c r="CX124" s="827"/>
      <c r="CY124" s="827"/>
      <c r="CZ124" s="827"/>
      <c r="DA124" s="827"/>
      <c r="DB124" s="827"/>
      <c r="DC124" s="827"/>
      <c r="DD124" s="827"/>
      <c r="DE124" s="827"/>
      <c r="DF124" s="828"/>
      <c r="DG124" s="750">
        <v>3305258</v>
      </c>
      <c r="DH124" s="751"/>
      <c r="DI124" s="751"/>
      <c r="DJ124" s="751"/>
      <c r="DK124" s="752"/>
      <c r="DL124" s="753">
        <v>3345546</v>
      </c>
      <c r="DM124" s="751"/>
      <c r="DN124" s="751"/>
      <c r="DO124" s="751"/>
      <c r="DP124" s="752"/>
      <c r="DQ124" s="753">
        <v>140056</v>
      </c>
      <c r="DR124" s="751"/>
      <c r="DS124" s="751"/>
      <c r="DT124" s="751"/>
      <c r="DU124" s="752"/>
      <c r="DV124" s="839">
        <v>0.3</v>
      </c>
      <c r="DW124" s="840"/>
      <c r="DX124" s="840"/>
      <c r="DY124" s="840"/>
      <c r="DZ124" s="841"/>
    </row>
    <row r="125" spans="1:130" s="199" customFormat="1" ht="26.25" customHeight="1" x14ac:dyDescent="0.15">
      <c r="A125" s="808"/>
      <c r="B125" s="809"/>
      <c r="C125" s="812" t="s">
        <v>440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452</v>
      </c>
      <c r="CL125" s="843"/>
      <c r="CM125" s="843"/>
      <c r="CN125" s="843"/>
      <c r="CO125" s="844"/>
      <c r="CP125" s="851" t="s">
        <v>453</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442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492057</v>
      </c>
      <c r="AB126" s="768"/>
      <c r="AC126" s="768"/>
      <c r="AD126" s="768"/>
      <c r="AE126" s="769"/>
      <c r="AF126" s="770">
        <v>222057</v>
      </c>
      <c r="AG126" s="768"/>
      <c r="AH126" s="768"/>
      <c r="AI126" s="768"/>
      <c r="AJ126" s="769"/>
      <c r="AK126" s="770">
        <v>277</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454</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455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89615</v>
      </c>
      <c r="AB127" s="768"/>
      <c r="AC127" s="768"/>
      <c r="AD127" s="768"/>
      <c r="AE127" s="769"/>
      <c r="AF127" s="770">
        <v>58958</v>
      </c>
      <c r="AG127" s="768"/>
      <c r="AH127" s="768"/>
      <c r="AI127" s="768"/>
      <c r="AJ127" s="769"/>
      <c r="AK127" s="770">
        <v>43070</v>
      </c>
      <c r="AL127" s="768"/>
      <c r="AM127" s="768"/>
      <c r="AN127" s="768"/>
      <c r="AO127" s="769"/>
      <c r="AP127" s="815">
        <v>0.1</v>
      </c>
      <c r="AQ127" s="816"/>
      <c r="AR127" s="816"/>
      <c r="AS127" s="816"/>
      <c r="AT127" s="817"/>
      <c r="AU127" s="235"/>
      <c r="AV127" s="235"/>
      <c r="AW127" s="235"/>
      <c r="AX127" s="832" t="s">
        <v>456</v>
      </c>
      <c r="AY127" s="800"/>
      <c r="AZ127" s="800"/>
      <c r="BA127" s="800"/>
      <c r="BB127" s="800"/>
      <c r="BC127" s="800"/>
      <c r="BD127" s="800"/>
      <c r="BE127" s="801"/>
      <c r="BF127" s="799" t="s">
        <v>457</v>
      </c>
      <c r="BG127" s="800"/>
      <c r="BH127" s="800"/>
      <c r="BI127" s="800"/>
      <c r="BJ127" s="800"/>
      <c r="BK127" s="800"/>
      <c r="BL127" s="801"/>
      <c r="BM127" s="799" t="s">
        <v>458</v>
      </c>
      <c r="BN127" s="800"/>
      <c r="BO127" s="800"/>
      <c r="BP127" s="800"/>
      <c r="BQ127" s="800"/>
      <c r="BR127" s="800"/>
      <c r="BS127" s="801"/>
      <c r="BT127" s="799" t="s">
        <v>459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460</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461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462</v>
      </c>
      <c r="X128" s="786"/>
      <c r="Y128" s="786"/>
      <c r="Z128" s="787"/>
      <c r="AA128" s="788">
        <v>2073009</v>
      </c>
      <c r="AB128" s="789"/>
      <c r="AC128" s="789"/>
      <c r="AD128" s="789"/>
      <c r="AE128" s="790"/>
      <c r="AF128" s="791">
        <v>2577414</v>
      </c>
      <c r="AG128" s="789"/>
      <c r="AH128" s="789"/>
      <c r="AI128" s="789"/>
      <c r="AJ128" s="790"/>
      <c r="AK128" s="791">
        <v>3373260</v>
      </c>
      <c r="AL128" s="789"/>
      <c r="AM128" s="789"/>
      <c r="AN128" s="789"/>
      <c r="AO128" s="790"/>
      <c r="AP128" s="792"/>
      <c r="AQ128" s="793"/>
      <c r="AR128" s="793"/>
      <c r="AS128" s="793"/>
      <c r="AT128" s="794"/>
      <c r="AU128" s="235"/>
      <c r="AV128" s="235"/>
      <c r="AW128" s="235"/>
      <c r="AX128" s="795" t="s">
        <v>463</v>
      </c>
      <c r="AY128" s="796"/>
      <c r="AZ128" s="796"/>
      <c r="BA128" s="796"/>
      <c r="BB128" s="796"/>
      <c r="BC128" s="796"/>
      <c r="BD128" s="796"/>
      <c r="BE128" s="797"/>
      <c r="BF128" s="774" t="s">
        <v>111</v>
      </c>
      <c r="BG128" s="775"/>
      <c r="BH128" s="775"/>
      <c r="BI128" s="775"/>
      <c r="BJ128" s="775"/>
      <c r="BK128" s="775"/>
      <c r="BL128" s="798"/>
      <c r="BM128" s="774">
        <v>11.25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464</v>
      </c>
      <c r="CQ128" s="716"/>
      <c r="CR128" s="716"/>
      <c r="CS128" s="716"/>
      <c r="CT128" s="716"/>
      <c r="CU128" s="716"/>
      <c r="CV128" s="716"/>
      <c r="CW128" s="716"/>
      <c r="CX128" s="716"/>
      <c r="CY128" s="716"/>
      <c r="CZ128" s="716"/>
      <c r="DA128" s="716"/>
      <c r="DB128" s="716"/>
      <c r="DC128" s="716"/>
      <c r="DD128" s="716"/>
      <c r="DE128" s="716"/>
      <c r="DF128" s="717"/>
      <c r="DG128" s="778">
        <v>124859</v>
      </c>
      <c r="DH128" s="779"/>
      <c r="DI128" s="779"/>
      <c r="DJ128" s="779"/>
      <c r="DK128" s="779"/>
      <c r="DL128" s="779">
        <v>76913</v>
      </c>
      <c r="DM128" s="779"/>
      <c r="DN128" s="779"/>
      <c r="DO128" s="779"/>
      <c r="DP128" s="779"/>
      <c r="DQ128" s="779">
        <v>85010</v>
      </c>
      <c r="DR128" s="779"/>
      <c r="DS128" s="779"/>
      <c r="DT128" s="779"/>
      <c r="DU128" s="779"/>
      <c r="DV128" s="780">
        <v>0.2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465</v>
      </c>
      <c r="X129" s="765"/>
      <c r="Y129" s="765"/>
      <c r="Z129" s="766"/>
      <c r="AA129" s="767">
        <v>61085724</v>
      </c>
      <c r="AB129" s="768"/>
      <c r="AC129" s="768"/>
      <c r="AD129" s="768"/>
      <c r="AE129" s="769"/>
      <c r="AF129" s="770">
        <v>61596907</v>
      </c>
      <c r="AG129" s="768"/>
      <c r="AH129" s="768"/>
      <c r="AI129" s="768"/>
      <c r="AJ129" s="769"/>
      <c r="AK129" s="770">
        <v>62603558</v>
      </c>
      <c r="AL129" s="768"/>
      <c r="AM129" s="768"/>
      <c r="AN129" s="768"/>
      <c r="AO129" s="769"/>
      <c r="AP129" s="771"/>
      <c r="AQ129" s="772"/>
      <c r="AR129" s="772"/>
      <c r="AS129" s="772"/>
      <c r="AT129" s="773"/>
      <c r="AU129" s="237"/>
      <c r="AV129" s="237"/>
      <c r="AW129" s="237"/>
      <c r="AX129" s="737" t="s">
        <v>466</v>
      </c>
      <c r="AY129" s="738"/>
      <c r="AZ129" s="738"/>
      <c r="BA129" s="738"/>
      <c r="BB129" s="738"/>
      <c r="BC129" s="738"/>
      <c r="BD129" s="738"/>
      <c r="BE129" s="739"/>
      <c r="BF129" s="757" t="s">
        <v>111</v>
      </c>
      <c r="BG129" s="758"/>
      <c r="BH129" s="758"/>
      <c r="BI129" s="758"/>
      <c r="BJ129" s="758"/>
      <c r="BK129" s="758"/>
      <c r="BL129" s="759"/>
      <c r="BM129" s="757">
        <v>16.25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468</v>
      </c>
      <c r="X130" s="765"/>
      <c r="Y130" s="765"/>
      <c r="Z130" s="766"/>
      <c r="AA130" s="767">
        <v>10141182</v>
      </c>
      <c r="AB130" s="768"/>
      <c r="AC130" s="768"/>
      <c r="AD130" s="768"/>
      <c r="AE130" s="769"/>
      <c r="AF130" s="770">
        <v>9930691</v>
      </c>
      <c r="AG130" s="768"/>
      <c r="AH130" s="768"/>
      <c r="AI130" s="768"/>
      <c r="AJ130" s="769"/>
      <c r="AK130" s="770">
        <v>10415188</v>
      </c>
      <c r="AL130" s="768"/>
      <c r="AM130" s="768"/>
      <c r="AN130" s="768"/>
      <c r="AO130" s="769"/>
      <c r="AP130" s="771"/>
      <c r="AQ130" s="772"/>
      <c r="AR130" s="772"/>
      <c r="AS130" s="772"/>
      <c r="AT130" s="773"/>
      <c r="AU130" s="237"/>
      <c r="AV130" s="237"/>
      <c r="AW130" s="237"/>
      <c r="AX130" s="737" t="s">
        <v>469</v>
      </c>
      <c r="AY130" s="738"/>
      <c r="AZ130" s="738"/>
      <c r="BA130" s="738"/>
      <c r="BB130" s="738"/>
      <c r="BC130" s="738"/>
      <c r="BD130" s="738"/>
      <c r="BE130" s="739"/>
      <c r="BF130" s="740">
        <v>6.7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470</v>
      </c>
      <c r="X131" s="748"/>
      <c r="Y131" s="748"/>
      <c r="Z131" s="749"/>
      <c r="AA131" s="750">
        <v>50944542</v>
      </c>
      <c r="AB131" s="751"/>
      <c r="AC131" s="751"/>
      <c r="AD131" s="751"/>
      <c r="AE131" s="752"/>
      <c r="AF131" s="753">
        <v>51666216</v>
      </c>
      <c r="AG131" s="751"/>
      <c r="AH131" s="751"/>
      <c r="AI131" s="751"/>
      <c r="AJ131" s="752"/>
      <c r="AK131" s="753">
        <v>52188370</v>
      </c>
      <c r="AL131" s="751"/>
      <c r="AM131" s="751"/>
      <c r="AN131" s="751"/>
      <c r="AO131" s="752"/>
      <c r="AP131" s="754"/>
      <c r="AQ131" s="755"/>
      <c r="AR131" s="755"/>
      <c r="AS131" s="755"/>
      <c r="AT131" s="756"/>
      <c r="AU131" s="237"/>
      <c r="AV131" s="237"/>
      <c r="AW131" s="237"/>
      <c r="AX131" s="715" t="s">
        <v>471</v>
      </c>
      <c r="AY131" s="716"/>
      <c r="AZ131" s="716"/>
      <c r="BA131" s="716"/>
      <c r="BB131" s="716"/>
      <c r="BC131" s="716"/>
      <c r="BD131" s="716"/>
      <c r="BE131" s="717"/>
      <c r="BF131" s="718">
        <v>16.600000000000001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473</v>
      </c>
      <c r="W132" s="728"/>
      <c r="X132" s="728"/>
      <c r="Y132" s="728"/>
      <c r="Z132" s="729"/>
      <c r="AA132" s="730">
        <v>8.8020950310000003</v>
      </c>
      <c r="AB132" s="731"/>
      <c r="AC132" s="731"/>
      <c r="AD132" s="731"/>
      <c r="AE132" s="732"/>
      <c r="AF132" s="733">
        <v>6.1965327590000001</v>
      </c>
      <c r="AG132" s="731"/>
      <c r="AH132" s="731"/>
      <c r="AI132" s="731"/>
      <c r="AJ132" s="732"/>
      <c r="AK132" s="733">
        <v>5.3253991259999998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474</v>
      </c>
      <c r="W133" s="707"/>
      <c r="X133" s="707"/>
      <c r="Y133" s="707"/>
      <c r="Z133" s="708"/>
      <c r="AA133" s="709">
        <v>9.6999999999999993</v>
      </c>
      <c r="AB133" s="710"/>
      <c r="AC133" s="710"/>
      <c r="AD133" s="710"/>
      <c r="AE133" s="711"/>
      <c r="AF133" s="709">
        <v>8.1999999999999993</v>
      </c>
      <c r="AG133" s="710"/>
      <c r="AH133" s="710"/>
      <c r="AI133" s="710"/>
      <c r="AJ133" s="711"/>
      <c r="AK133" s="709">
        <v>6.7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28" sqref="AD2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I52" sqref="I5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23" t="s">
        <v>477</v>
      </c>
      <c r="L7" s="256"/>
      <c r="M7" s="257" t="s">
        <v>478</v>
      </c>
      <c r="N7" s="258"/>
    </row>
    <row r="8" spans="1:16" x14ac:dyDescent="0.15">
      <c r="A8" s="250"/>
      <c r="B8" s="246"/>
      <c r="C8" s="246"/>
      <c r="D8" s="246"/>
      <c r="E8" s="246"/>
      <c r="F8" s="246"/>
      <c r="G8" s="259"/>
      <c r="H8" s="260"/>
      <c r="I8" s="260"/>
      <c r="J8" s="261"/>
      <c r="K8" s="1124"/>
      <c r="L8" s="262" t="s">
        <v>479</v>
      </c>
      <c r="M8" s="263" t="s">
        <v>480</v>
      </c>
      <c r="N8" s="264" t="s">
        <v>481</v>
      </c>
    </row>
    <row r="9" spans="1:16" x14ac:dyDescent="0.15">
      <c r="A9" s="250"/>
      <c r="B9" s="246"/>
      <c r="C9" s="246"/>
      <c r="D9" s="246"/>
      <c r="E9" s="246"/>
      <c r="F9" s="246"/>
      <c r="G9" s="1137" t="s">
        <v>482</v>
      </c>
      <c r="H9" s="1138"/>
      <c r="I9" s="1138"/>
      <c r="J9" s="1139"/>
      <c r="K9" s="265">
        <v>17826304</v>
      </c>
      <c r="L9" s="266">
        <v>69493</v>
      </c>
      <c r="M9" s="267">
        <v>57606</v>
      </c>
      <c r="N9" s="268">
        <v>20.6</v>
      </c>
    </row>
    <row r="10" spans="1:16" x14ac:dyDescent="0.15">
      <c r="A10" s="250"/>
      <c r="B10" s="246"/>
      <c r="C10" s="246"/>
      <c r="D10" s="246"/>
      <c r="E10" s="246"/>
      <c r="F10" s="246"/>
      <c r="G10" s="1137" t="s">
        <v>483</v>
      </c>
      <c r="H10" s="1138"/>
      <c r="I10" s="1138"/>
      <c r="J10" s="1139"/>
      <c r="K10" s="269">
        <v>1573825</v>
      </c>
      <c r="L10" s="270">
        <v>6135</v>
      </c>
      <c r="M10" s="271">
        <v>2562</v>
      </c>
      <c r="N10" s="272">
        <v>139.5</v>
      </c>
    </row>
    <row r="11" spans="1:16" ht="13.5" customHeight="1" x14ac:dyDescent="0.15">
      <c r="A11" s="250"/>
      <c r="B11" s="246"/>
      <c r="C11" s="246"/>
      <c r="D11" s="246"/>
      <c r="E11" s="246"/>
      <c r="F11" s="246"/>
      <c r="G11" s="1137" t="s">
        <v>484</v>
      </c>
      <c r="H11" s="1138"/>
      <c r="I11" s="1138"/>
      <c r="J11" s="1139"/>
      <c r="K11" s="269">
        <v>995</v>
      </c>
      <c r="L11" s="270">
        <v>4</v>
      </c>
      <c r="M11" s="271">
        <v>1597</v>
      </c>
      <c r="N11" s="272">
        <v>-99.7</v>
      </c>
    </row>
    <row r="12" spans="1:16" ht="13.5" customHeight="1" x14ac:dyDescent="0.15">
      <c r="A12" s="250"/>
      <c r="B12" s="246"/>
      <c r="C12" s="246"/>
      <c r="D12" s="246"/>
      <c r="E12" s="246"/>
      <c r="F12" s="246"/>
      <c r="G12" s="1137" t="s">
        <v>485</v>
      </c>
      <c r="H12" s="1138"/>
      <c r="I12" s="1138"/>
      <c r="J12" s="1139"/>
      <c r="K12" s="269">
        <v>1331</v>
      </c>
      <c r="L12" s="270">
        <v>5</v>
      </c>
      <c r="M12" s="271">
        <v>583</v>
      </c>
      <c r="N12" s="272">
        <v>-99.1</v>
      </c>
    </row>
    <row r="13" spans="1:16" ht="13.5" customHeight="1" x14ac:dyDescent="0.15">
      <c r="A13" s="250"/>
      <c r="B13" s="246"/>
      <c r="C13" s="246"/>
      <c r="D13" s="246"/>
      <c r="E13" s="246"/>
      <c r="F13" s="246"/>
      <c r="G13" s="1137" t="s">
        <v>486</v>
      </c>
      <c r="H13" s="1138"/>
      <c r="I13" s="1138"/>
      <c r="J13" s="1139"/>
      <c r="K13" s="269" t="s">
        <v>487</v>
      </c>
      <c r="L13" s="270" t="s">
        <v>487</v>
      </c>
      <c r="M13" s="271">
        <v>23</v>
      </c>
      <c r="N13" s="272" t="s">
        <v>487</v>
      </c>
    </row>
    <row r="14" spans="1:16" ht="13.5" customHeight="1" x14ac:dyDescent="0.15">
      <c r="A14" s="250"/>
      <c r="B14" s="246"/>
      <c r="C14" s="246"/>
      <c r="D14" s="246"/>
      <c r="E14" s="246"/>
      <c r="F14" s="246"/>
      <c r="G14" s="1137" t="s">
        <v>488</v>
      </c>
      <c r="H14" s="1138"/>
      <c r="I14" s="1138"/>
      <c r="J14" s="1139"/>
      <c r="K14" s="269">
        <v>744003</v>
      </c>
      <c r="L14" s="270">
        <v>2900</v>
      </c>
      <c r="M14" s="271">
        <v>1821</v>
      </c>
      <c r="N14" s="272">
        <v>59.3</v>
      </c>
    </row>
    <row r="15" spans="1:16" ht="13.5" customHeight="1" x14ac:dyDescent="0.15">
      <c r="A15" s="250"/>
      <c r="B15" s="246"/>
      <c r="C15" s="246"/>
      <c r="D15" s="246"/>
      <c r="E15" s="246"/>
      <c r="F15" s="246"/>
      <c r="G15" s="1137" t="s">
        <v>489</v>
      </c>
      <c r="H15" s="1138"/>
      <c r="I15" s="1138"/>
      <c r="J15" s="1139"/>
      <c r="K15" s="269">
        <v>354869</v>
      </c>
      <c r="L15" s="270">
        <v>1383</v>
      </c>
      <c r="M15" s="271">
        <v>1288</v>
      </c>
      <c r="N15" s="272">
        <v>7.4</v>
      </c>
    </row>
    <row r="16" spans="1:16" x14ac:dyDescent="0.15">
      <c r="A16" s="250"/>
      <c r="B16" s="246"/>
      <c r="C16" s="246"/>
      <c r="D16" s="246"/>
      <c r="E16" s="246"/>
      <c r="F16" s="246"/>
      <c r="G16" s="1140" t="s">
        <v>490</v>
      </c>
      <c r="H16" s="1141"/>
      <c r="I16" s="1141"/>
      <c r="J16" s="1142"/>
      <c r="K16" s="270">
        <v>-2092412</v>
      </c>
      <c r="L16" s="270">
        <v>-8157</v>
      </c>
      <c r="M16" s="271">
        <v>-4777</v>
      </c>
      <c r="N16" s="272">
        <v>70.8</v>
      </c>
    </row>
    <row r="17" spans="1:16" x14ac:dyDescent="0.15">
      <c r="A17" s="250"/>
      <c r="B17" s="246"/>
      <c r="C17" s="246"/>
      <c r="D17" s="246"/>
      <c r="E17" s="246"/>
      <c r="F17" s="246"/>
      <c r="G17" s="1140" t="s">
        <v>169</v>
      </c>
      <c r="H17" s="1141"/>
      <c r="I17" s="1141"/>
      <c r="J17" s="1142"/>
      <c r="K17" s="270">
        <v>18408915</v>
      </c>
      <c r="L17" s="270">
        <v>71764</v>
      </c>
      <c r="M17" s="271">
        <v>60704</v>
      </c>
      <c r="N17" s="272">
        <v>18.2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34" t="s">
        <v>495</v>
      </c>
      <c r="H21" s="1135"/>
      <c r="I21" s="1135"/>
      <c r="J21" s="1136"/>
      <c r="K21" s="282">
        <v>8.1</v>
      </c>
      <c r="L21" s="283">
        <v>6.19</v>
      </c>
      <c r="M21" s="284">
        <v>1.91</v>
      </c>
      <c r="N21" s="251"/>
      <c r="O21" s="285"/>
      <c r="P21" s="281"/>
    </row>
    <row r="22" spans="1:16" s="286" customFormat="1" x14ac:dyDescent="0.15">
      <c r="A22" s="281"/>
      <c r="B22" s="251"/>
      <c r="C22" s="251"/>
      <c r="D22" s="251"/>
      <c r="E22" s="251"/>
      <c r="F22" s="251"/>
      <c r="G22" s="1134" t="s">
        <v>496</v>
      </c>
      <c r="H22" s="1135"/>
      <c r="I22" s="1135"/>
      <c r="J22" s="1136"/>
      <c r="K22" s="287">
        <v>99.6</v>
      </c>
      <c r="L22" s="288">
        <v>100.2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23" t="s">
        <v>477</v>
      </c>
      <c r="L30" s="256"/>
      <c r="M30" s="257" t="s">
        <v>478</v>
      </c>
      <c r="N30" s="258"/>
    </row>
    <row r="31" spans="1:16" x14ac:dyDescent="0.15">
      <c r="A31" s="250"/>
      <c r="B31" s="246"/>
      <c r="C31" s="246"/>
      <c r="D31" s="246"/>
      <c r="E31" s="246"/>
      <c r="F31" s="246"/>
      <c r="G31" s="259"/>
      <c r="H31" s="260"/>
      <c r="I31" s="260"/>
      <c r="J31" s="261"/>
      <c r="K31" s="1124"/>
      <c r="L31" s="262" t="s">
        <v>479</v>
      </c>
      <c r="M31" s="263" t="s">
        <v>480</v>
      </c>
      <c r="N31" s="264" t="s">
        <v>481</v>
      </c>
    </row>
    <row r="32" spans="1:16" ht="27" customHeight="1" x14ac:dyDescent="0.15">
      <c r="A32" s="250"/>
      <c r="B32" s="246"/>
      <c r="C32" s="246"/>
      <c r="D32" s="246"/>
      <c r="E32" s="246"/>
      <c r="F32" s="246"/>
      <c r="G32" s="1125" t="s">
        <v>500</v>
      </c>
      <c r="H32" s="1126"/>
      <c r="I32" s="1126"/>
      <c r="J32" s="1127"/>
      <c r="K32" s="296">
        <v>14192354</v>
      </c>
      <c r="L32" s="296">
        <v>55327</v>
      </c>
      <c r="M32" s="297">
        <v>38230</v>
      </c>
      <c r="N32" s="298">
        <v>44.7</v>
      </c>
    </row>
    <row r="33" spans="1:16" ht="13.5" customHeight="1" x14ac:dyDescent="0.15">
      <c r="A33" s="250"/>
      <c r="B33" s="246"/>
      <c r="C33" s="246"/>
      <c r="D33" s="246"/>
      <c r="E33" s="246"/>
      <c r="F33" s="246"/>
      <c r="G33" s="1125" t="s">
        <v>501</v>
      </c>
      <c r="H33" s="1126"/>
      <c r="I33" s="1126"/>
      <c r="J33" s="1127"/>
      <c r="K33" s="296" t="s">
        <v>487</v>
      </c>
      <c r="L33" s="296" t="s">
        <v>487</v>
      </c>
      <c r="M33" s="297" t="s">
        <v>487</v>
      </c>
      <c r="N33" s="298" t="s">
        <v>487</v>
      </c>
    </row>
    <row r="34" spans="1:16" ht="27" customHeight="1" x14ac:dyDescent="0.15">
      <c r="A34" s="250"/>
      <c r="B34" s="246"/>
      <c r="C34" s="246"/>
      <c r="D34" s="246"/>
      <c r="E34" s="246"/>
      <c r="F34" s="246"/>
      <c r="G34" s="1125" t="s">
        <v>502</v>
      </c>
      <c r="H34" s="1126"/>
      <c r="I34" s="1126"/>
      <c r="J34" s="1127"/>
      <c r="K34" s="296">
        <v>143333</v>
      </c>
      <c r="L34" s="296">
        <v>559</v>
      </c>
      <c r="M34" s="297">
        <v>109</v>
      </c>
      <c r="N34" s="298">
        <v>412.8</v>
      </c>
    </row>
    <row r="35" spans="1:16" ht="27" customHeight="1" x14ac:dyDescent="0.15">
      <c r="A35" s="250"/>
      <c r="B35" s="246"/>
      <c r="C35" s="246"/>
      <c r="D35" s="246"/>
      <c r="E35" s="246"/>
      <c r="F35" s="246"/>
      <c r="G35" s="1125" t="s">
        <v>503</v>
      </c>
      <c r="H35" s="1126"/>
      <c r="I35" s="1126"/>
      <c r="J35" s="1127"/>
      <c r="K35" s="296">
        <v>2188651</v>
      </c>
      <c r="L35" s="296">
        <v>8532</v>
      </c>
      <c r="M35" s="297">
        <v>9521</v>
      </c>
      <c r="N35" s="298">
        <v>-10.4</v>
      </c>
    </row>
    <row r="36" spans="1:16" ht="27" customHeight="1" x14ac:dyDescent="0.15">
      <c r="A36" s="250"/>
      <c r="B36" s="246"/>
      <c r="C36" s="246"/>
      <c r="D36" s="246"/>
      <c r="E36" s="246"/>
      <c r="F36" s="246"/>
      <c r="G36" s="1125" t="s">
        <v>504</v>
      </c>
      <c r="H36" s="1126"/>
      <c r="I36" s="1126"/>
      <c r="J36" s="1127"/>
      <c r="K36" s="296" t="s">
        <v>487</v>
      </c>
      <c r="L36" s="296" t="s">
        <v>487</v>
      </c>
      <c r="M36" s="297">
        <v>386</v>
      </c>
      <c r="N36" s="298" t="s">
        <v>487</v>
      </c>
    </row>
    <row r="37" spans="1:16" ht="13.5" customHeight="1" x14ac:dyDescent="0.15">
      <c r="A37" s="250"/>
      <c r="B37" s="246"/>
      <c r="C37" s="246"/>
      <c r="D37" s="246"/>
      <c r="E37" s="246"/>
      <c r="F37" s="246"/>
      <c r="G37" s="1125" t="s">
        <v>505</v>
      </c>
      <c r="H37" s="1126"/>
      <c r="I37" s="1126"/>
      <c r="J37" s="1127"/>
      <c r="K37" s="296">
        <v>43347</v>
      </c>
      <c r="L37" s="296">
        <v>169</v>
      </c>
      <c r="M37" s="297">
        <v>876</v>
      </c>
      <c r="N37" s="298">
        <v>-80.7</v>
      </c>
    </row>
    <row r="38" spans="1:16" ht="27" customHeight="1" x14ac:dyDescent="0.15">
      <c r="A38" s="250"/>
      <c r="B38" s="246"/>
      <c r="C38" s="246"/>
      <c r="D38" s="246"/>
      <c r="E38" s="246"/>
      <c r="F38" s="246"/>
      <c r="G38" s="1128" t="s">
        <v>506</v>
      </c>
      <c r="H38" s="1129"/>
      <c r="I38" s="1129"/>
      <c r="J38" s="1130"/>
      <c r="K38" s="299">
        <v>2</v>
      </c>
      <c r="L38" s="299">
        <v>0</v>
      </c>
      <c r="M38" s="300">
        <v>2</v>
      </c>
      <c r="N38" s="301">
        <v>-100</v>
      </c>
      <c r="O38" s="295"/>
    </row>
    <row r="39" spans="1:16" x14ac:dyDescent="0.15">
      <c r="A39" s="250"/>
      <c r="B39" s="246"/>
      <c r="C39" s="246"/>
      <c r="D39" s="246"/>
      <c r="E39" s="246"/>
      <c r="F39" s="246"/>
      <c r="G39" s="1128" t="s">
        <v>507</v>
      </c>
      <c r="H39" s="1129"/>
      <c r="I39" s="1129"/>
      <c r="J39" s="1130"/>
      <c r="K39" s="302">
        <v>-3373260</v>
      </c>
      <c r="L39" s="302">
        <v>-13150</v>
      </c>
      <c r="M39" s="303">
        <v>-8387</v>
      </c>
      <c r="N39" s="304">
        <v>56.8</v>
      </c>
      <c r="O39" s="295"/>
    </row>
    <row r="40" spans="1:16" ht="27" customHeight="1" x14ac:dyDescent="0.15">
      <c r="A40" s="250"/>
      <c r="B40" s="246"/>
      <c r="C40" s="246"/>
      <c r="D40" s="246"/>
      <c r="E40" s="246"/>
      <c r="F40" s="246"/>
      <c r="G40" s="1125" t="s">
        <v>508</v>
      </c>
      <c r="H40" s="1126"/>
      <c r="I40" s="1126"/>
      <c r="J40" s="1127"/>
      <c r="K40" s="302">
        <v>-10415188</v>
      </c>
      <c r="L40" s="302">
        <v>-40602</v>
      </c>
      <c r="M40" s="303">
        <v>-29253</v>
      </c>
      <c r="N40" s="304">
        <v>38.799999999999997</v>
      </c>
      <c r="O40" s="295"/>
    </row>
    <row r="41" spans="1:16" x14ac:dyDescent="0.15">
      <c r="A41" s="250"/>
      <c r="B41" s="246"/>
      <c r="C41" s="246"/>
      <c r="D41" s="246"/>
      <c r="E41" s="246"/>
      <c r="F41" s="246"/>
      <c r="G41" s="1131" t="s">
        <v>280</v>
      </c>
      <c r="H41" s="1132"/>
      <c r="I41" s="1132"/>
      <c r="J41" s="1133"/>
      <c r="K41" s="296">
        <v>2779239</v>
      </c>
      <c r="L41" s="302">
        <v>10834</v>
      </c>
      <c r="M41" s="303">
        <v>11483</v>
      </c>
      <c r="N41" s="304">
        <v>-5.7</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18" t="s">
        <v>477</v>
      </c>
      <c r="J49" s="1120" t="s">
        <v>512</v>
      </c>
      <c r="K49" s="1121"/>
      <c r="L49" s="1121"/>
      <c r="M49" s="1121"/>
      <c r="N49" s="1122"/>
    </row>
    <row r="50" spans="1:14" x14ac:dyDescent="0.15">
      <c r="A50" s="250"/>
      <c r="B50" s="246"/>
      <c r="C50" s="246"/>
      <c r="D50" s="246"/>
      <c r="E50" s="246"/>
      <c r="F50" s="246"/>
      <c r="G50" s="314"/>
      <c r="H50" s="315"/>
      <c r="I50" s="1119"/>
      <c r="J50" s="316" t="s">
        <v>513</v>
      </c>
      <c r="K50" s="317" t="s">
        <v>514</v>
      </c>
      <c r="L50" s="318" t="s">
        <v>515</v>
      </c>
      <c r="M50" s="319" t="s">
        <v>516</v>
      </c>
      <c r="N50" s="320" t="s">
        <v>517</v>
      </c>
    </row>
    <row r="51" spans="1:14" x14ac:dyDescent="0.15">
      <c r="A51" s="250"/>
      <c r="B51" s="246"/>
      <c r="C51" s="246"/>
      <c r="D51" s="246"/>
      <c r="E51" s="246"/>
      <c r="F51" s="246"/>
      <c r="G51" s="312" t="s">
        <v>518</v>
      </c>
      <c r="H51" s="313"/>
      <c r="I51" s="321">
        <v>17429175</v>
      </c>
      <c r="J51" s="322">
        <v>66412</v>
      </c>
      <c r="K51" s="323">
        <v>19.399999999999999</v>
      </c>
      <c r="L51" s="324">
        <v>39052</v>
      </c>
      <c r="M51" s="325">
        <v>6.2</v>
      </c>
      <c r="N51" s="326">
        <v>13.2</v>
      </c>
    </row>
    <row r="52" spans="1:14" x14ac:dyDescent="0.15">
      <c r="A52" s="250"/>
      <c r="B52" s="246"/>
      <c r="C52" s="246"/>
      <c r="D52" s="246"/>
      <c r="E52" s="246"/>
      <c r="F52" s="246"/>
      <c r="G52" s="327"/>
      <c r="H52" s="328" t="s">
        <v>519</v>
      </c>
      <c r="I52" s="329">
        <v>8119678</v>
      </c>
      <c r="J52" s="330">
        <v>30939</v>
      </c>
      <c r="K52" s="331">
        <v>16.8</v>
      </c>
      <c r="L52" s="332">
        <v>21186</v>
      </c>
      <c r="M52" s="333">
        <v>1</v>
      </c>
      <c r="N52" s="334">
        <v>15.8</v>
      </c>
    </row>
    <row r="53" spans="1:14" x14ac:dyDescent="0.15">
      <c r="A53" s="250"/>
      <c r="B53" s="246"/>
      <c r="C53" s="246"/>
      <c r="D53" s="246"/>
      <c r="E53" s="246"/>
      <c r="F53" s="246"/>
      <c r="G53" s="312" t="s">
        <v>520</v>
      </c>
      <c r="H53" s="313"/>
      <c r="I53" s="321">
        <v>17526294</v>
      </c>
      <c r="J53" s="322">
        <v>66871</v>
      </c>
      <c r="K53" s="323">
        <v>0.7</v>
      </c>
      <c r="L53" s="324">
        <v>41235</v>
      </c>
      <c r="M53" s="325">
        <v>5.6</v>
      </c>
      <c r="N53" s="326">
        <v>-4.9000000000000004</v>
      </c>
    </row>
    <row r="54" spans="1:14" x14ac:dyDescent="0.15">
      <c r="A54" s="250"/>
      <c r="B54" s="246"/>
      <c r="C54" s="246"/>
      <c r="D54" s="246"/>
      <c r="E54" s="246"/>
      <c r="F54" s="246"/>
      <c r="G54" s="327"/>
      <c r="H54" s="328" t="s">
        <v>519</v>
      </c>
      <c r="I54" s="329">
        <v>8639688</v>
      </c>
      <c r="J54" s="330">
        <v>32964</v>
      </c>
      <c r="K54" s="331">
        <v>6.5</v>
      </c>
      <c r="L54" s="332">
        <v>22086</v>
      </c>
      <c r="M54" s="333">
        <v>4.2</v>
      </c>
      <c r="N54" s="334">
        <v>2.2999999999999998</v>
      </c>
    </row>
    <row r="55" spans="1:14" x14ac:dyDescent="0.15">
      <c r="A55" s="250"/>
      <c r="B55" s="246"/>
      <c r="C55" s="246"/>
      <c r="D55" s="246"/>
      <c r="E55" s="246"/>
      <c r="F55" s="246"/>
      <c r="G55" s="312" t="s">
        <v>521</v>
      </c>
      <c r="H55" s="313"/>
      <c r="I55" s="321">
        <v>14341535</v>
      </c>
      <c r="J55" s="322">
        <v>55136</v>
      </c>
      <c r="K55" s="323">
        <v>-17.5</v>
      </c>
      <c r="L55" s="324">
        <v>41862</v>
      </c>
      <c r="M55" s="325">
        <v>1.5</v>
      </c>
      <c r="N55" s="326">
        <v>-19</v>
      </c>
    </row>
    <row r="56" spans="1:14" x14ac:dyDescent="0.15">
      <c r="A56" s="250"/>
      <c r="B56" s="246"/>
      <c r="C56" s="246"/>
      <c r="D56" s="246"/>
      <c r="E56" s="246"/>
      <c r="F56" s="246"/>
      <c r="G56" s="327"/>
      <c r="H56" s="328" t="s">
        <v>519</v>
      </c>
      <c r="I56" s="329">
        <v>7104209</v>
      </c>
      <c r="J56" s="330">
        <v>27312</v>
      </c>
      <c r="K56" s="331">
        <v>-17.100000000000001</v>
      </c>
      <c r="L56" s="332">
        <v>23710</v>
      </c>
      <c r="M56" s="333">
        <v>7.4</v>
      </c>
      <c r="N56" s="334">
        <v>-24.5</v>
      </c>
    </row>
    <row r="57" spans="1:14" x14ac:dyDescent="0.15">
      <c r="A57" s="250"/>
      <c r="B57" s="246"/>
      <c r="C57" s="246"/>
      <c r="D57" s="246"/>
      <c r="E57" s="246"/>
      <c r="F57" s="246"/>
      <c r="G57" s="312" t="s">
        <v>522</v>
      </c>
      <c r="H57" s="313"/>
      <c r="I57" s="321">
        <v>12828867</v>
      </c>
      <c r="J57" s="322">
        <v>49635</v>
      </c>
      <c r="K57" s="323">
        <v>-10</v>
      </c>
      <c r="L57" s="324">
        <v>43554</v>
      </c>
      <c r="M57" s="325">
        <v>4</v>
      </c>
      <c r="N57" s="326">
        <v>-14</v>
      </c>
    </row>
    <row r="58" spans="1:14" x14ac:dyDescent="0.15">
      <c r="A58" s="250"/>
      <c r="B58" s="246"/>
      <c r="C58" s="246"/>
      <c r="D58" s="246"/>
      <c r="E58" s="246"/>
      <c r="F58" s="246"/>
      <c r="G58" s="327"/>
      <c r="H58" s="328" t="s">
        <v>519</v>
      </c>
      <c r="I58" s="329">
        <v>6383060</v>
      </c>
      <c r="J58" s="330">
        <v>24696</v>
      </c>
      <c r="K58" s="331">
        <v>-9.6</v>
      </c>
      <c r="L58" s="332">
        <v>24811</v>
      </c>
      <c r="M58" s="333">
        <v>4.5999999999999996</v>
      </c>
      <c r="N58" s="334">
        <v>-14.2</v>
      </c>
    </row>
    <row r="59" spans="1:14" x14ac:dyDescent="0.15">
      <c r="A59" s="250"/>
      <c r="B59" s="246"/>
      <c r="C59" s="246"/>
      <c r="D59" s="246"/>
      <c r="E59" s="246"/>
      <c r="F59" s="246"/>
      <c r="G59" s="312" t="s">
        <v>523</v>
      </c>
      <c r="H59" s="313"/>
      <c r="I59" s="321">
        <v>10232879</v>
      </c>
      <c r="J59" s="322">
        <v>39891</v>
      </c>
      <c r="K59" s="323">
        <v>-19.600000000000001</v>
      </c>
      <c r="L59" s="324">
        <v>46395</v>
      </c>
      <c r="M59" s="325">
        <v>6.5</v>
      </c>
      <c r="N59" s="326">
        <v>-26.1</v>
      </c>
    </row>
    <row r="60" spans="1:14" x14ac:dyDescent="0.15">
      <c r="A60" s="250"/>
      <c r="B60" s="246"/>
      <c r="C60" s="246"/>
      <c r="D60" s="246"/>
      <c r="E60" s="246"/>
      <c r="F60" s="246"/>
      <c r="G60" s="327"/>
      <c r="H60" s="328" t="s">
        <v>519</v>
      </c>
      <c r="I60" s="335">
        <v>5707024</v>
      </c>
      <c r="J60" s="330">
        <v>22248</v>
      </c>
      <c r="K60" s="331">
        <v>-9.9</v>
      </c>
      <c r="L60" s="332">
        <v>26304</v>
      </c>
      <c r="M60" s="333">
        <v>6</v>
      </c>
      <c r="N60" s="334">
        <v>-15.9</v>
      </c>
    </row>
    <row r="61" spans="1:14" x14ac:dyDescent="0.15">
      <c r="A61" s="250"/>
      <c r="B61" s="246"/>
      <c r="C61" s="246"/>
      <c r="D61" s="246"/>
      <c r="E61" s="246"/>
      <c r="F61" s="246"/>
      <c r="G61" s="312" t="s">
        <v>524</v>
      </c>
      <c r="H61" s="336"/>
      <c r="I61" s="337">
        <v>14471750</v>
      </c>
      <c r="J61" s="338">
        <v>55589</v>
      </c>
      <c r="K61" s="339">
        <v>-5.4</v>
      </c>
      <c r="L61" s="340">
        <v>42420</v>
      </c>
      <c r="M61" s="341">
        <v>4.8</v>
      </c>
      <c r="N61" s="326">
        <v>-10.199999999999999</v>
      </c>
    </row>
    <row r="62" spans="1:14" x14ac:dyDescent="0.15">
      <c r="A62" s="250"/>
      <c r="B62" s="246"/>
      <c r="C62" s="246"/>
      <c r="D62" s="246"/>
      <c r="E62" s="246"/>
      <c r="F62" s="246"/>
      <c r="G62" s="327"/>
      <c r="H62" s="328" t="s">
        <v>519</v>
      </c>
      <c r="I62" s="329">
        <v>7190732</v>
      </c>
      <c r="J62" s="330">
        <v>27632</v>
      </c>
      <c r="K62" s="331">
        <v>-2.7</v>
      </c>
      <c r="L62" s="332">
        <v>23619</v>
      </c>
      <c r="M62" s="333">
        <v>4.5999999999999996</v>
      </c>
      <c r="N62" s="334">
        <v>-7.3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7" zoomScaleNormal="77"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8" zoomScaleNormal="78"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3" zoomScaleNormal="7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3" t="s">
        <v>3</v>
      </c>
      <c r="D47" s="1143"/>
      <c r="E47" s="1144"/>
      <c r="F47" s="11">
        <v>8.9499999999999993</v>
      </c>
      <c r="G47" s="12">
        <v>8.57</v>
      </c>
      <c r="H47" s="12">
        <v>7.57</v>
      </c>
      <c r="I47" s="12">
        <v>8.31</v>
      </c>
      <c r="J47" s="13">
        <v>8.61</v>
      </c>
    </row>
    <row r="48" spans="2:10" ht="57.75" customHeight="1" x14ac:dyDescent="0.15">
      <c r="B48" s="14"/>
      <c r="C48" s="1145" t="s">
        <v>4</v>
      </c>
      <c r="D48" s="1145"/>
      <c r="E48" s="1146"/>
      <c r="F48" s="15">
        <v>5.76</v>
      </c>
      <c r="G48" s="16">
        <v>5.18</v>
      </c>
      <c r="H48" s="16">
        <v>4.67</v>
      </c>
      <c r="I48" s="16">
        <v>6.94</v>
      </c>
      <c r="J48" s="17">
        <v>5.15</v>
      </c>
    </row>
    <row r="49" spans="2:10" ht="57.75" customHeight="1" thickBot="1" x14ac:dyDescent="0.2">
      <c r="B49" s="18"/>
      <c r="C49" s="1147" t="s">
        <v>5</v>
      </c>
      <c r="D49" s="1147"/>
      <c r="E49" s="1148"/>
      <c r="F49" s="19" t="s">
        <v>531</v>
      </c>
      <c r="G49" s="20" t="s">
        <v>532</v>
      </c>
      <c r="H49" s="20" t="s">
        <v>533</v>
      </c>
      <c r="I49" s="20">
        <v>3.1</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馬場薫</cp:lastModifiedBy>
  <cp:lastPrinted>2018-03-08T04:32:52Z</cp:lastPrinted>
  <dcterms:created xsi:type="dcterms:W3CDTF">2018-01-24T06:25:19Z</dcterms:created>
  <dcterms:modified xsi:type="dcterms:W3CDTF">2018-03-12T01:47:36Z</dcterms:modified>
  <cp:category/>
</cp:coreProperties>
</file>