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500371\Documents\workB\HP起案等\"/>
    </mc:Choice>
  </mc:AlternateContent>
  <bookViews>
    <workbookView xWindow="2175" yWindow="1110" windowWidth="11715" windowHeight="8895"/>
  </bookViews>
  <sheets>
    <sheet name="様式1" sheetId="4" r:id="rId1"/>
    <sheet name="List" sheetId="5" state="hidden" r:id="rId2"/>
  </sheets>
  <definedNames>
    <definedName name="checkL">List!$D$12:$D$13</definedName>
    <definedName name="dateL">List!$B$17:$B$28</definedName>
    <definedName name="kikanL">List!$B$7:$B$9</definedName>
    <definedName name="nendoL">List!$B$2:$B$4</definedName>
    <definedName name="riyunaiyoL">List!$D$22:$D$29</definedName>
    <definedName name="riyuumuL">List!$D$17:$D$19</definedName>
    <definedName name="shuruiL">List!$B$11:$B$14</definedName>
    <definedName name="前期・後期">List!$B$6</definedName>
    <definedName name="年度">List!$B$1</definedName>
  </definedNames>
  <calcPr calcId="162913"/>
</workbook>
</file>

<file path=xl/calcChain.xml><?xml version="1.0" encoding="utf-8"?>
<calcChain xmlns="http://schemas.openxmlformats.org/spreadsheetml/2006/main">
  <c r="Q14" i="4" l="1"/>
  <c r="P14" i="4"/>
  <c r="O14" i="4"/>
  <c r="N14" i="4"/>
  <c r="J14" i="4"/>
  <c r="F14" i="4"/>
  <c r="B20" i="5"/>
  <c r="B21" i="5"/>
  <c r="B22" i="5"/>
  <c r="B23" i="5"/>
  <c r="B24" i="5"/>
  <c r="B25" i="5"/>
  <c r="B26" i="5"/>
  <c r="B27" i="5"/>
  <c r="B28" i="5"/>
  <c r="B19" i="5"/>
  <c r="B18" i="5"/>
  <c r="B5" i="5"/>
  <c r="N4" i="5" s="1"/>
  <c r="B4" i="5"/>
  <c r="D4" i="5" s="1"/>
  <c r="B3" i="5"/>
  <c r="I3" i="5" s="1"/>
  <c r="G4" i="5" l="1"/>
  <c r="J3" i="5"/>
  <c r="E4" i="5"/>
  <c r="K3" i="5"/>
  <c r="F4" i="5"/>
  <c r="L3" i="5"/>
  <c r="M3" i="5"/>
  <c r="N3" i="5"/>
  <c r="P3" i="5" s="1"/>
  <c r="L4" i="5"/>
  <c r="C3" i="5"/>
  <c r="H4" i="5"/>
  <c r="D3" i="5"/>
  <c r="I4" i="5"/>
  <c r="P4" i="5" s="1"/>
  <c r="E3" i="5"/>
  <c r="J4" i="5"/>
  <c r="F3" i="5"/>
  <c r="K4" i="5"/>
  <c r="G3" i="5"/>
  <c r="C4" i="5"/>
  <c r="M4" i="5"/>
  <c r="H3" i="5"/>
  <c r="O4" i="5" l="1"/>
  <c r="P12" i="4" s="1"/>
  <c r="O3" i="5"/>
  <c r="S37" i="4"/>
  <c r="S36" i="4"/>
  <c r="Q35" i="4"/>
  <c r="P35" i="4"/>
  <c r="O35" i="4"/>
  <c r="N35" i="4"/>
  <c r="J35" i="4"/>
  <c r="F35" i="4"/>
  <c r="S27" i="4"/>
  <c r="S26" i="4"/>
  <c r="Q25" i="4"/>
  <c r="P25" i="4"/>
  <c r="O25" i="4"/>
  <c r="N25" i="4"/>
  <c r="J25" i="4"/>
  <c r="F25" i="4"/>
  <c r="Q16" i="4"/>
  <c r="P16" i="4"/>
  <c r="O16" i="4"/>
  <c r="N16" i="4"/>
  <c r="J16" i="4"/>
  <c r="F16" i="4"/>
  <c r="S17" i="4"/>
  <c r="S18" i="4"/>
  <c r="S19" i="4" s="1"/>
  <c r="S15" i="4"/>
  <c r="S38" i="4" l="1"/>
  <c r="S28" i="4"/>
</calcChain>
</file>

<file path=xl/sharedStrings.xml><?xml version="1.0" encoding="utf-8"?>
<sst xmlns="http://schemas.openxmlformats.org/spreadsheetml/2006/main" count="162" uniqueCount="100">
  <si>
    <t>特定事業所集中減算に係る判定結果について、次のとおり届け出ます。</t>
    <rPh sb="0" eb="9">
      <t>ト</t>
    </rPh>
    <rPh sb="10" eb="11">
      <t>カカ</t>
    </rPh>
    <rPh sb="12" eb="14">
      <t>ハンテイ</t>
    </rPh>
    <rPh sb="14" eb="16">
      <t>ケッカ</t>
    </rPh>
    <rPh sb="21" eb="22">
      <t>ツギ</t>
    </rPh>
    <rPh sb="26" eb="27">
      <t>トド</t>
    </rPh>
    <rPh sb="28" eb="29">
      <t>デ</t>
    </rPh>
    <phoneticPr fontId="1"/>
  </si>
  <si>
    <t>介護保険事業所番号</t>
    <rPh sb="0" eb="2">
      <t>カイゴ</t>
    </rPh>
    <rPh sb="2" eb="4">
      <t>ホケン</t>
    </rPh>
    <rPh sb="4" eb="7">
      <t>ジ</t>
    </rPh>
    <rPh sb="7" eb="9">
      <t>バンゴウ</t>
    </rPh>
    <phoneticPr fontId="1"/>
  </si>
  <si>
    <t>所在地</t>
    <rPh sb="0" eb="3">
      <t>ショザイチ</t>
    </rPh>
    <phoneticPr fontId="1"/>
  </si>
  <si>
    <t>連絡先</t>
    <rPh sb="0" eb="3">
      <t>レンラクサキ</t>
    </rPh>
    <phoneticPr fontId="1"/>
  </si>
  <si>
    <t>法人名</t>
    <rPh sb="0" eb="2">
      <t>ホウジン</t>
    </rPh>
    <rPh sb="2" eb="3">
      <t>メイ</t>
    </rPh>
    <phoneticPr fontId="1"/>
  </si>
  <si>
    <t>代表者名</t>
    <rPh sb="0" eb="3">
      <t>ダイヒョウシャ</t>
    </rPh>
    <rPh sb="3" eb="4">
      <t>メイ</t>
    </rPh>
    <phoneticPr fontId="1"/>
  </si>
  <si>
    <t>紹介率最高法人</t>
    <rPh sb="0" eb="3">
      <t>ショウカイリツ</t>
    </rPh>
    <rPh sb="3" eb="5">
      <t>サイコウ</t>
    </rPh>
    <rPh sb="5" eb="7">
      <t>ホウジン</t>
    </rPh>
    <phoneticPr fontId="1"/>
  </si>
  <si>
    <t>居宅介護支援における特定事業所集中減算に係る届出書</t>
    <rPh sb="0" eb="2">
      <t>キョタク</t>
    </rPh>
    <rPh sb="2" eb="4">
      <t>カイゴ</t>
    </rPh>
    <rPh sb="4" eb="6">
      <t>シエン</t>
    </rPh>
    <rPh sb="10" eb="19">
      <t>ト</t>
    </rPh>
    <rPh sb="20" eb="21">
      <t>カカ</t>
    </rPh>
    <rPh sb="22" eb="25">
      <t>トドケデショ</t>
    </rPh>
    <phoneticPr fontId="1"/>
  </si>
  <si>
    <t>判　定　期　間</t>
    <rPh sb="0" eb="1">
      <t>ハン</t>
    </rPh>
    <rPh sb="2" eb="3">
      <t>サダム</t>
    </rPh>
    <rPh sb="4" eb="5">
      <t>キ</t>
    </rPh>
    <rPh sb="6" eb="7">
      <t>アイダ</t>
    </rPh>
    <phoneticPr fontId="1"/>
  </si>
  <si>
    <t>　合　　　　計</t>
    <rPh sb="1" eb="2">
      <t>ゴウ</t>
    </rPh>
    <rPh sb="6" eb="7">
      <t>ケイ</t>
    </rPh>
    <phoneticPr fontId="1"/>
  </si>
  <si>
    <t>上記のうち紹介率最高法人を位置づけた居宅サービス計画数</t>
    <rPh sb="0" eb="2">
      <t>ジョウキ</t>
    </rPh>
    <rPh sb="5" eb="8">
      <t>ショウカイリツ</t>
    </rPh>
    <rPh sb="8" eb="10">
      <t>サイコウ</t>
    </rPh>
    <rPh sb="10" eb="12">
      <t>ホウジン</t>
    </rPh>
    <rPh sb="13" eb="15">
      <t>イチ</t>
    </rPh>
    <rPh sb="18" eb="20">
      <t>キョタク</t>
    </rPh>
    <rPh sb="24" eb="26">
      <t>ケイカク</t>
    </rPh>
    <rPh sb="26" eb="27">
      <t>カズ</t>
    </rPh>
    <phoneticPr fontId="1"/>
  </si>
  <si>
    <t>居宅サービス計画の総数</t>
    <rPh sb="0" eb="2">
      <t>キョタク</t>
    </rPh>
    <rPh sb="6" eb="8">
      <t>ケイカク</t>
    </rPh>
    <rPh sb="9" eb="11">
      <t>ソウスウ</t>
    </rPh>
    <phoneticPr fontId="1"/>
  </si>
  <si>
    <t>事業所名</t>
    <rPh sb="0" eb="3">
      <t>ジギョウショ</t>
    </rPh>
    <rPh sb="3" eb="4">
      <t>メイ</t>
    </rPh>
    <phoneticPr fontId="1"/>
  </si>
  <si>
    <t>代表者の職・氏名</t>
    <rPh sb="0" eb="3">
      <t>ダイヒョウシャ</t>
    </rPh>
    <rPh sb="4" eb="5">
      <t>ショク</t>
    </rPh>
    <rPh sb="6" eb="8">
      <t>シメイ</t>
    </rPh>
    <phoneticPr fontId="1"/>
  </si>
  <si>
    <t>正当な理由</t>
    <rPh sb="0" eb="2">
      <t>セイトウ</t>
    </rPh>
    <rPh sb="3" eb="5">
      <t>リユウ</t>
    </rPh>
    <phoneticPr fontId="1"/>
  </si>
  <si>
    <t>A</t>
    <phoneticPr fontId="1"/>
  </si>
  <si>
    <t>B</t>
    <phoneticPr fontId="1"/>
  </si>
  <si>
    <t>B／A×100　（小数点２位以下切り上げ）　</t>
    <rPh sb="9" eb="12">
      <t>ショウスウテン</t>
    </rPh>
    <rPh sb="13" eb="14">
      <t>イ</t>
    </rPh>
    <rPh sb="14" eb="16">
      <t>イカ</t>
    </rPh>
    <rPh sb="16" eb="17">
      <t>キ</t>
    </rPh>
    <rPh sb="18" eb="19">
      <t>ア</t>
    </rPh>
    <phoneticPr fontId="1"/>
  </si>
  <si>
    <t>通常の事業実施地域</t>
    <rPh sb="0" eb="9">
      <t>ツ</t>
    </rPh>
    <phoneticPr fontId="1"/>
  </si>
  <si>
    <t>事業所２（事業所番号　　　　　　　　　　　　　）</t>
    <rPh sb="0" eb="3">
      <t>ジ</t>
    </rPh>
    <phoneticPr fontId="1"/>
  </si>
  <si>
    <t>事業所名（事業所番号）</t>
    <rPh sb="0" eb="3">
      <t>ジ</t>
    </rPh>
    <rPh sb="3" eb="4">
      <t>メイ</t>
    </rPh>
    <rPh sb="5" eb="7">
      <t>ジギョウ</t>
    </rPh>
    <rPh sb="7" eb="8">
      <t>ショ</t>
    </rPh>
    <rPh sb="8" eb="10">
      <t>バンゴウ</t>
    </rPh>
    <phoneticPr fontId="1"/>
  </si>
  <si>
    <t>佐世保市</t>
    <rPh sb="0" eb="3">
      <t>サセボ</t>
    </rPh>
    <rPh sb="3" eb="4">
      <t>シ</t>
    </rPh>
    <phoneticPr fontId="1"/>
  </si>
  <si>
    <t>法人所在地　</t>
    <rPh sb="0" eb="2">
      <t>ホウジン</t>
    </rPh>
    <rPh sb="2" eb="5">
      <t>ショザイチ</t>
    </rPh>
    <phoneticPr fontId="1"/>
  </si>
  <si>
    <t>法人の名称</t>
    <rPh sb="0" eb="2">
      <t>ホウジン</t>
    </rPh>
    <rPh sb="3" eb="5">
      <t>メイショウ</t>
    </rPh>
    <phoneticPr fontId="1"/>
  </si>
  <si>
    <t>訪問介護</t>
    <rPh sb="0" eb="2">
      <t>ホウモン</t>
    </rPh>
    <rPh sb="2" eb="4">
      <t>カイゴ</t>
    </rPh>
    <phoneticPr fontId="1"/>
  </si>
  <si>
    <t>対象月</t>
    <rPh sb="0" eb="2">
      <t>タイショウ</t>
    </rPh>
    <rPh sb="2" eb="3">
      <t>ツキ</t>
    </rPh>
    <phoneticPr fontId="1"/>
  </si>
  <si>
    <t>当該サービスを位置づけた居宅サービス計画数</t>
    <rPh sb="0" eb="2">
      <t>トウガイ</t>
    </rPh>
    <rPh sb="7" eb="9">
      <t>イチ</t>
    </rPh>
    <rPh sb="12" eb="14">
      <t>キョタク</t>
    </rPh>
    <rPh sb="18" eb="20">
      <t>ケイカク</t>
    </rPh>
    <rPh sb="20" eb="21">
      <t>カズ</t>
    </rPh>
    <phoneticPr fontId="1"/>
  </si>
  <si>
    <t>居宅介護
支援事業所</t>
    <rPh sb="0" eb="2">
      <t>キョタク</t>
    </rPh>
    <rPh sb="2" eb="4">
      <t>カイゴ</t>
    </rPh>
    <rPh sb="5" eb="7">
      <t>シエン</t>
    </rPh>
    <rPh sb="7" eb="8">
      <t>コト</t>
    </rPh>
    <rPh sb="8" eb="9">
      <t>ギョウ</t>
    </rPh>
    <rPh sb="9" eb="10">
      <t>ショ</t>
    </rPh>
    <phoneticPr fontId="1"/>
  </si>
  <si>
    <t>-</t>
    <phoneticPr fontId="1"/>
  </si>
  <si>
    <t xml:space="preserve">〒          </t>
    <phoneticPr fontId="1"/>
  </si>
  <si>
    <t>福祉用具貸与</t>
    <rPh sb="0" eb="2">
      <t>フクシ</t>
    </rPh>
    <rPh sb="2" eb="4">
      <t>ヨウグ</t>
    </rPh>
    <rPh sb="4" eb="6">
      <t>タイヨ</t>
    </rPh>
    <phoneticPr fontId="1"/>
  </si>
  <si>
    <t>通所介護
地域密着型通所介護</t>
    <rPh sb="0" eb="2">
      <t>ツウショ</t>
    </rPh>
    <rPh sb="2" eb="4">
      <t>カイゴ</t>
    </rPh>
    <rPh sb="5" eb="7">
      <t>チイキ</t>
    </rPh>
    <rPh sb="7" eb="10">
      <t>ミッチャクガタ</t>
    </rPh>
    <rPh sb="10" eb="12">
      <t>ツウショ</t>
    </rPh>
    <rPh sb="12" eb="14">
      <t>カイゴ</t>
    </rPh>
    <phoneticPr fontId="1"/>
  </si>
  <si>
    <t>紹介率</t>
    <phoneticPr fontId="1"/>
  </si>
  <si>
    <t>通所介護等種類</t>
    <rPh sb="0" eb="2">
      <t>ツウショ</t>
    </rPh>
    <rPh sb="2" eb="4">
      <t>カイゴ</t>
    </rPh>
    <rPh sb="4" eb="5">
      <t>トウ</t>
    </rPh>
    <rPh sb="5" eb="7">
      <t>シュルイ</t>
    </rPh>
    <phoneticPr fontId="1"/>
  </si>
  <si>
    <t>□</t>
    <phoneticPr fontId="1"/>
  </si>
  <si>
    <t>通所介護</t>
    <phoneticPr fontId="1"/>
  </si>
  <si>
    <t>地域密着型通所介護</t>
    <rPh sb="0" eb="9">
      <t>サ７８</t>
    </rPh>
    <phoneticPr fontId="1"/>
  </si>
  <si>
    <t>年　　月</t>
    <rPh sb="0" eb="1">
      <t>ネン</t>
    </rPh>
    <rPh sb="3" eb="4">
      <t>ツキ</t>
    </rPh>
    <phoneticPr fontId="1"/>
  </si>
  <si>
    <t>令和　　年度</t>
    <phoneticPr fontId="1"/>
  </si>
  <si>
    <t>前期 ・ 後期</t>
    <rPh sb="0" eb="2">
      <t>ゼンキ</t>
    </rPh>
    <rPh sb="5" eb="7">
      <t>コウキ</t>
    </rPh>
    <phoneticPr fontId="1"/>
  </si>
  <si>
    <t>　月</t>
    <rPh sb="1" eb="2">
      <t>ツキ</t>
    </rPh>
    <phoneticPr fontId="1"/>
  </si>
  <si>
    <t>前　期</t>
    <rPh sb="0" eb="1">
      <t>ゼン</t>
    </rPh>
    <rPh sb="2" eb="3">
      <t>キ</t>
    </rPh>
    <phoneticPr fontId="1"/>
  </si>
  <si>
    <t>３月</t>
    <rPh sb="1" eb="2">
      <t>ガツ</t>
    </rPh>
    <phoneticPr fontId="1"/>
  </si>
  <si>
    <t>４月</t>
  </si>
  <si>
    <t>５月</t>
  </si>
  <si>
    <t>６月</t>
  </si>
  <si>
    <t>７月</t>
  </si>
  <si>
    <t>８月</t>
  </si>
  <si>
    <t>後　期</t>
    <rPh sb="0" eb="1">
      <t>ノチ</t>
    </rPh>
    <rPh sb="2" eb="3">
      <t>キ</t>
    </rPh>
    <phoneticPr fontId="1"/>
  </si>
  <si>
    <t>９月</t>
    <rPh sb="1" eb="2">
      <t>ガツ</t>
    </rPh>
    <phoneticPr fontId="1"/>
  </si>
  <si>
    <t>１０月</t>
  </si>
  <si>
    <t>１１月</t>
  </si>
  <si>
    <t>１２月</t>
  </si>
  <si>
    <t>１月</t>
  </si>
  <si>
    <t>２月</t>
  </si>
  <si>
    <t>訪問介護</t>
    <rPh sb="0" eb="4">
      <t>サ１１</t>
    </rPh>
    <phoneticPr fontId="1"/>
  </si>
  <si>
    <t>（地域密着型）通所介護</t>
    <rPh sb="1" eb="3">
      <t>チイキ</t>
    </rPh>
    <rPh sb="3" eb="6">
      <t>ミッチャクガタ</t>
    </rPh>
    <rPh sb="7" eb="9">
      <t>ツウショ</t>
    </rPh>
    <rPh sb="9" eb="11">
      <t>カイゴ</t>
    </rPh>
    <phoneticPr fontId="1"/>
  </si>
  <si>
    <t>福祉用具貸与</t>
    <rPh sb="0" eb="6">
      <t>サ１７</t>
    </rPh>
    <phoneticPr fontId="1"/>
  </si>
  <si>
    <t>令和 　 年 　 月 　 日</t>
    <phoneticPr fontId="1"/>
  </si>
  <si>
    <t>　　　(あて先)　佐世保市長　</t>
    <rPh sb="6" eb="7">
      <t>サキ</t>
    </rPh>
    <rPh sb="9" eb="12">
      <t>サセボ</t>
    </rPh>
    <rPh sb="12" eb="14">
      <t>シチョウ</t>
    </rPh>
    <phoneticPr fontId="1"/>
  </si>
  <si>
    <t>届出日</t>
    <rPh sb="0" eb="2">
      <t>トドケデ</t>
    </rPh>
    <rPh sb="2" eb="3">
      <t>ビ</t>
    </rPh>
    <phoneticPr fontId="1"/>
  </si>
  <si>
    <t>　　　年　　月 ～ 　　　年　　月</t>
    <phoneticPr fontId="1"/>
  </si>
  <si>
    <t>□</t>
  </si>
  <si>
    <t>■</t>
    <phoneticPr fontId="1"/>
  </si>
  <si>
    <t>理由（ あり ・ なし ）</t>
    <phoneticPr fontId="1"/>
  </si>
  <si>
    <t>理由（ 　　あり　　 ）</t>
    <phoneticPr fontId="1"/>
  </si>
  <si>
    <t>理由（ 　　なし　　 ）</t>
    <phoneticPr fontId="1"/>
  </si>
  <si>
    <t>内容：</t>
  </si>
  <si>
    <t>居宅介護支援事業所 ○○○</t>
    <phoneticPr fontId="1"/>
  </si>
  <si>
    <t>佐世保市高砂町○番○号</t>
    <rPh sb="0" eb="4">
      <t>サセボシ</t>
    </rPh>
    <rPh sb="4" eb="6">
      <t>タカサゴ</t>
    </rPh>
    <rPh sb="6" eb="7">
      <t>マチ</t>
    </rPh>
    <rPh sb="8" eb="9">
      <t>バン</t>
    </rPh>
    <rPh sb="10" eb="11">
      <t>ゴウ</t>
    </rPh>
    <phoneticPr fontId="2"/>
  </si>
  <si>
    <t>株式会社○○</t>
    <rPh sb="0" eb="4">
      <t>カブシキガイシャ</t>
    </rPh>
    <phoneticPr fontId="2"/>
  </si>
  <si>
    <t>代表取締役 ○○ ○○　</t>
    <rPh sb="0" eb="2">
      <t>ダイヒョウ</t>
    </rPh>
    <rPh sb="2" eb="5">
      <t>トリシマリヤク</t>
    </rPh>
    <phoneticPr fontId="2"/>
  </si>
  <si>
    <t>高砂町○番○号</t>
    <phoneticPr fontId="1"/>
  </si>
  <si>
    <t>TEL：0956-11-1111</t>
    <phoneticPr fontId="1"/>
  </si>
  <si>
    <t>令和　６年度</t>
  </si>
  <si>
    <t>担当者名：○○　○○</t>
    <rPh sb="0" eb="3">
      <t>タントウシャ</t>
    </rPh>
    <rPh sb="3" eb="4">
      <t>メイ</t>
    </rPh>
    <phoneticPr fontId="1"/>
  </si>
  <si>
    <t>FAX：0956-11-1111</t>
    <phoneticPr fontId="1"/>
  </si>
  <si>
    <t>佐世保市全域（○○町、□□町、◇◇町を除く）</t>
    <rPh sb="9" eb="10">
      <t>チョウ</t>
    </rPh>
    <rPh sb="13" eb="14">
      <t>チョウ</t>
    </rPh>
    <rPh sb="17" eb="18">
      <t>チョウ</t>
    </rPh>
    <rPh sb="19" eb="20">
      <t>ノゾ</t>
    </rPh>
    <phoneticPr fontId="1"/>
  </si>
  <si>
    <t>法人α</t>
    <phoneticPr fontId="1"/>
  </si>
  <si>
    <t>佐世保市○○町○番○号</t>
    <rPh sb="0" eb="4">
      <t>サセボシ</t>
    </rPh>
    <rPh sb="6" eb="7">
      <t>マチ</t>
    </rPh>
    <rPh sb="8" eb="9">
      <t>バン</t>
    </rPh>
    <rPh sb="10" eb="11">
      <t>ゴウ</t>
    </rPh>
    <phoneticPr fontId="2"/>
  </si>
  <si>
    <t>代表取締役 ○○ ○○</t>
    <rPh sb="0" eb="2">
      <t>ダイヒョウ</t>
    </rPh>
    <rPh sb="2" eb="5">
      <t>トリシマリヤク</t>
    </rPh>
    <phoneticPr fontId="2"/>
  </si>
  <si>
    <t>事業所１（事業所番号　　4270299999　）
○○ヘルパーステーション</t>
    <rPh sb="0" eb="3">
      <t>ジギョウショ</t>
    </rPh>
    <rPh sb="5" eb="8">
      <t>ジギョウショ</t>
    </rPh>
    <rPh sb="8" eb="10">
      <t>バンゴウ</t>
    </rPh>
    <phoneticPr fontId="1"/>
  </si>
  <si>
    <t>理由（ 　　あり　　 ）</t>
  </si>
  <si>
    <t>令和 ６ 年 ９ 月 １ 日</t>
  </si>
  <si>
    <t>■</t>
  </si>
  <si>
    <t>法人β</t>
    <rPh sb="0" eb="2">
      <t>ホウジン</t>
    </rPh>
    <phoneticPr fontId="2"/>
  </si>
  <si>
    <t>事業所１（事業所番号　　4270200001　）
デイサービスセンター□□□</t>
    <rPh sb="0" eb="3">
      <t>ジギョウショ</t>
    </rPh>
    <rPh sb="5" eb="8">
      <t>ジギョウショ</t>
    </rPh>
    <rPh sb="8" eb="10">
      <t>バンゴウ</t>
    </rPh>
    <phoneticPr fontId="1"/>
  </si>
  <si>
    <t>理由（ 　　なし　　 ）</t>
  </si>
  <si>
    <t>佐世保市○○町○番○号</t>
    <rPh sb="0" eb="4">
      <t>サセボシ</t>
    </rPh>
    <rPh sb="6" eb="7">
      <t>マチ</t>
    </rPh>
    <rPh sb="8" eb="9">
      <t>バン</t>
    </rPh>
    <rPh sb="10" eb="11">
      <t>ゴウ</t>
    </rPh>
    <phoneticPr fontId="1"/>
  </si>
  <si>
    <t>代表取締役 ○○ ○○</t>
    <rPh sb="0" eb="2">
      <t>ダイヒョウ</t>
    </rPh>
    <rPh sb="2" eb="5">
      <t>トリシマリヤク</t>
    </rPh>
    <phoneticPr fontId="1"/>
  </si>
  <si>
    <t>法人⊿</t>
    <rPh sb="0" eb="2">
      <t>ホウジン</t>
    </rPh>
    <phoneticPr fontId="1"/>
  </si>
  <si>
    <t>事業所１（事業所番号　　4270211111　）
介護用品センター◇◇</t>
    <rPh sb="0" eb="3">
      <t>ジギョウショ</t>
    </rPh>
    <rPh sb="5" eb="8">
      <t>ジギョウショ</t>
    </rPh>
    <rPh sb="8" eb="10">
      <t>バンゴウ</t>
    </rPh>
    <rPh sb="25" eb="27">
      <t>カイゴ</t>
    </rPh>
    <rPh sb="27" eb="29">
      <t>ヨウヒン</t>
    </rPh>
    <phoneticPr fontId="1"/>
  </si>
  <si>
    <t>内容：① サービス事業所が少数であるため（通常の実施地域に5事業所未満）</t>
    <rPh sb="0" eb="2">
      <t>ナイヨウ</t>
    </rPh>
    <phoneticPr fontId="6"/>
  </si>
  <si>
    <t>内容：② 特別地域居宅介護支援加算を受けている事業者であるため</t>
  </si>
  <si>
    <t>内容：③ 事業所が小規模であるため（給付管理件数が月平均20件以下）</t>
    <rPh sb="25" eb="26">
      <t>ツキ</t>
    </rPh>
    <rPh sb="26" eb="28">
      <t>ヘイキン</t>
    </rPh>
    <phoneticPr fontId="6"/>
  </si>
  <si>
    <t>内容：④ サービスの利用が少数であるため（給付管理件数が月平均10件以下）</t>
  </si>
  <si>
    <t>内容：⑤ 理由があり特定の事業者に集中していると認められるため</t>
  </si>
  <si>
    <t>内容：⑥ 市が認める理由であるため（適正な情報提供および利用者による選択）</t>
    <rPh sb="34" eb="36">
      <t>センタク</t>
    </rPh>
    <phoneticPr fontId="1"/>
  </si>
  <si>
    <t>内容：⑦ その他（　　　　　　　　　　　　　　　　　　　　　　　　　　　　　　　　　）</t>
    <rPh sb="7" eb="8">
      <t>ホカ</t>
    </rPh>
    <phoneticPr fontId="6"/>
  </si>
  <si>
    <t>※通所介護等種類は、通所介護及び地域密着型通所介護のそれぞれについて計算するのではなく、通所介護等のいずれか又は双方を位置付けた居宅サービス計画数を算出し、通所介護等において最もその紹介件数の多い法人を位置づけた居宅サービス計画の占める割合を計算する事として差し支えないとされているため、該当する方にチェック「■」してください（双方が該当する場合は両方に■）。</t>
    <rPh sb="1" eb="3">
      <t>ツウショ</t>
    </rPh>
    <rPh sb="3" eb="5">
      <t>カイゴ</t>
    </rPh>
    <rPh sb="5" eb="6">
      <t>ナド</t>
    </rPh>
    <rPh sb="6" eb="8">
      <t>シュルイ</t>
    </rPh>
    <rPh sb="10" eb="12">
      <t>ツウショ</t>
    </rPh>
    <rPh sb="12" eb="14">
      <t>カイゴ</t>
    </rPh>
    <rPh sb="14" eb="15">
      <t>オヨ</t>
    </rPh>
    <rPh sb="16" eb="18">
      <t>チイキ</t>
    </rPh>
    <rPh sb="18" eb="21">
      <t>ミッチャクガタ</t>
    </rPh>
    <rPh sb="21" eb="23">
      <t>ツウショ</t>
    </rPh>
    <rPh sb="23" eb="25">
      <t>カイゴ</t>
    </rPh>
    <rPh sb="34" eb="36">
      <t>ケイサン</t>
    </rPh>
    <rPh sb="44" eb="46">
      <t>ツウショ</t>
    </rPh>
    <rPh sb="46" eb="48">
      <t>カイゴ</t>
    </rPh>
    <rPh sb="48" eb="49">
      <t>ナド</t>
    </rPh>
    <rPh sb="54" eb="55">
      <t>マタ</t>
    </rPh>
    <rPh sb="56" eb="58">
      <t>ソウホウ</t>
    </rPh>
    <rPh sb="59" eb="61">
      <t>イチ</t>
    </rPh>
    <rPh sb="61" eb="62">
      <t>ツ</t>
    </rPh>
    <rPh sb="64" eb="66">
      <t>キョタク</t>
    </rPh>
    <rPh sb="70" eb="72">
      <t>ケイカク</t>
    </rPh>
    <rPh sb="72" eb="73">
      <t>スウ</t>
    </rPh>
    <rPh sb="74" eb="76">
      <t>サンシュツ</t>
    </rPh>
    <rPh sb="78" eb="80">
      <t>ツウショ</t>
    </rPh>
    <rPh sb="80" eb="82">
      <t>カイゴ</t>
    </rPh>
    <rPh sb="82" eb="83">
      <t>ナド</t>
    </rPh>
    <rPh sb="87" eb="88">
      <t>モット</t>
    </rPh>
    <rPh sb="91" eb="93">
      <t>ショウカイ</t>
    </rPh>
    <rPh sb="93" eb="95">
      <t>ケンスウ</t>
    </rPh>
    <rPh sb="96" eb="97">
      <t>オオ</t>
    </rPh>
    <rPh sb="98" eb="100">
      <t>ホウジン</t>
    </rPh>
    <rPh sb="101" eb="103">
      <t>イチ</t>
    </rPh>
    <rPh sb="106" eb="108">
      <t>キョタク</t>
    </rPh>
    <rPh sb="112" eb="114">
      <t>ケイカク</t>
    </rPh>
    <rPh sb="115" eb="116">
      <t>シ</t>
    </rPh>
    <rPh sb="118" eb="120">
      <t>ワリアイ</t>
    </rPh>
    <rPh sb="121" eb="123">
      <t>ケイサン</t>
    </rPh>
    <rPh sb="125" eb="126">
      <t>コト</t>
    </rPh>
    <rPh sb="129" eb="130">
      <t>サ</t>
    </rPh>
    <rPh sb="131" eb="132">
      <t>ツカ</t>
    </rPh>
    <rPh sb="144" eb="146">
      <t>ガイトウ</t>
    </rPh>
    <rPh sb="148" eb="149">
      <t>ホウ</t>
    </rPh>
    <rPh sb="167" eb="16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</si>
</sst>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7"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1"/>
      <name val="ＭＳ ゴシック"/>
      <family val="3"/>
      <charset val="128"/>
    </font>
    <font>
      <b/>
      <sz val="13"/>
      <color theme="3"/>
      <name val="ＭＳ Ｐゴシック"/>
      <family val="2"/>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right" vertical="center"/>
    </xf>
    <xf numFmtId="177" fontId="2" fillId="0" borderId="7" xfId="0" applyNumberFormat="1" applyFont="1" applyBorder="1" applyAlignment="1">
      <alignment vertical="center"/>
    </xf>
    <xf numFmtId="177" fontId="2" fillId="0" borderId="8" xfId="0" applyNumberFormat="1"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right" vertical="center"/>
    </xf>
    <xf numFmtId="177" fontId="2" fillId="0" borderId="11" xfId="0" applyNumberFormat="1" applyFont="1" applyBorder="1" applyAlignment="1">
      <alignment vertical="center"/>
    </xf>
    <xf numFmtId="177" fontId="2" fillId="0" borderId="6" xfId="0" applyNumberFormat="1" applyFont="1" applyBorder="1" applyAlignment="1">
      <alignment vertical="center"/>
    </xf>
    <xf numFmtId="0" fontId="2" fillId="0" borderId="12" xfId="0" applyFont="1" applyBorder="1" applyAlignment="1">
      <alignment horizontal="center" vertical="center"/>
    </xf>
    <xf numFmtId="176" fontId="2" fillId="0" borderId="0" xfId="0" applyNumberFormat="1" applyFont="1" applyBorder="1">
      <alignment vertical="center"/>
    </xf>
    <xf numFmtId="0" fontId="2" fillId="0" borderId="0" xfId="0" applyFont="1" applyAlignment="1">
      <alignment vertical="center" wrapText="1"/>
    </xf>
    <xf numFmtId="0" fontId="2" fillId="0" borderId="5" xfId="0" applyFont="1" applyBorder="1" applyAlignment="1">
      <alignment horizontal="right"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indent="1"/>
    </xf>
    <xf numFmtId="0" fontId="2" fillId="0" borderId="11" xfId="0" applyFont="1" applyBorder="1" applyAlignment="1">
      <alignment horizontal="left" vertical="center" indent="1"/>
    </xf>
    <xf numFmtId="0" fontId="2" fillId="0" borderId="25" xfId="0" applyFont="1" applyBorder="1" applyAlignment="1">
      <alignment vertical="center"/>
    </xf>
    <xf numFmtId="0" fontId="2" fillId="0" borderId="26" xfId="0" applyFont="1" applyBorder="1" applyAlignment="1">
      <alignment horizontal="right" vertical="center"/>
    </xf>
    <xf numFmtId="176" fontId="2" fillId="0" borderId="11" xfId="0" applyNumberFormat="1" applyFont="1" applyBorder="1">
      <alignment vertical="center"/>
    </xf>
    <xf numFmtId="0" fontId="2" fillId="0" borderId="11" xfId="0" applyFont="1" applyBorder="1" applyAlignment="1">
      <alignment horizontal="left" vertical="center"/>
    </xf>
    <xf numFmtId="0" fontId="0" fillId="0" borderId="0" xfId="0" applyNumberFormat="1">
      <alignment vertical="center"/>
    </xf>
    <xf numFmtId="0" fontId="3" fillId="0" borderId="0" xfId="0" applyFont="1">
      <alignment vertical="center"/>
    </xf>
    <xf numFmtId="56" fontId="3" fillId="0" borderId="0" xfId="0" applyNumberFormat="1" applyFont="1">
      <alignment vertical="center"/>
    </xf>
    <xf numFmtId="0" fontId="2" fillId="0" borderId="11" xfId="0" applyFont="1" applyBorder="1" applyAlignment="1">
      <alignment horizontal="left" vertical="center" indent="2"/>
    </xf>
    <xf numFmtId="0" fontId="2" fillId="0" borderId="4" xfId="0" applyFont="1" applyBorder="1" applyAlignment="1">
      <alignment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xf>
    <xf numFmtId="177" fontId="2" fillId="0" borderId="3" xfId="0" applyNumberFormat="1" applyFont="1" applyBorder="1" applyAlignment="1">
      <alignment vertical="center"/>
    </xf>
    <xf numFmtId="177" fontId="2" fillId="0" borderId="11" xfId="0" applyNumberFormat="1" applyFont="1" applyBorder="1" applyAlignment="1">
      <alignment vertical="center"/>
    </xf>
    <xf numFmtId="177" fontId="2" fillId="0" borderId="17" xfId="0" applyNumberFormat="1" applyFont="1" applyBorder="1" applyAlignment="1">
      <alignment vertical="center"/>
    </xf>
    <xf numFmtId="177" fontId="2" fillId="0" borderId="9" xfId="0" applyNumberFormat="1" applyFont="1" applyBorder="1" applyAlignment="1">
      <alignment vertical="center"/>
    </xf>
    <xf numFmtId="177" fontId="2" fillId="0" borderId="7" xfId="0" applyNumberFormat="1" applyFont="1" applyBorder="1" applyAlignment="1">
      <alignment vertical="center"/>
    </xf>
    <xf numFmtId="177" fontId="2" fillId="0" borderId="21" xfId="0" applyNumberFormat="1" applyFont="1" applyBorder="1" applyAlignment="1">
      <alignment vertical="center"/>
    </xf>
    <xf numFmtId="0" fontId="2" fillId="0" borderId="3" xfId="0" applyFont="1" applyBorder="1" applyAlignment="1">
      <alignment vertical="top"/>
    </xf>
    <xf numFmtId="0" fontId="2" fillId="0" borderId="11" xfId="0" applyFont="1" applyBorder="1" applyAlignment="1">
      <alignment vertical="top"/>
    </xf>
    <xf numFmtId="0" fontId="2" fillId="0" borderId="5" xfId="0" applyFont="1" applyBorder="1" applyAlignment="1">
      <alignment vertical="top"/>
    </xf>
    <xf numFmtId="0" fontId="2" fillId="0" borderId="3" xfId="0" applyFont="1" applyBorder="1" applyAlignment="1">
      <alignment horizontal="right" vertical="center"/>
    </xf>
    <xf numFmtId="0" fontId="2" fillId="0" borderId="11" xfId="0" applyFont="1" applyBorder="1" applyAlignment="1">
      <alignment horizontal="right" vertical="center"/>
    </xf>
    <xf numFmtId="0" fontId="2" fillId="0" borderId="17" xfId="0"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vertical="center"/>
    </xf>
    <xf numFmtId="0" fontId="2" fillId="0" borderId="11"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17" xfId="0" applyFont="1" applyBorder="1" applyAlignment="1">
      <alignment vertical="center"/>
    </xf>
    <xf numFmtId="0" fontId="2" fillId="0" borderId="6" xfId="0" applyFont="1" applyBorder="1" applyAlignment="1">
      <alignment horizontal="center" vertical="center"/>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0" xfId="0" applyFont="1" applyBorder="1" applyAlignment="1">
      <alignment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left" vertical="center" indent="1"/>
    </xf>
    <xf numFmtId="0" fontId="2" fillId="0" borderId="17" xfId="0" applyFont="1" applyBorder="1" applyAlignment="1">
      <alignment horizontal="left" vertical="center" inden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3" xfId="0" applyFont="1" applyBorder="1" applyAlignment="1">
      <alignment horizontal="right"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3" xfId="0" applyFont="1" applyBorder="1" applyAlignment="1">
      <alignment vertical="top" wrapText="1"/>
    </xf>
    <xf numFmtId="0" fontId="2" fillId="0" borderId="17" xfId="0" applyFont="1" applyBorder="1" applyAlignment="1">
      <alignment vertical="top"/>
    </xf>
    <xf numFmtId="0" fontId="2" fillId="0" borderId="32" xfId="0" applyFont="1" applyBorder="1" applyAlignment="1">
      <alignment horizontal="center" vertical="center"/>
    </xf>
    <xf numFmtId="0" fontId="5" fillId="0" borderId="13" xfId="0" applyFont="1" applyBorder="1" applyAlignment="1">
      <alignment horizontal="left" vertical="center" indent="2" shrinkToFit="1"/>
    </xf>
    <xf numFmtId="0" fontId="5" fillId="0" borderId="18" xfId="0" applyFont="1" applyBorder="1" applyAlignment="1">
      <alignment horizontal="left" vertical="center" indent="2" shrinkToFit="1"/>
    </xf>
    <xf numFmtId="0" fontId="5" fillId="0" borderId="35" xfId="0" applyFont="1" applyBorder="1" applyAlignment="1">
      <alignment horizontal="left" vertical="center" indent="2" shrinkToFit="1"/>
    </xf>
    <xf numFmtId="0" fontId="2" fillId="0" borderId="11" xfId="0" applyFont="1" applyBorder="1" applyAlignment="1">
      <alignment vertical="center" shrinkToFit="1"/>
    </xf>
    <xf numFmtId="0" fontId="2" fillId="0" borderId="5" xfId="0" applyFont="1" applyBorder="1" applyAlignment="1">
      <alignment vertical="center" shrinkToFit="1"/>
    </xf>
    <xf numFmtId="0" fontId="2" fillId="0" borderId="7" xfId="0" applyFont="1" applyBorder="1" applyAlignment="1">
      <alignment vertical="center" shrinkToFit="1"/>
    </xf>
    <xf numFmtId="0" fontId="2" fillId="0" borderId="1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95250</xdr:colOff>
      <xdr:row>9</xdr:row>
      <xdr:rowOff>171450</xdr:rowOff>
    </xdr:from>
    <xdr:to>
      <xdr:col>16</xdr:col>
      <xdr:colOff>123825</xdr:colOff>
      <xdr:row>10</xdr:row>
      <xdr:rowOff>200025</xdr:rowOff>
    </xdr:to>
    <xdr:sp macro="" textlink="">
      <xdr:nvSpPr>
        <xdr:cNvPr id="2" name="四角形吹き出し 1"/>
        <xdr:cNvSpPr/>
      </xdr:nvSpPr>
      <xdr:spPr>
        <a:xfrm>
          <a:off x="4267200" y="2181225"/>
          <a:ext cx="1285875" cy="266700"/>
        </a:xfrm>
        <a:prstGeom prst="wedgeRectCallout">
          <a:avLst>
            <a:gd name="adj1" fmla="val -40948"/>
            <a:gd name="adj2" fmla="val 7644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メニューから選択</a:t>
          </a:r>
        </a:p>
      </xdr:txBody>
    </xdr:sp>
    <xdr:clientData/>
  </xdr:twoCellAnchor>
  <xdr:twoCellAnchor>
    <xdr:from>
      <xdr:col>8</xdr:col>
      <xdr:colOff>152400</xdr:colOff>
      <xdr:row>9</xdr:row>
      <xdr:rowOff>171450</xdr:rowOff>
    </xdr:from>
    <xdr:to>
      <xdr:col>14</xdr:col>
      <xdr:colOff>0</xdr:colOff>
      <xdr:row>10</xdr:row>
      <xdr:rowOff>200025</xdr:rowOff>
    </xdr:to>
    <xdr:sp macro="" textlink="">
      <xdr:nvSpPr>
        <xdr:cNvPr id="3" name="四角形吹き出し 2"/>
        <xdr:cNvSpPr/>
      </xdr:nvSpPr>
      <xdr:spPr>
        <a:xfrm>
          <a:off x="2886075" y="2181225"/>
          <a:ext cx="1285875" cy="266700"/>
        </a:xfrm>
        <a:prstGeom prst="wedgeRectCallout">
          <a:avLst>
            <a:gd name="adj1" fmla="val -40948"/>
            <a:gd name="adj2" fmla="val 7644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メニューから選択</a:t>
          </a:r>
        </a:p>
      </xdr:txBody>
    </xdr:sp>
    <xdr:clientData/>
  </xdr:twoCellAnchor>
  <xdr:twoCellAnchor>
    <xdr:from>
      <xdr:col>11</xdr:col>
      <xdr:colOff>66675</xdr:colOff>
      <xdr:row>22</xdr:row>
      <xdr:rowOff>152400</xdr:rowOff>
    </xdr:from>
    <xdr:to>
      <xdr:col>14</xdr:col>
      <xdr:colOff>400050</xdr:colOff>
      <xdr:row>23</xdr:row>
      <xdr:rowOff>38100</xdr:rowOff>
    </xdr:to>
    <xdr:sp macro="" textlink="">
      <xdr:nvSpPr>
        <xdr:cNvPr id="4" name="四角形吹き出し 3"/>
        <xdr:cNvSpPr/>
      </xdr:nvSpPr>
      <xdr:spPr>
        <a:xfrm>
          <a:off x="3286125" y="5791200"/>
          <a:ext cx="1285875" cy="266700"/>
        </a:xfrm>
        <a:prstGeom prst="wedgeRectCallout">
          <a:avLst>
            <a:gd name="adj1" fmla="val -40948"/>
            <a:gd name="adj2" fmla="val 7644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メニューから選択</a:t>
          </a:r>
        </a:p>
      </xdr:txBody>
    </xdr:sp>
    <xdr:clientData/>
  </xdr:twoCellAnchor>
  <xdr:twoCellAnchor>
    <xdr:from>
      <xdr:col>14</xdr:col>
      <xdr:colOff>466724</xdr:colOff>
      <xdr:row>22</xdr:row>
      <xdr:rowOff>0</xdr:rowOff>
    </xdr:from>
    <xdr:to>
      <xdr:col>19</xdr:col>
      <xdr:colOff>152399</xdr:colOff>
      <xdr:row>22</xdr:row>
      <xdr:rowOff>276225</xdr:rowOff>
    </xdr:to>
    <xdr:sp macro="" textlink="">
      <xdr:nvSpPr>
        <xdr:cNvPr id="5" name="四角形吹き出し 4"/>
        <xdr:cNvSpPr/>
      </xdr:nvSpPr>
      <xdr:spPr>
        <a:xfrm>
          <a:off x="4638674" y="5638800"/>
          <a:ext cx="3019425" cy="276225"/>
        </a:xfrm>
        <a:prstGeom prst="wedgeRectCallout">
          <a:avLst>
            <a:gd name="adj1" fmla="val -32799"/>
            <a:gd name="adj2" fmla="val 8199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メニューから選択。その他の場合は内容を追記</a:t>
          </a:r>
        </a:p>
      </xdr:txBody>
    </xdr:sp>
    <xdr:clientData/>
  </xdr:twoCellAnchor>
  <xdr:twoCellAnchor>
    <xdr:from>
      <xdr:col>11</xdr:col>
      <xdr:colOff>142875</xdr:colOff>
      <xdr:row>26</xdr:row>
      <xdr:rowOff>371475</xdr:rowOff>
    </xdr:from>
    <xdr:to>
      <xdr:col>16</xdr:col>
      <xdr:colOff>247650</xdr:colOff>
      <xdr:row>27</xdr:row>
      <xdr:rowOff>161925</xdr:rowOff>
    </xdr:to>
    <xdr:sp macro="" textlink="">
      <xdr:nvSpPr>
        <xdr:cNvPr id="6" name="四角形吹き出し 5"/>
        <xdr:cNvSpPr/>
      </xdr:nvSpPr>
      <xdr:spPr>
        <a:xfrm>
          <a:off x="3362325" y="7248525"/>
          <a:ext cx="2314575" cy="266700"/>
        </a:xfrm>
        <a:prstGeom prst="wedgeRectCallout">
          <a:avLst>
            <a:gd name="adj1" fmla="val -40948"/>
            <a:gd name="adj2" fmla="val 7644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該当する場合にメニューから選択</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11</xdr:col>
      <xdr:colOff>133350</xdr:colOff>
      <xdr:row>41</xdr:row>
      <xdr:rowOff>28575</xdr:rowOff>
    </xdr:from>
    <xdr:to>
      <xdr:col>15</xdr:col>
      <xdr:colOff>209549</xdr:colOff>
      <xdr:row>41</xdr:row>
      <xdr:rowOff>304800</xdr:rowOff>
    </xdr:to>
    <xdr:sp macro="" textlink="">
      <xdr:nvSpPr>
        <xdr:cNvPr id="7" name="四角形吹き出し 6"/>
        <xdr:cNvSpPr/>
      </xdr:nvSpPr>
      <xdr:spPr>
        <a:xfrm>
          <a:off x="3352800" y="11239500"/>
          <a:ext cx="1657349" cy="276225"/>
        </a:xfrm>
        <a:prstGeom prst="wedgeRectCallout">
          <a:avLst>
            <a:gd name="adj1" fmla="val -38497"/>
            <a:gd name="adj2" fmla="val 8065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減算に該当する場合</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tabSelected="1" view="pageLayout" zoomScaleNormal="100" zoomScaleSheetLayoutView="100" workbookViewId="0">
      <selection activeCell="F12" sqref="F12:M12"/>
    </sheetView>
  </sheetViews>
  <sheetFormatPr defaultRowHeight="13.5" x14ac:dyDescent="0.15"/>
  <cols>
    <col min="1" max="1" width="9.75" customWidth="1"/>
    <col min="2" max="2" width="3.25" customWidth="1"/>
    <col min="3" max="3" width="14.375" customWidth="1"/>
    <col min="4" max="13" width="2.375" customWidth="1"/>
    <col min="18" max="18" width="3.25" customWidth="1"/>
    <col min="19" max="19" width="17.375" customWidth="1"/>
    <col min="20" max="20" width="2.625" customWidth="1"/>
    <col min="21" max="21" width="2" customWidth="1"/>
  </cols>
  <sheetData>
    <row r="1" spans="1:20" ht="19.5" customHeight="1" x14ac:dyDescent="0.15">
      <c r="A1" s="42" t="s">
        <v>7</v>
      </c>
      <c r="B1" s="42"/>
      <c r="C1" s="42"/>
      <c r="D1" s="42"/>
      <c r="E1" s="42"/>
      <c r="F1" s="42"/>
      <c r="G1" s="42"/>
      <c r="H1" s="42"/>
      <c r="I1" s="42"/>
      <c r="J1" s="42"/>
      <c r="K1" s="42"/>
      <c r="L1" s="42"/>
      <c r="M1" s="42"/>
      <c r="N1" s="42"/>
      <c r="O1" s="42"/>
      <c r="P1" s="42"/>
      <c r="Q1" s="42"/>
      <c r="R1" s="42"/>
      <c r="S1" s="42"/>
      <c r="T1" s="1"/>
    </row>
    <row r="2" spans="1:20" ht="16.5" customHeight="1" x14ac:dyDescent="0.15">
      <c r="A2" s="1"/>
      <c r="B2" s="1"/>
      <c r="C2" s="1"/>
      <c r="D2" s="1"/>
      <c r="E2" s="1"/>
      <c r="F2" s="1"/>
      <c r="G2" s="1"/>
      <c r="H2" s="1"/>
      <c r="I2" s="1"/>
      <c r="J2" s="1"/>
      <c r="K2" s="1"/>
      <c r="L2" s="1"/>
      <c r="M2" s="1"/>
      <c r="N2" s="1"/>
      <c r="O2" s="1"/>
      <c r="P2" s="1"/>
      <c r="Q2" s="22" t="s">
        <v>60</v>
      </c>
      <c r="S2" s="2" t="s">
        <v>83</v>
      </c>
      <c r="T2" s="1"/>
    </row>
    <row r="3" spans="1:20" ht="16.5" customHeight="1" x14ac:dyDescent="0.15">
      <c r="A3" s="1" t="s">
        <v>59</v>
      </c>
      <c r="B3" s="1"/>
      <c r="C3" s="1"/>
      <c r="D3" s="1"/>
      <c r="E3" s="1"/>
      <c r="F3" s="1"/>
      <c r="G3" s="1"/>
      <c r="H3" s="1"/>
      <c r="I3" s="1"/>
      <c r="J3" s="1"/>
      <c r="K3" s="1"/>
      <c r="L3" s="1"/>
      <c r="M3" s="1"/>
      <c r="N3" s="1"/>
      <c r="O3" s="1"/>
      <c r="P3" s="1"/>
      <c r="Q3" s="1"/>
      <c r="R3" s="1"/>
      <c r="S3" s="1"/>
      <c r="T3" s="1"/>
    </row>
    <row r="4" spans="1:20" ht="16.5" customHeight="1" x14ac:dyDescent="0.15">
      <c r="A4" s="1"/>
      <c r="B4" s="1"/>
      <c r="C4" s="1"/>
      <c r="D4" s="1"/>
      <c r="E4" s="1"/>
      <c r="F4" s="1"/>
      <c r="G4" s="1"/>
      <c r="H4" s="1"/>
      <c r="I4" s="1"/>
      <c r="J4" s="1"/>
      <c r="K4" s="1"/>
      <c r="L4" s="1"/>
      <c r="M4" s="1"/>
      <c r="N4" s="1" t="s">
        <v>22</v>
      </c>
      <c r="O4" s="1"/>
      <c r="P4" s="65" t="s">
        <v>69</v>
      </c>
      <c r="Q4" s="65"/>
      <c r="R4" s="65"/>
      <c r="S4" s="65"/>
      <c r="T4" s="65"/>
    </row>
    <row r="5" spans="1:20" ht="16.5" customHeight="1" x14ac:dyDescent="0.15">
      <c r="A5" s="1"/>
      <c r="B5" s="1"/>
      <c r="C5" s="1"/>
      <c r="D5" s="1"/>
      <c r="E5" s="1"/>
      <c r="F5" s="1"/>
      <c r="G5" s="1"/>
      <c r="H5" s="1"/>
      <c r="I5" s="1"/>
      <c r="J5" s="1"/>
      <c r="K5" s="1"/>
      <c r="L5" s="1"/>
      <c r="M5" s="1"/>
      <c r="N5" s="1" t="s">
        <v>23</v>
      </c>
      <c r="O5" s="1"/>
      <c r="P5" s="65" t="s">
        <v>70</v>
      </c>
      <c r="Q5" s="65"/>
      <c r="R5" s="65"/>
      <c r="S5" s="65"/>
      <c r="T5" s="65"/>
    </row>
    <row r="6" spans="1:20" ht="16.5" customHeight="1" x14ac:dyDescent="0.15">
      <c r="A6" s="1"/>
      <c r="B6" s="1"/>
      <c r="C6" s="1"/>
      <c r="D6" s="1"/>
      <c r="E6" s="1"/>
      <c r="F6" s="1"/>
      <c r="G6" s="1"/>
      <c r="H6" s="1"/>
      <c r="I6" s="1"/>
      <c r="J6" s="1"/>
      <c r="K6" s="1"/>
      <c r="L6" s="1"/>
      <c r="M6" s="1"/>
      <c r="N6" s="1" t="s">
        <v>13</v>
      </c>
      <c r="O6" s="1"/>
      <c r="P6" s="65" t="s">
        <v>71</v>
      </c>
      <c r="Q6" s="65"/>
      <c r="R6" s="65"/>
      <c r="S6" s="65"/>
      <c r="T6" s="65"/>
    </row>
    <row r="7" spans="1:20" ht="18.95" customHeight="1" thickBot="1" x14ac:dyDescent="0.2">
      <c r="A7" s="1" t="s">
        <v>0</v>
      </c>
      <c r="B7" s="1"/>
      <c r="C7" s="1"/>
      <c r="D7" s="1"/>
      <c r="E7" s="1"/>
      <c r="F7" s="1"/>
      <c r="G7" s="1"/>
      <c r="H7" s="1"/>
      <c r="I7" s="1"/>
      <c r="J7" s="1"/>
      <c r="K7" s="1"/>
      <c r="L7" s="1"/>
      <c r="M7" s="1"/>
      <c r="N7" s="1"/>
      <c r="O7" s="1"/>
      <c r="P7" s="1"/>
      <c r="Q7" s="1"/>
      <c r="R7" s="1"/>
      <c r="S7" s="1"/>
      <c r="T7" s="1"/>
    </row>
    <row r="8" spans="1:20" ht="18.95" customHeight="1" thickBot="1" x14ac:dyDescent="0.2">
      <c r="A8" s="48" t="s">
        <v>27</v>
      </c>
      <c r="B8" s="46" t="s">
        <v>1</v>
      </c>
      <c r="C8" s="47"/>
      <c r="D8" s="102">
        <v>4270200000</v>
      </c>
      <c r="E8" s="103"/>
      <c r="F8" s="103"/>
      <c r="G8" s="103"/>
      <c r="H8" s="103"/>
      <c r="I8" s="103"/>
      <c r="J8" s="103"/>
      <c r="K8" s="103"/>
      <c r="L8" s="103"/>
      <c r="M8" s="104"/>
      <c r="N8" s="63"/>
      <c r="O8" s="64"/>
      <c r="P8" s="64"/>
      <c r="Q8" s="64"/>
      <c r="R8" s="64"/>
      <c r="S8" s="64"/>
      <c r="T8" s="64"/>
    </row>
    <row r="9" spans="1:20" ht="18.95" customHeight="1" x14ac:dyDescent="0.15">
      <c r="A9" s="49"/>
      <c r="B9" s="70" t="s">
        <v>12</v>
      </c>
      <c r="C9" s="70"/>
      <c r="D9" s="70"/>
      <c r="E9" s="70"/>
      <c r="F9" s="66" t="s">
        <v>68</v>
      </c>
      <c r="G9" s="66"/>
      <c r="H9" s="66"/>
      <c r="I9" s="66"/>
      <c r="J9" s="66"/>
      <c r="K9" s="66"/>
      <c r="L9" s="66"/>
      <c r="M9" s="66"/>
      <c r="N9" s="67"/>
      <c r="O9" s="67"/>
      <c r="P9" s="67"/>
      <c r="Q9" s="67"/>
      <c r="R9" s="67"/>
      <c r="S9" s="67"/>
      <c r="T9" s="68"/>
    </row>
    <row r="10" spans="1:20" ht="18.95" customHeight="1" x14ac:dyDescent="0.15">
      <c r="A10" s="49"/>
      <c r="B10" s="72" t="s">
        <v>2</v>
      </c>
      <c r="C10" s="73"/>
      <c r="D10" s="73"/>
      <c r="E10" s="74"/>
      <c r="F10" s="3" t="s">
        <v>29</v>
      </c>
      <c r="G10" s="34">
        <v>857</v>
      </c>
      <c r="H10" s="34"/>
      <c r="I10" s="34"/>
      <c r="J10" s="33" t="s">
        <v>28</v>
      </c>
      <c r="K10" s="34">
        <v>1142</v>
      </c>
      <c r="L10" s="34"/>
      <c r="M10" s="36"/>
      <c r="N10" s="5" t="s">
        <v>21</v>
      </c>
      <c r="O10" s="40" t="s">
        <v>72</v>
      </c>
      <c r="P10" s="40"/>
      <c r="Q10" s="40"/>
      <c r="R10" s="40"/>
      <c r="S10" s="40"/>
      <c r="T10" s="41"/>
    </row>
    <row r="11" spans="1:20" ht="18.95" customHeight="1" x14ac:dyDescent="0.15">
      <c r="A11" s="50"/>
      <c r="B11" s="35" t="s">
        <v>3</v>
      </c>
      <c r="C11" s="34"/>
      <c r="D11" s="34"/>
      <c r="E11" s="36"/>
      <c r="F11" s="39" t="s">
        <v>73</v>
      </c>
      <c r="G11" s="40"/>
      <c r="H11" s="40"/>
      <c r="I11" s="40"/>
      <c r="J11" s="40"/>
      <c r="K11" s="40"/>
      <c r="L11" s="40"/>
      <c r="M11" s="69"/>
      <c r="N11" s="39" t="s">
        <v>76</v>
      </c>
      <c r="O11" s="40"/>
      <c r="P11" s="69"/>
      <c r="Q11" s="40" t="s">
        <v>75</v>
      </c>
      <c r="R11" s="40"/>
      <c r="S11" s="40"/>
      <c r="T11" s="41"/>
    </row>
    <row r="12" spans="1:20" ht="18.95" customHeight="1" x14ac:dyDescent="0.15">
      <c r="A12" s="101" t="s">
        <v>8</v>
      </c>
      <c r="B12" s="34"/>
      <c r="C12" s="34"/>
      <c r="D12" s="34"/>
      <c r="E12" s="36"/>
      <c r="F12" s="35" t="s">
        <v>74</v>
      </c>
      <c r="G12" s="34"/>
      <c r="H12" s="34"/>
      <c r="I12" s="34"/>
      <c r="J12" s="34"/>
      <c r="K12" s="34"/>
      <c r="L12" s="34"/>
      <c r="M12" s="34"/>
      <c r="N12" s="34" t="s">
        <v>41</v>
      </c>
      <c r="O12" s="34"/>
      <c r="P12" s="32" t="str">
        <f ca="1">CONCATENATE("（ ",OFFSET(年度,MATCH(F12,nendoL,0),OFFSET(前期・後期,MATCH(N12,kikanL,0),-1))," ）")</f>
        <v>（ 令和６年３月 ～ 令和６年８月 ）</v>
      </c>
      <c r="Q12" s="20"/>
      <c r="R12" s="20"/>
      <c r="S12" s="20"/>
      <c r="T12" s="21"/>
    </row>
    <row r="13" spans="1:20" ht="18.95" customHeight="1" x14ac:dyDescent="0.15">
      <c r="A13" s="92" t="s">
        <v>18</v>
      </c>
      <c r="B13" s="79"/>
      <c r="C13" s="79"/>
      <c r="D13" s="79"/>
      <c r="E13" s="80"/>
      <c r="F13" s="39" t="s">
        <v>77</v>
      </c>
      <c r="G13" s="40"/>
      <c r="H13" s="40"/>
      <c r="I13" s="40"/>
      <c r="J13" s="40"/>
      <c r="K13" s="40"/>
      <c r="L13" s="40"/>
      <c r="M13" s="40"/>
      <c r="N13" s="40"/>
      <c r="O13" s="40"/>
      <c r="P13" s="40"/>
      <c r="Q13" s="40"/>
      <c r="R13" s="40"/>
      <c r="S13" s="40"/>
      <c r="T13" s="41"/>
    </row>
    <row r="14" spans="1:20" ht="18.95" customHeight="1" x14ac:dyDescent="0.15">
      <c r="A14" s="94" t="s">
        <v>11</v>
      </c>
      <c r="B14" s="73"/>
      <c r="C14" s="73"/>
      <c r="D14" s="73"/>
      <c r="E14" s="74"/>
      <c r="F14" s="60" t="str">
        <f ca="1">OFFSET(前期・後期,MATCH($N$12,kikanL,0),1)</f>
        <v>３月</v>
      </c>
      <c r="G14" s="61"/>
      <c r="H14" s="61"/>
      <c r="I14" s="62"/>
      <c r="J14" s="60" t="str">
        <f ca="1">OFFSET(前期・後期,MATCH($N$12,kikanL,0),2)</f>
        <v>４月</v>
      </c>
      <c r="K14" s="61"/>
      <c r="L14" s="61"/>
      <c r="M14" s="62"/>
      <c r="N14" s="8" t="str">
        <f ca="1">OFFSET(前期・後期,MATCH($N$12,kikanL,0),3)</f>
        <v>５月</v>
      </c>
      <c r="O14" s="8" t="str">
        <f ca="1">OFFSET(前期・後期,MATCH($N$12,kikanL,0),4)</f>
        <v>６月</v>
      </c>
      <c r="P14" s="8" t="str">
        <f ca="1">OFFSET(前期・後期,MATCH($N$12,kikanL,0),5)</f>
        <v>７月</v>
      </c>
      <c r="Q14" s="8" t="str">
        <f ca="1">OFFSET(前期・後期,MATCH($N$12,kikanL,0),6)</f>
        <v>８月</v>
      </c>
      <c r="R14" s="70" t="s">
        <v>9</v>
      </c>
      <c r="S14" s="70"/>
      <c r="T14" s="71"/>
    </row>
    <row r="15" spans="1:20" ht="30" customHeight="1" thickBot="1" x14ac:dyDescent="0.2">
      <c r="A15" s="63"/>
      <c r="B15" s="64"/>
      <c r="C15" s="64"/>
      <c r="D15" s="64"/>
      <c r="E15" s="95"/>
      <c r="F15" s="54">
        <v>35</v>
      </c>
      <c r="G15" s="55"/>
      <c r="H15" s="55"/>
      <c r="I15" s="56"/>
      <c r="J15" s="54">
        <v>45</v>
      </c>
      <c r="K15" s="55"/>
      <c r="L15" s="55"/>
      <c r="M15" s="56"/>
      <c r="N15" s="10">
        <v>42</v>
      </c>
      <c r="O15" s="10">
        <v>39</v>
      </c>
      <c r="P15" s="10">
        <v>38</v>
      </c>
      <c r="Q15" s="10">
        <v>40</v>
      </c>
      <c r="R15" s="11"/>
      <c r="S15" s="9">
        <f>SUM(F15:Q15)</f>
        <v>239</v>
      </c>
      <c r="T15" s="12"/>
    </row>
    <row r="16" spans="1:20" ht="18.95" customHeight="1" x14ac:dyDescent="0.15">
      <c r="A16" s="81" t="s">
        <v>24</v>
      </c>
      <c r="B16" s="85" t="s">
        <v>25</v>
      </c>
      <c r="C16" s="86"/>
      <c r="D16" s="86"/>
      <c r="E16" s="87"/>
      <c r="F16" s="96" t="str">
        <f ca="1">$F$14</f>
        <v>３月</v>
      </c>
      <c r="G16" s="97"/>
      <c r="H16" s="97"/>
      <c r="I16" s="98"/>
      <c r="J16" s="96" t="str">
        <f ca="1">$J$14</f>
        <v>４月</v>
      </c>
      <c r="K16" s="97"/>
      <c r="L16" s="97"/>
      <c r="M16" s="98"/>
      <c r="N16" s="13" t="str">
        <f ca="1">$N$14</f>
        <v>５月</v>
      </c>
      <c r="O16" s="13" t="str">
        <f ca="1">$O$14</f>
        <v>６月</v>
      </c>
      <c r="P16" s="13" t="str">
        <f ca="1">$P$14</f>
        <v>７月</v>
      </c>
      <c r="Q16" s="13" t="str">
        <f ca="1">$Q$14</f>
        <v>８月</v>
      </c>
      <c r="R16" s="75" t="s">
        <v>9</v>
      </c>
      <c r="S16" s="76"/>
      <c r="T16" s="77"/>
    </row>
    <row r="17" spans="1:20" ht="30" customHeight="1" x14ac:dyDescent="0.15">
      <c r="A17" s="82"/>
      <c r="B17" s="78" t="s">
        <v>26</v>
      </c>
      <c r="C17" s="79"/>
      <c r="D17" s="79"/>
      <c r="E17" s="80"/>
      <c r="F17" s="51">
        <v>28</v>
      </c>
      <c r="G17" s="52"/>
      <c r="H17" s="52"/>
      <c r="I17" s="53"/>
      <c r="J17" s="51">
        <v>34</v>
      </c>
      <c r="K17" s="52"/>
      <c r="L17" s="52"/>
      <c r="M17" s="53"/>
      <c r="N17" s="15">
        <v>36</v>
      </c>
      <c r="O17" s="15">
        <v>32</v>
      </c>
      <c r="P17" s="15">
        <v>30</v>
      </c>
      <c r="Q17" s="15">
        <v>30</v>
      </c>
      <c r="R17" s="4" t="s">
        <v>15</v>
      </c>
      <c r="S17" s="14">
        <f>SUM(F17:Q17)</f>
        <v>190</v>
      </c>
      <c r="T17" s="7"/>
    </row>
    <row r="18" spans="1:20" ht="38.25" customHeight="1" x14ac:dyDescent="0.15">
      <c r="A18" s="82"/>
      <c r="B18" s="78" t="s">
        <v>10</v>
      </c>
      <c r="C18" s="79"/>
      <c r="D18" s="79"/>
      <c r="E18" s="80"/>
      <c r="F18" s="51">
        <v>23</v>
      </c>
      <c r="G18" s="52"/>
      <c r="H18" s="52"/>
      <c r="I18" s="53"/>
      <c r="J18" s="51">
        <v>30</v>
      </c>
      <c r="K18" s="52"/>
      <c r="L18" s="52"/>
      <c r="M18" s="53"/>
      <c r="N18" s="15">
        <v>26</v>
      </c>
      <c r="O18" s="15">
        <v>28</v>
      </c>
      <c r="P18" s="15">
        <v>25</v>
      </c>
      <c r="Q18" s="15">
        <v>25</v>
      </c>
      <c r="R18" s="16" t="s">
        <v>16</v>
      </c>
      <c r="S18" s="14">
        <f>SUM(F18:Q18)</f>
        <v>157</v>
      </c>
      <c r="T18" s="7"/>
    </row>
    <row r="19" spans="1:20" ht="18.95" customHeight="1" x14ac:dyDescent="0.15">
      <c r="A19" s="82"/>
      <c r="B19" s="78" t="s">
        <v>32</v>
      </c>
      <c r="C19" s="79"/>
      <c r="D19" s="79"/>
      <c r="E19" s="80"/>
      <c r="F19" s="88" t="s">
        <v>17</v>
      </c>
      <c r="G19" s="66"/>
      <c r="H19" s="66"/>
      <c r="I19" s="66"/>
      <c r="J19" s="66"/>
      <c r="K19" s="66"/>
      <c r="L19" s="66"/>
      <c r="M19" s="66"/>
      <c r="N19" s="66"/>
      <c r="O19" s="66"/>
      <c r="P19" s="66"/>
      <c r="Q19" s="89"/>
      <c r="R19" s="6"/>
      <c r="S19" s="17">
        <f>IFERROR(ROUNDUP(S18/S17,3),0)</f>
        <v>0.82699999999999996</v>
      </c>
      <c r="T19" s="19"/>
    </row>
    <row r="20" spans="1:20" ht="18.95" customHeight="1" x14ac:dyDescent="0.15">
      <c r="A20" s="82"/>
      <c r="B20" s="43" t="s">
        <v>6</v>
      </c>
      <c r="C20" s="35" t="s">
        <v>4</v>
      </c>
      <c r="D20" s="34"/>
      <c r="E20" s="36"/>
      <c r="F20" s="39" t="s">
        <v>78</v>
      </c>
      <c r="G20" s="40"/>
      <c r="H20" s="40"/>
      <c r="I20" s="40"/>
      <c r="J20" s="40"/>
      <c r="K20" s="40"/>
      <c r="L20" s="40"/>
      <c r="M20" s="40"/>
      <c r="N20" s="40"/>
      <c r="O20" s="40"/>
      <c r="P20" s="40"/>
      <c r="Q20" s="40"/>
      <c r="R20" s="40"/>
      <c r="S20" s="40"/>
      <c r="T20" s="41"/>
    </row>
    <row r="21" spans="1:20" ht="18.95" customHeight="1" x14ac:dyDescent="0.15">
      <c r="A21" s="82"/>
      <c r="B21" s="44"/>
      <c r="C21" s="35" t="s">
        <v>2</v>
      </c>
      <c r="D21" s="34"/>
      <c r="E21" s="36"/>
      <c r="F21" s="39" t="s">
        <v>79</v>
      </c>
      <c r="G21" s="40"/>
      <c r="H21" s="40"/>
      <c r="I21" s="40"/>
      <c r="J21" s="40"/>
      <c r="K21" s="40"/>
      <c r="L21" s="40"/>
      <c r="M21" s="40"/>
      <c r="N21" s="40"/>
      <c r="O21" s="40"/>
      <c r="P21" s="40"/>
      <c r="Q21" s="40"/>
      <c r="R21" s="40"/>
      <c r="S21" s="40"/>
      <c r="T21" s="41"/>
    </row>
    <row r="22" spans="1:20" ht="18.95" customHeight="1" x14ac:dyDescent="0.15">
      <c r="A22" s="82"/>
      <c r="B22" s="44"/>
      <c r="C22" s="35" t="s">
        <v>5</v>
      </c>
      <c r="D22" s="34"/>
      <c r="E22" s="36"/>
      <c r="F22" s="39" t="s">
        <v>80</v>
      </c>
      <c r="G22" s="40"/>
      <c r="H22" s="40"/>
      <c r="I22" s="40"/>
      <c r="J22" s="40"/>
      <c r="K22" s="40"/>
      <c r="L22" s="40"/>
      <c r="M22" s="40"/>
      <c r="N22" s="40"/>
      <c r="O22" s="40"/>
      <c r="P22" s="40"/>
      <c r="Q22" s="40"/>
      <c r="R22" s="40"/>
      <c r="S22" s="40"/>
      <c r="T22" s="41"/>
    </row>
    <row r="23" spans="1:20" ht="30" customHeight="1" x14ac:dyDescent="0.15">
      <c r="A23" s="82"/>
      <c r="B23" s="45"/>
      <c r="C23" s="35" t="s">
        <v>20</v>
      </c>
      <c r="D23" s="34"/>
      <c r="E23" s="36"/>
      <c r="F23" s="99" t="s">
        <v>81</v>
      </c>
      <c r="G23" s="58"/>
      <c r="H23" s="58"/>
      <c r="I23" s="58"/>
      <c r="J23" s="58"/>
      <c r="K23" s="58"/>
      <c r="L23" s="58"/>
      <c r="M23" s="58"/>
      <c r="N23" s="58"/>
      <c r="O23" s="100"/>
      <c r="P23" s="57" t="s">
        <v>19</v>
      </c>
      <c r="Q23" s="58"/>
      <c r="R23" s="58"/>
      <c r="S23" s="58"/>
      <c r="T23" s="59"/>
    </row>
    <row r="24" spans="1:20" ht="18.95" customHeight="1" thickBot="1" x14ac:dyDescent="0.2">
      <c r="A24" s="83"/>
      <c r="B24" s="90" t="s">
        <v>14</v>
      </c>
      <c r="C24" s="91"/>
      <c r="D24" s="91"/>
      <c r="E24" s="93"/>
      <c r="F24" s="78" t="s">
        <v>82</v>
      </c>
      <c r="G24" s="79"/>
      <c r="H24" s="79"/>
      <c r="I24" s="79"/>
      <c r="J24" s="79"/>
      <c r="K24" s="79"/>
      <c r="L24" s="79"/>
      <c r="M24" s="79"/>
      <c r="N24" s="107" t="s">
        <v>97</v>
      </c>
      <c r="O24" s="107"/>
      <c r="P24" s="107"/>
      <c r="Q24" s="107"/>
      <c r="R24" s="107"/>
      <c r="S24" s="107"/>
      <c r="T24" s="108"/>
    </row>
    <row r="25" spans="1:20" ht="18.95" customHeight="1" x14ac:dyDescent="0.15">
      <c r="A25" s="81" t="s">
        <v>31</v>
      </c>
      <c r="B25" s="85" t="s">
        <v>25</v>
      </c>
      <c r="C25" s="86"/>
      <c r="D25" s="86"/>
      <c r="E25" s="87"/>
      <c r="F25" s="96" t="str">
        <f ca="1">$F$14</f>
        <v>３月</v>
      </c>
      <c r="G25" s="97"/>
      <c r="H25" s="97"/>
      <c r="I25" s="98"/>
      <c r="J25" s="96" t="str">
        <f ca="1">$J$14</f>
        <v>４月</v>
      </c>
      <c r="K25" s="97"/>
      <c r="L25" s="97"/>
      <c r="M25" s="98"/>
      <c r="N25" s="13" t="str">
        <f ca="1">$N$14</f>
        <v>５月</v>
      </c>
      <c r="O25" s="13" t="str">
        <f ca="1">$O$14</f>
        <v>６月</v>
      </c>
      <c r="P25" s="13" t="str">
        <f ca="1">$P$14</f>
        <v>７月</v>
      </c>
      <c r="Q25" s="13" t="str">
        <f ca="1">$Q$14</f>
        <v>８月</v>
      </c>
      <c r="R25" s="75" t="s">
        <v>9</v>
      </c>
      <c r="S25" s="76"/>
      <c r="T25" s="77"/>
    </row>
    <row r="26" spans="1:20" ht="30" customHeight="1" x14ac:dyDescent="0.15">
      <c r="A26" s="82"/>
      <c r="B26" s="78" t="s">
        <v>26</v>
      </c>
      <c r="C26" s="79"/>
      <c r="D26" s="79"/>
      <c r="E26" s="80"/>
      <c r="F26" s="51">
        <v>8</v>
      </c>
      <c r="G26" s="52"/>
      <c r="H26" s="52"/>
      <c r="I26" s="53"/>
      <c r="J26" s="51">
        <v>7</v>
      </c>
      <c r="K26" s="52"/>
      <c r="L26" s="52"/>
      <c r="M26" s="53"/>
      <c r="N26" s="15">
        <v>6</v>
      </c>
      <c r="O26" s="15">
        <v>6</v>
      </c>
      <c r="P26" s="15">
        <v>7</v>
      </c>
      <c r="Q26" s="15">
        <v>6</v>
      </c>
      <c r="R26" s="4" t="s">
        <v>15</v>
      </c>
      <c r="S26" s="14">
        <f>SUM(F26:Q26)</f>
        <v>40</v>
      </c>
      <c r="T26" s="7"/>
    </row>
    <row r="27" spans="1:20" ht="37.5" customHeight="1" x14ac:dyDescent="0.15">
      <c r="A27" s="82"/>
      <c r="B27" s="78" t="s">
        <v>10</v>
      </c>
      <c r="C27" s="79"/>
      <c r="D27" s="79"/>
      <c r="E27" s="80"/>
      <c r="F27" s="51">
        <v>6</v>
      </c>
      <c r="G27" s="52"/>
      <c r="H27" s="52"/>
      <c r="I27" s="53"/>
      <c r="J27" s="51">
        <v>6</v>
      </c>
      <c r="K27" s="52"/>
      <c r="L27" s="52"/>
      <c r="M27" s="53"/>
      <c r="N27" s="15">
        <v>5</v>
      </c>
      <c r="O27" s="15">
        <v>5</v>
      </c>
      <c r="P27" s="15">
        <v>6</v>
      </c>
      <c r="Q27" s="15">
        <v>6</v>
      </c>
      <c r="R27" s="16" t="s">
        <v>16</v>
      </c>
      <c r="S27" s="14">
        <f>SUM(F27:Q27)</f>
        <v>34</v>
      </c>
      <c r="T27" s="7"/>
    </row>
    <row r="28" spans="1:20" ht="18.95" customHeight="1" x14ac:dyDescent="0.15">
      <c r="A28" s="82"/>
      <c r="B28" s="78" t="s">
        <v>32</v>
      </c>
      <c r="C28" s="79"/>
      <c r="D28" s="79"/>
      <c r="E28" s="80"/>
      <c r="F28" s="88" t="s">
        <v>17</v>
      </c>
      <c r="G28" s="66"/>
      <c r="H28" s="66"/>
      <c r="I28" s="66"/>
      <c r="J28" s="66"/>
      <c r="K28" s="66"/>
      <c r="L28" s="66"/>
      <c r="M28" s="66"/>
      <c r="N28" s="66"/>
      <c r="O28" s="66"/>
      <c r="P28" s="66"/>
      <c r="Q28" s="89"/>
      <c r="R28" s="6"/>
      <c r="S28" s="27">
        <f>IFERROR(ROUNDUP(S27/S26,3),0)</f>
        <v>0.85</v>
      </c>
      <c r="T28" s="19"/>
    </row>
    <row r="29" spans="1:20" ht="18.95" customHeight="1" x14ac:dyDescent="0.15">
      <c r="A29" s="82"/>
      <c r="B29" s="78" t="s">
        <v>33</v>
      </c>
      <c r="C29" s="79"/>
      <c r="D29" s="79"/>
      <c r="E29" s="80"/>
      <c r="F29" s="23"/>
      <c r="G29" s="28" t="s">
        <v>62</v>
      </c>
      <c r="H29" s="28" t="s">
        <v>35</v>
      </c>
      <c r="I29" s="24"/>
      <c r="J29" s="24"/>
      <c r="K29" s="24"/>
      <c r="L29" s="23"/>
      <c r="M29" s="28" t="s">
        <v>84</v>
      </c>
      <c r="N29" s="28" t="s">
        <v>36</v>
      </c>
      <c r="O29" s="24"/>
      <c r="P29" s="23"/>
      <c r="Q29" s="24"/>
      <c r="R29" s="25"/>
      <c r="S29" s="17"/>
      <c r="T29" s="26"/>
    </row>
    <row r="30" spans="1:20" ht="18.95" customHeight="1" x14ac:dyDescent="0.15">
      <c r="A30" s="82"/>
      <c r="B30" s="43" t="s">
        <v>6</v>
      </c>
      <c r="C30" s="35" t="s">
        <v>4</v>
      </c>
      <c r="D30" s="34"/>
      <c r="E30" s="36"/>
      <c r="F30" s="39" t="s">
        <v>85</v>
      </c>
      <c r="G30" s="40"/>
      <c r="H30" s="40"/>
      <c r="I30" s="40"/>
      <c r="J30" s="40"/>
      <c r="K30" s="40"/>
      <c r="L30" s="40"/>
      <c r="M30" s="40"/>
      <c r="N30" s="40"/>
      <c r="O30" s="40"/>
      <c r="P30" s="40"/>
      <c r="Q30" s="40"/>
      <c r="R30" s="40"/>
      <c r="S30" s="40"/>
      <c r="T30" s="41"/>
    </row>
    <row r="31" spans="1:20" ht="18.95" customHeight="1" x14ac:dyDescent="0.15">
      <c r="A31" s="82"/>
      <c r="B31" s="44"/>
      <c r="C31" s="35" t="s">
        <v>2</v>
      </c>
      <c r="D31" s="34"/>
      <c r="E31" s="36"/>
      <c r="F31" s="39" t="s">
        <v>79</v>
      </c>
      <c r="G31" s="40"/>
      <c r="H31" s="40"/>
      <c r="I31" s="40"/>
      <c r="J31" s="40"/>
      <c r="K31" s="40"/>
      <c r="L31" s="40"/>
      <c r="M31" s="40"/>
      <c r="N31" s="40"/>
      <c r="O31" s="40"/>
      <c r="P31" s="40"/>
      <c r="Q31" s="40"/>
      <c r="R31" s="40"/>
      <c r="S31" s="40"/>
      <c r="T31" s="41"/>
    </row>
    <row r="32" spans="1:20" ht="18.95" customHeight="1" x14ac:dyDescent="0.15">
      <c r="A32" s="82"/>
      <c r="B32" s="44"/>
      <c r="C32" s="35" t="s">
        <v>5</v>
      </c>
      <c r="D32" s="34"/>
      <c r="E32" s="36"/>
      <c r="F32" s="39" t="s">
        <v>80</v>
      </c>
      <c r="G32" s="40"/>
      <c r="H32" s="40"/>
      <c r="I32" s="40"/>
      <c r="J32" s="40"/>
      <c r="K32" s="40"/>
      <c r="L32" s="40"/>
      <c r="M32" s="40"/>
      <c r="N32" s="40"/>
      <c r="O32" s="40"/>
      <c r="P32" s="40"/>
      <c r="Q32" s="40"/>
      <c r="R32" s="40"/>
      <c r="S32" s="40"/>
      <c r="T32" s="41"/>
    </row>
    <row r="33" spans="1:20" ht="30" customHeight="1" x14ac:dyDescent="0.15">
      <c r="A33" s="82"/>
      <c r="B33" s="45"/>
      <c r="C33" s="35" t="s">
        <v>20</v>
      </c>
      <c r="D33" s="34"/>
      <c r="E33" s="36"/>
      <c r="F33" s="99" t="s">
        <v>86</v>
      </c>
      <c r="G33" s="58"/>
      <c r="H33" s="58"/>
      <c r="I33" s="58"/>
      <c r="J33" s="58"/>
      <c r="K33" s="58"/>
      <c r="L33" s="58"/>
      <c r="M33" s="58"/>
      <c r="N33" s="58"/>
      <c r="O33" s="100"/>
      <c r="P33" s="57" t="s">
        <v>19</v>
      </c>
      <c r="Q33" s="58"/>
      <c r="R33" s="58"/>
      <c r="S33" s="58"/>
      <c r="T33" s="59"/>
    </row>
    <row r="34" spans="1:20" ht="18.95" customHeight="1" thickBot="1" x14ac:dyDescent="0.2">
      <c r="A34" s="83"/>
      <c r="B34" s="90" t="s">
        <v>14</v>
      </c>
      <c r="C34" s="91"/>
      <c r="D34" s="91"/>
      <c r="E34" s="93"/>
      <c r="F34" s="78" t="s">
        <v>82</v>
      </c>
      <c r="G34" s="79"/>
      <c r="H34" s="79"/>
      <c r="I34" s="79"/>
      <c r="J34" s="79"/>
      <c r="K34" s="79"/>
      <c r="L34" s="79"/>
      <c r="M34" s="79"/>
      <c r="N34" s="105" t="s">
        <v>95</v>
      </c>
      <c r="O34" s="105"/>
      <c r="P34" s="105"/>
      <c r="Q34" s="105"/>
      <c r="R34" s="105"/>
      <c r="S34" s="105"/>
      <c r="T34" s="106"/>
    </row>
    <row r="35" spans="1:20" ht="18.95" customHeight="1" x14ac:dyDescent="0.15">
      <c r="A35" s="81" t="s">
        <v>30</v>
      </c>
      <c r="B35" s="85" t="s">
        <v>25</v>
      </c>
      <c r="C35" s="86"/>
      <c r="D35" s="86"/>
      <c r="E35" s="87"/>
      <c r="F35" s="96" t="str">
        <f ca="1">$F$14</f>
        <v>３月</v>
      </c>
      <c r="G35" s="97"/>
      <c r="H35" s="97"/>
      <c r="I35" s="98"/>
      <c r="J35" s="96" t="str">
        <f ca="1">$J$14</f>
        <v>４月</v>
      </c>
      <c r="K35" s="97"/>
      <c r="L35" s="97"/>
      <c r="M35" s="98"/>
      <c r="N35" s="13" t="str">
        <f ca="1">$N$14</f>
        <v>５月</v>
      </c>
      <c r="O35" s="13" t="str">
        <f ca="1">$O$14</f>
        <v>６月</v>
      </c>
      <c r="P35" s="13" t="str">
        <f ca="1">$P$14</f>
        <v>７月</v>
      </c>
      <c r="Q35" s="13" t="str">
        <f ca="1">$Q$14</f>
        <v>８月</v>
      </c>
      <c r="R35" s="75" t="s">
        <v>9</v>
      </c>
      <c r="S35" s="76"/>
      <c r="T35" s="77"/>
    </row>
    <row r="36" spans="1:20" ht="30" customHeight="1" x14ac:dyDescent="0.15">
      <c r="A36" s="82"/>
      <c r="B36" s="78" t="s">
        <v>26</v>
      </c>
      <c r="C36" s="79"/>
      <c r="D36" s="79"/>
      <c r="E36" s="80"/>
      <c r="F36" s="51">
        <v>29</v>
      </c>
      <c r="G36" s="52"/>
      <c r="H36" s="52"/>
      <c r="I36" s="53"/>
      <c r="J36" s="51">
        <v>30</v>
      </c>
      <c r="K36" s="52"/>
      <c r="L36" s="52"/>
      <c r="M36" s="53"/>
      <c r="N36" s="15">
        <v>29</v>
      </c>
      <c r="O36" s="15">
        <v>27</v>
      </c>
      <c r="P36" s="15">
        <v>28</v>
      </c>
      <c r="Q36" s="15">
        <v>29</v>
      </c>
      <c r="R36" s="4" t="s">
        <v>15</v>
      </c>
      <c r="S36" s="14">
        <f>SUM(F36:Q36)</f>
        <v>172</v>
      </c>
      <c r="T36" s="7"/>
    </row>
    <row r="37" spans="1:20" ht="37.5" customHeight="1" x14ac:dyDescent="0.15">
      <c r="A37" s="82"/>
      <c r="B37" s="78" t="s">
        <v>10</v>
      </c>
      <c r="C37" s="79"/>
      <c r="D37" s="79"/>
      <c r="E37" s="80"/>
      <c r="F37" s="51">
        <v>27</v>
      </c>
      <c r="G37" s="52"/>
      <c r="H37" s="52"/>
      <c r="I37" s="53"/>
      <c r="J37" s="51">
        <v>26</v>
      </c>
      <c r="K37" s="52"/>
      <c r="L37" s="52"/>
      <c r="M37" s="53"/>
      <c r="N37" s="15">
        <v>25</v>
      </c>
      <c r="O37" s="15">
        <v>26</v>
      </c>
      <c r="P37" s="15">
        <v>26</v>
      </c>
      <c r="Q37" s="15">
        <v>26</v>
      </c>
      <c r="R37" s="16" t="s">
        <v>16</v>
      </c>
      <c r="S37" s="14">
        <f>SUM(F37:Q37)</f>
        <v>156</v>
      </c>
      <c r="T37" s="7"/>
    </row>
    <row r="38" spans="1:20" ht="18.95" customHeight="1" x14ac:dyDescent="0.15">
      <c r="A38" s="82"/>
      <c r="B38" s="78" t="s">
        <v>32</v>
      </c>
      <c r="C38" s="79"/>
      <c r="D38" s="79"/>
      <c r="E38" s="80"/>
      <c r="F38" s="88" t="s">
        <v>17</v>
      </c>
      <c r="G38" s="66"/>
      <c r="H38" s="66"/>
      <c r="I38" s="66"/>
      <c r="J38" s="66"/>
      <c r="K38" s="66"/>
      <c r="L38" s="66"/>
      <c r="M38" s="66"/>
      <c r="N38" s="66"/>
      <c r="O38" s="66"/>
      <c r="P38" s="66"/>
      <c r="Q38" s="89"/>
      <c r="R38" s="6"/>
      <c r="S38" s="17">
        <f>IFERROR(ROUNDUP(S37/S36,3),0)</f>
        <v>0.90700000000000003</v>
      </c>
      <c r="T38" s="19"/>
    </row>
    <row r="39" spans="1:20" ht="18.95" customHeight="1" x14ac:dyDescent="0.15">
      <c r="A39" s="82"/>
      <c r="B39" s="43" t="s">
        <v>6</v>
      </c>
      <c r="C39" s="35" t="s">
        <v>4</v>
      </c>
      <c r="D39" s="34"/>
      <c r="E39" s="36"/>
      <c r="F39" s="39" t="s">
        <v>90</v>
      </c>
      <c r="G39" s="40"/>
      <c r="H39" s="40"/>
      <c r="I39" s="40"/>
      <c r="J39" s="40"/>
      <c r="K39" s="40"/>
      <c r="L39" s="40"/>
      <c r="M39" s="40"/>
      <c r="N39" s="40"/>
      <c r="O39" s="40"/>
      <c r="P39" s="40"/>
      <c r="Q39" s="40"/>
      <c r="R39" s="40"/>
      <c r="S39" s="40"/>
      <c r="T39" s="41"/>
    </row>
    <row r="40" spans="1:20" ht="18.95" customHeight="1" x14ac:dyDescent="0.15">
      <c r="A40" s="82"/>
      <c r="B40" s="44"/>
      <c r="C40" s="35" t="s">
        <v>2</v>
      </c>
      <c r="D40" s="34"/>
      <c r="E40" s="36"/>
      <c r="F40" s="39" t="s">
        <v>88</v>
      </c>
      <c r="G40" s="40"/>
      <c r="H40" s="40"/>
      <c r="I40" s="40"/>
      <c r="J40" s="40"/>
      <c r="K40" s="40"/>
      <c r="L40" s="40"/>
      <c r="M40" s="40"/>
      <c r="N40" s="40"/>
      <c r="O40" s="40"/>
      <c r="P40" s="40"/>
      <c r="Q40" s="40"/>
      <c r="R40" s="40"/>
      <c r="S40" s="40"/>
      <c r="T40" s="41"/>
    </row>
    <row r="41" spans="1:20" ht="18.95" customHeight="1" x14ac:dyDescent="0.15">
      <c r="A41" s="82"/>
      <c r="B41" s="44"/>
      <c r="C41" s="35" t="s">
        <v>5</v>
      </c>
      <c r="D41" s="34"/>
      <c r="E41" s="36"/>
      <c r="F41" s="39" t="s">
        <v>89</v>
      </c>
      <c r="G41" s="40"/>
      <c r="H41" s="40"/>
      <c r="I41" s="40"/>
      <c r="J41" s="40"/>
      <c r="K41" s="40"/>
      <c r="L41" s="40"/>
      <c r="M41" s="40"/>
      <c r="N41" s="40"/>
      <c r="O41" s="40"/>
      <c r="P41" s="40"/>
      <c r="Q41" s="40"/>
      <c r="R41" s="40"/>
      <c r="S41" s="40"/>
      <c r="T41" s="41"/>
    </row>
    <row r="42" spans="1:20" ht="30" customHeight="1" x14ac:dyDescent="0.15">
      <c r="A42" s="82"/>
      <c r="B42" s="45"/>
      <c r="C42" s="35" t="s">
        <v>20</v>
      </c>
      <c r="D42" s="34"/>
      <c r="E42" s="36"/>
      <c r="F42" s="99" t="s">
        <v>91</v>
      </c>
      <c r="G42" s="58"/>
      <c r="H42" s="58"/>
      <c r="I42" s="58"/>
      <c r="J42" s="58"/>
      <c r="K42" s="58"/>
      <c r="L42" s="58"/>
      <c r="M42" s="58"/>
      <c r="N42" s="58"/>
      <c r="O42" s="100"/>
      <c r="P42" s="57" t="s">
        <v>19</v>
      </c>
      <c r="Q42" s="58"/>
      <c r="R42" s="58"/>
      <c r="S42" s="58"/>
      <c r="T42" s="59"/>
    </row>
    <row r="43" spans="1:20" ht="18.95" customHeight="1" thickBot="1" x14ac:dyDescent="0.2">
      <c r="A43" s="83"/>
      <c r="B43" s="90" t="s">
        <v>14</v>
      </c>
      <c r="C43" s="91"/>
      <c r="D43" s="91"/>
      <c r="E43" s="93"/>
      <c r="F43" s="90" t="s">
        <v>87</v>
      </c>
      <c r="G43" s="91"/>
      <c r="H43" s="91"/>
      <c r="I43" s="91"/>
      <c r="J43" s="91"/>
      <c r="K43" s="91"/>
      <c r="L43" s="91"/>
      <c r="M43" s="91"/>
      <c r="N43" s="37" t="s">
        <v>67</v>
      </c>
      <c r="O43" s="37"/>
      <c r="P43" s="37"/>
      <c r="Q43" s="37"/>
      <c r="R43" s="37"/>
      <c r="S43" s="37"/>
      <c r="T43" s="38"/>
    </row>
    <row r="44" spans="1:20" ht="42" customHeight="1" x14ac:dyDescent="0.15">
      <c r="A44" s="84" t="s">
        <v>99</v>
      </c>
      <c r="B44" s="84"/>
      <c r="C44" s="84"/>
      <c r="D44" s="84"/>
      <c r="E44" s="84"/>
      <c r="F44" s="84"/>
      <c r="G44" s="84"/>
      <c r="H44" s="84"/>
      <c r="I44" s="84"/>
      <c r="J44" s="84"/>
      <c r="K44" s="84"/>
      <c r="L44" s="84"/>
      <c r="M44" s="84"/>
      <c r="N44" s="84"/>
      <c r="O44" s="84"/>
      <c r="P44" s="84"/>
      <c r="Q44" s="84"/>
      <c r="R44" s="84"/>
      <c r="S44" s="84"/>
      <c r="T44" s="84"/>
    </row>
    <row r="45" spans="1:20" ht="20.25" customHeight="1" x14ac:dyDescent="0.15">
      <c r="A45" s="18"/>
      <c r="B45" s="18"/>
      <c r="C45" s="18"/>
      <c r="D45" s="18"/>
      <c r="E45" s="18"/>
      <c r="F45" s="18"/>
      <c r="G45" s="18"/>
      <c r="H45" s="18"/>
      <c r="I45" s="18"/>
      <c r="J45" s="18"/>
      <c r="K45" s="18"/>
      <c r="L45" s="18"/>
      <c r="M45" s="18"/>
      <c r="N45" s="18"/>
      <c r="O45" s="18"/>
      <c r="P45" s="18"/>
      <c r="Q45" s="18"/>
      <c r="R45" s="18"/>
      <c r="S45" s="18"/>
      <c r="T45" s="18"/>
    </row>
  </sheetData>
  <mergeCells count="109">
    <mergeCell ref="D8:M8"/>
    <mergeCell ref="F41:T41"/>
    <mergeCell ref="C42:E42"/>
    <mergeCell ref="F42:O42"/>
    <mergeCell ref="P42:T42"/>
    <mergeCell ref="B43:E43"/>
    <mergeCell ref="C32:E32"/>
    <mergeCell ref="R35:T35"/>
    <mergeCell ref="F37:I37"/>
    <mergeCell ref="J37:M37"/>
    <mergeCell ref="B38:E38"/>
    <mergeCell ref="F38:Q38"/>
    <mergeCell ref="B37:E37"/>
    <mergeCell ref="B35:E35"/>
    <mergeCell ref="F35:I35"/>
    <mergeCell ref="J35:M35"/>
    <mergeCell ref="B30:B33"/>
    <mergeCell ref="F33:O33"/>
    <mergeCell ref="P33:T33"/>
    <mergeCell ref="B34:E34"/>
    <mergeCell ref="F34:M34"/>
    <mergeCell ref="N34:T34"/>
    <mergeCell ref="C40:E40"/>
    <mergeCell ref="F40:T40"/>
    <mergeCell ref="C41:E41"/>
    <mergeCell ref="G10:I10"/>
    <mergeCell ref="C33:E33"/>
    <mergeCell ref="F16:I16"/>
    <mergeCell ref="B26:E26"/>
    <mergeCell ref="J25:M25"/>
    <mergeCell ref="F25:I25"/>
    <mergeCell ref="F14:I14"/>
    <mergeCell ref="J15:M15"/>
    <mergeCell ref="J16:M16"/>
    <mergeCell ref="B25:E25"/>
    <mergeCell ref="F23:O23"/>
    <mergeCell ref="N24:T24"/>
    <mergeCell ref="R25:T25"/>
    <mergeCell ref="C30:E30"/>
    <mergeCell ref="F32:T32"/>
    <mergeCell ref="B28:E28"/>
    <mergeCell ref="F26:I26"/>
    <mergeCell ref="K10:M10"/>
    <mergeCell ref="A12:E12"/>
    <mergeCell ref="A44:T44"/>
    <mergeCell ref="B16:E16"/>
    <mergeCell ref="F17:I17"/>
    <mergeCell ref="J17:M17"/>
    <mergeCell ref="J18:M18"/>
    <mergeCell ref="F19:Q19"/>
    <mergeCell ref="F22:T22"/>
    <mergeCell ref="F43:M43"/>
    <mergeCell ref="B29:E29"/>
    <mergeCell ref="F20:T20"/>
    <mergeCell ref="F21:T21"/>
    <mergeCell ref="B36:E36"/>
    <mergeCell ref="B39:B42"/>
    <mergeCell ref="C39:E39"/>
    <mergeCell ref="A35:A43"/>
    <mergeCell ref="C21:E21"/>
    <mergeCell ref="B18:E18"/>
    <mergeCell ref="J26:M26"/>
    <mergeCell ref="F27:I27"/>
    <mergeCell ref="J27:M27"/>
    <mergeCell ref="F28:Q28"/>
    <mergeCell ref="B24:E24"/>
    <mergeCell ref="B17:E17"/>
    <mergeCell ref="C20:E20"/>
    <mergeCell ref="B10:E10"/>
    <mergeCell ref="F12:M12"/>
    <mergeCell ref="R16:T16"/>
    <mergeCell ref="C22:E22"/>
    <mergeCell ref="F24:M24"/>
    <mergeCell ref="B27:E27"/>
    <mergeCell ref="F36:I36"/>
    <mergeCell ref="J36:M36"/>
    <mergeCell ref="A25:A34"/>
    <mergeCell ref="A13:E13"/>
    <mergeCell ref="A14:E15"/>
    <mergeCell ref="B19:E19"/>
    <mergeCell ref="A16:A24"/>
    <mergeCell ref="O10:T10"/>
    <mergeCell ref="F30:T30"/>
    <mergeCell ref="C31:E31"/>
    <mergeCell ref="F31:T31"/>
    <mergeCell ref="N12:O12"/>
    <mergeCell ref="B11:E11"/>
    <mergeCell ref="N43:T43"/>
    <mergeCell ref="F39:T39"/>
    <mergeCell ref="A1:S1"/>
    <mergeCell ref="B20:B23"/>
    <mergeCell ref="C23:E23"/>
    <mergeCell ref="B8:C8"/>
    <mergeCell ref="A8:A11"/>
    <mergeCell ref="F18:I18"/>
    <mergeCell ref="F15:I15"/>
    <mergeCell ref="P23:T23"/>
    <mergeCell ref="J14:M14"/>
    <mergeCell ref="N8:T8"/>
    <mergeCell ref="P4:T4"/>
    <mergeCell ref="P5:T5"/>
    <mergeCell ref="P6:T6"/>
    <mergeCell ref="F13:T13"/>
    <mergeCell ref="F9:T9"/>
    <mergeCell ref="F11:M11"/>
    <mergeCell ref="N11:P11"/>
    <mergeCell ref="Q11:T11"/>
    <mergeCell ref="R14:T14"/>
    <mergeCell ref="B9:E9"/>
  </mergeCells>
  <phoneticPr fontId="1"/>
  <dataValidations count="6">
    <dataValidation type="list" allowBlank="1" showInputMessage="1" sqref="S2">
      <formula1>dateL</formula1>
    </dataValidation>
    <dataValidation type="list" allowBlank="1" showInputMessage="1" sqref="F12:M12">
      <formula1>nendoL</formula1>
    </dataValidation>
    <dataValidation type="list" allowBlank="1" showInputMessage="1" showErrorMessage="1" sqref="N12:O12">
      <formula1>kikanL</formula1>
    </dataValidation>
    <dataValidation type="list" allowBlank="1" showInputMessage="1" showErrorMessage="1" sqref="G29 M29">
      <formula1>checkL</formula1>
    </dataValidation>
    <dataValidation type="list" allowBlank="1" showInputMessage="1" showErrorMessage="1" sqref="F24:M24 F34:M34 F43:M43">
      <formula1>riyuumuL</formula1>
    </dataValidation>
    <dataValidation type="list" allowBlank="1" showInputMessage="1" sqref="N43:T43 N34:T34 N24:T24">
      <formula1>riyunaiyoL</formula1>
    </dataValidation>
  </dataValidations>
  <pageMargins left="0.70866141732283472" right="0.51181102362204722" top="0.74803149606299213" bottom="0.74803149606299213" header="0.31496062992125984" footer="0.31496062992125984"/>
  <pageSetup paperSize="9" scale="81" fitToWidth="0" orientation="portrait" horizontalDpi="300" verticalDpi="300" r:id="rId1"/>
  <headerFooter alignWithMargins="0">
    <oddHeader>&amp;L&amp;10
（様式１）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3.5" x14ac:dyDescent="0.15"/>
  <cols>
    <col min="2" max="2" width="10.875" customWidth="1"/>
    <col min="258" max="258" width="10.875" customWidth="1"/>
    <col min="514" max="514" width="10.875" customWidth="1"/>
    <col min="770" max="770" width="10.875" customWidth="1"/>
    <col min="1026" max="1026" width="10.875" customWidth="1"/>
    <col min="1282" max="1282" width="10.875" customWidth="1"/>
    <col min="1538" max="1538" width="10.875" customWidth="1"/>
    <col min="1794" max="1794" width="10.875" customWidth="1"/>
    <col min="2050" max="2050" width="10.875" customWidth="1"/>
    <col min="2306" max="2306" width="10.875" customWidth="1"/>
    <col min="2562" max="2562" width="10.875" customWidth="1"/>
    <col min="2818" max="2818" width="10.875" customWidth="1"/>
    <col min="3074" max="3074" width="10.875" customWidth="1"/>
    <col min="3330" max="3330" width="10.875" customWidth="1"/>
    <col min="3586" max="3586" width="10.875" customWidth="1"/>
    <col min="3842" max="3842" width="10.875" customWidth="1"/>
    <col min="4098" max="4098" width="10.875" customWidth="1"/>
    <col min="4354" max="4354" width="10.875" customWidth="1"/>
    <col min="4610" max="4610" width="10.875" customWidth="1"/>
    <col min="4866" max="4866" width="10.875" customWidth="1"/>
    <col min="5122" max="5122" width="10.875" customWidth="1"/>
    <col min="5378" max="5378" width="10.875" customWidth="1"/>
    <col min="5634" max="5634" width="10.875" customWidth="1"/>
    <col min="5890" max="5890" width="10.875" customWidth="1"/>
    <col min="6146" max="6146" width="10.875" customWidth="1"/>
    <col min="6402" max="6402" width="10.875" customWidth="1"/>
    <col min="6658" max="6658" width="10.875" customWidth="1"/>
    <col min="6914" max="6914" width="10.875" customWidth="1"/>
    <col min="7170" max="7170" width="10.875" customWidth="1"/>
    <col min="7426" max="7426" width="10.875" customWidth="1"/>
    <col min="7682" max="7682" width="10.875" customWidth="1"/>
    <col min="7938" max="7938" width="10.875" customWidth="1"/>
    <col min="8194" max="8194" width="10.875" customWidth="1"/>
    <col min="8450" max="8450" width="10.875" customWidth="1"/>
    <col min="8706" max="8706" width="10.875" customWidth="1"/>
    <col min="8962" max="8962" width="10.875" customWidth="1"/>
    <col min="9218" max="9218" width="10.875" customWidth="1"/>
    <col min="9474" max="9474" width="10.875" customWidth="1"/>
    <col min="9730" max="9730" width="10.875" customWidth="1"/>
    <col min="9986" max="9986" width="10.875" customWidth="1"/>
    <col min="10242" max="10242" width="10.875" customWidth="1"/>
    <col min="10498" max="10498" width="10.875" customWidth="1"/>
    <col min="10754" max="10754" width="10.875" customWidth="1"/>
    <col min="11010" max="11010" width="10.875" customWidth="1"/>
    <col min="11266" max="11266" width="10.875" customWidth="1"/>
    <col min="11522" max="11522" width="10.875" customWidth="1"/>
    <col min="11778" max="11778" width="10.875" customWidth="1"/>
    <col min="12034" max="12034" width="10.875" customWidth="1"/>
    <col min="12290" max="12290" width="10.875" customWidth="1"/>
    <col min="12546" max="12546" width="10.875" customWidth="1"/>
    <col min="12802" max="12802" width="10.875" customWidth="1"/>
    <col min="13058" max="13058" width="10.875" customWidth="1"/>
    <col min="13314" max="13314" width="10.875" customWidth="1"/>
    <col min="13570" max="13570" width="10.875" customWidth="1"/>
    <col min="13826" max="13826" width="10.875" customWidth="1"/>
    <col min="14082" max="14082" width="10.875" customWidth="1"/>
    <col min="14338" max="14338" width="10.875" customWidth="1"/>
    <col min="14594" max="14594" width="10.875" customWidth="1"/>
    <col min="14850" max="14850" width="10.875" customWidth="1"/>
    <col min="15106" max="15106" width="10.875" customWidth="1"/>
    <col min="15362" max="15362" width="10.875" customWidth="1"/>
    <col min="15618" max="15618" width="10.875" customWidth="1"/>
    <col min="15874" max="15874" width="10.875" customWidth="1"/>
    <col min="16130" max="16130" width="10.875" customWidth="1"/>
  </cols>
  <sheetData>
    <row r="1" spans="1:17" x14ac:dyDescent="0.15">
      <c r="C1" s="29"/>
      <c r="D1" s="29"/>
      <c r="E1" s="29"/>
      <c r="F1" s="29"/>
      <c r="G1" s="29"/>
      <c r="H1" s="29"/>
      <c r="I1" s="29"/>
      <c r="J1" s="29"/>
      <c r="K1" s="29"/>
      <c r="L1" s="29"/>
      <c r="M1" s="29"/>
      <c r="N1" s="29"/>
      <c r="O1">
        <v>13</v>
      </c>
      <c r="P1">
        <v>14</v>
      </c>
    </row>
    <row r="2" spans="1:17" x14ac:dyDescent="0.15">
      <c r="A2" s="30" t="s">
        <v>37</v>
      </c>
      <c r="B2" t="s">
        <v>38</v>
      </c>
      <c r="C2" s="30" t="s">
        <v>37</v>
      </c>
      <c r="D2" s="30" t="s">
        <v>37</v>
      </c>
      <c r="E2" s="30" t="s">
        <v>37</v>
      </c>
      <c r="F2" s="30" t="s">
        <v>37</v>
      </c>
      <c r="G2" s="30" t="s">
        <v>37</v>
      </c>
      <c r="H2" s="30" t="s">
        <v>37</v>
      </c>
      <c r="I2" s="30" t="s">
        <v>37</v>
      </c>
      <c r="J2" s="30" t="s">
        <v>37</v>
      </c>
      <c r="K2" s="30" t="s">
        <v>37</v>
      </c>
      <c r="L2" s="30" t="s">
        <v>37</v>
      </c>
      <c r="M2" s="30" t="s">
        <v>37</v>
      </c>
      <c r="N2" s="30" t="s">
        <v>37</v>
      </c>
      <c r="O2" s="30" t="s">
        <v>61</v>
      </c>
      <c r="P2" s="30" t="s">
        <v>61</v>
      </c>
      <c r="Q2" s="30" t="s">
        <v>61</v>
      </c>
    </row>
    <row r="3" spans="1:17" x14ac:dyDescent="0.15">
      <c r="A3" s="30" t="s">
        <v>37</v>
      </c>
      <c r="B3" t="str">
        <f ca="1">DBCS(TEXT(EDATE(TODAY(),-15),"ggg e年度"))</f>
        <v>令和　５年度</v>
      </c>
      <c r="C3" s="31" t="str">
        <f ca="1">CONCATENATE(SUBSTITUTE(SUBSTITUTE($B3,"　",""),"度",""),C$8)</f>
        <v>令和５年３月</v>
      </c>
      <c r="D3" s="31" t="str">
        <f t="shared" ref="D3:H4" ca="1" si="0">CONCATENATE(SUBSTITUTE(SUBSTITUTE($B3,"　",""),"度",""),D$8)</f>
        <v>令和５年４月</v>
      </c>
      <c r="E3" s="31" t="str">
        <f t="shared" ca="1" si="0"/>
        <v>令和５年５月</v>
      </c>
      <c r="F3" s="31" t="str">
        <f t="shared" ca="1" si="0"/>
        <v>令和５年６月</v>
      </c>
      <c r="G3" s="31" t="str">
        <f t="shared" ca="1" si="0"/>
        <v>令和５年７月</v>
      </c>
      <c r="H3" s="31" t="str">
        <f t="shared" ca="1" si="0"/>
        <v>令和５年８月</v>
      </c>
      <c r="I3" s="31" t="str">
        <f ca="1">CONCATENATE(SUBSTITUTE(SUBSTITUTE($B3,"　",""),"度",""),C$9)</f>
        <v>令和５年９月</v>
      </c>
      <c r="J3" s="31" t="str">
        <f t="shared" ref="J3:L4" ca="1" si="1">CONCATENATE(SUBSTITUTE(SUBSTITUTE($B3,"　",""),"度",""),D$9)</f>
        <v>令和５年１０月</v>
      </c>
      <c r="K3" s="31" t="str">
        <f t="shared" ca="1" si="1"/>
        <v>令和５年１１月</v>
      </c>
      <c r="L3" s="31" t="str">
        <f t="shared" ca="1" si="1"/>
        <v>令和５年１２月</v>
      </c>
      <c r="M3" s="31" t="str">
        <f ca="1">CONCATENATE(SUBSTITUTE(SUBSTITUTE($B4,"　",""),"度",""),G$9)</f>
        <v>令和６年１月</v>
      </c>
      <c r="N3" s="31" t="str">
        <f ca="1">CONCATENATE(SUBSTITUTE(SUBSTITUTE($B4,"　",""),"度",""),H$9)</f>
        <v>令和６年２月</v>
      </c>
      <c r="O3" s="30" t="str">
        <f ca="1">CONCATENATE(C3," ～ ",H3)</f>
        <v>令和５年３月 ～ 令和５年８月</v>
      </c>
      <c r="P3" s="30" t="str">
        <f ca="1">CONCATENATE(I3," ～ ",N3)</f>
        <v>令和５年９月 ～ 令和６年２月</v>
      </c>
      <c r="Q3" s="30" t="s">
        <v>61</v>
      </c>
    </row>
    <row r="4" spans="1:17" x14ac:dyDescent="0.15">
      <c r="A4" s="30" t="s">
        <v>37</v>
      </c>
      <c r="B4" t="str">
        <f ca="1">DBCS(TEXT(EDATE(TODAY(),-3),"ggg e年度"))</f>
        <v>令和　６年度</v>
      </c>
      <c r="C4" s="31" t="str">
        <f ca="1">CONCATENATE(SUBSTITUTE(SUBSTITUTE($B4,"　",""),"度",""),C$8)</f>
        <v>令和６年３月</v>
      </c>
      <c r="D4" s="31" t="str">
        <f t="shared" ca="1" si="0"/>
        <v>令和６年４月</v>
      </c>
      <c r="E4" s="31" t="str">
        <f t="shared" ca="1" si="0"/>
        <v>令和６年５月</v>
      </c>
      <c r="F4" s="31" t="str">
        <f t="shared" ca="1" si="0"/>
        <v>令和６年６月</v>
      </c>
      <c r="G4" s="31" t="str">
        <f t="shared" ca="1" si="0"/>
        <v>令和６年７月</v>
      </c>
      <c r="H4" s="31" t="str">
        <f t="shared" ca="1" si="0"/>
        <v>令和６年８月</v>
      </c>
      <c r="I4" s="31" t="str">
        <f ca="1">CONCATENATE(SUBSTITUTE(SUBSTITUTE($B4,"　",""),"度",""),C$9)</f>
        <v>令和６年９月</v>
      </c>
      <c r="J4" s="31" t="str">
        <f t="shared" ca="1" si="1"/>
        <v>令和６年１０月</v>
      </c>
      <c r="K4" s="31" t="str">
        <f t="shared" ca="1" si="1"/>
        <v>令和６年１１月</v>
      </c>
      <c r="L4" s="31" t="str">
        <f t="shared" ca="1" si="1"/>
        <v>令和６年１２月</v>
      </c>
      <c r="M4" s="31" t="str">
        <f ca="1">CONCATENATE(SUBSTITUTE(SUBSTITUTE($B5,"　",""),"度",""),G$9)</f>
        <v>令和７年１月</v>
      </c>
      <c r="N4" s="31" t="str">
        <f ca="1">CONCATENATE(SUBSTITUTE(SUBSTITUTE($B5,"　",""),"度",""),H$9)</f>
        <v>令和７年２月</v>
      </c>
      <c r="O4" s="30" t="str">
        <f ca="1">CONCATENATE(C4," ～ ",H4)</f>
        <v>令和６年３月 ～ 令和６年８月</v>
      </c>
      <c r="P4" s="30" t="str">
        <f ca="1">CONCATENATE(I4," ～ ",N4)</f>
        <v>令和６年９月 ～ 令和７年２月</v>
      </c>
      <c r="Q4" s="30" t="s">
        <v>61</v>
      </c>
    </row>
    <row r="5" spans="1:17" x14ac:dyDescent="0.15">
      <c r="B5" t="str">
        <f ca="1">DBCS(TEXT(EDATE(TODAY(),9),"ggg e年度"))</f>
        <v>令和　７年度</v>
      </c>
      <c r="C5" s="31"/>
      <c r="D5" s="31"/>
      <c r="E5" s="31"/>
      <c r="F5" s="31"/>
      <c r="G5" s="31"/>
      <c r="H5" s="31"/>
    </row>
    <row r="7" spans="1:17" x14ac:dyDescent="0.15">
      <c r="A7">
        <v>15</v>
      </c>
      <c r="B7" t="s">
        <v>39</v>
      </c>
      <c r="C7" t="s">
        <v>40</v>
      </c>
      <c r="D7" t="s">
        <v>40</v>
      </c>
      <c r="E7" t="s">
        <v>40</v>
      </c>
      <c r="F7" t="s">
        <v>40</v>
      </c>
      <c r="G7" t="s">
        <v>40</v>
      </c>
      <c r="H7" t="s">
        <v>40</v>
      </c>
    </row>
    <row r="8" spans="1:17" x14ac:dyDescent="0.15">
      <c r="A8">
        <v>13</v>
      </c>
      <c r="B8" t="s">
        <v>41</v>
      </c>
      <c r="C8" t="s">
        <v>42</v>
      </c>
      <c r="D8" t="s">
        <v>43</v>
      </c>
      <c r="E8" t="s">
        <v>44</v>
      </c>
      <c r="F8" t="s">
        <v>45</v>
      </c>
      <c r="G8" t="s">
        <v>46</v>
      </c>
      <c r="H8" t="s">
        <v>47</v>
      </c>
    </row>
    <row r="9" spans="1:17" x14ac:dyDescent="0.15">
      <c r="A9">
        <v>14</v>
      </c>
      <c r="B9" t="s">
        <v>48</v>
      </c>
      <c r="C9" t="s">
        <v>49</v>
      </c>
      <c r="D9" t="s">
        <v>50</v>
      </c>
      <c r="E9" t="s">
        <v>51</v>
      </c>
      <c r="F9" t="s">
        <v>52</v>
      </c>
      <c r="G9" t="s">
        <v>53</v>
      </c>
      <c r="H9" t="s">
        <v>54</v>
      </c>
    </row>
    <row r="12" spans="1:17" x14ac:dyDescent="0.15">
      <c r="B12" t="s">
        <v>55</v>
      </c>
      <c r="D12" t="s">
        <v>34</v>
      </c>
    </row>
    <row r="13" spans="1:17" x14ac:dyDescent="0.15">
      <c r="B13" t="s">
        <v>56</v>
      </c>
      <c r="D13" t="s">
        <v>63</v>
      </c>
    </row>
    <row r="14" spans="1:17" x14ac:dyDescent="0.15">
      <c r="B14" t="s">
        <v>57</v>
      </c>
    </row>
    <row r="17" spans="2:6" x14ac:dyDescent="0.15">
      <c r="B17" s="30" t="s">
        <v>58</v>
      </c>
      <c r="D17" t="s">
        <v>64</v>
      </c>
    </row>
    <row r="18" spans="2:6" x14ac:dyDescent="0.15">
      <c r="B18" s="30" t="str">
        <f ca="1">SUBSTITUTE(DBCS(TEXT(TODAY(),"ggg e 年 m 月 d 日")),"　"," ")</f>
        <v>令和 ６ 年 ８ 月 ２９ 日</v>
      </c>
      <c r="D18" t="s">
        <v>65</v>
      </c>
    </row>
    <row r="19" spans="2:6" x14ac:dyDescent="0.15">
      <c r="B19" s="30" t="str">
        <f ca="1">SUBSTITUTE(DBCS(TEXT(TODAY()+ROW()-ROW($B$18),"ggg e 年 m 月 d 日")),"　"," ")</f>
        <v>令和 ６ 年 ８ 月 ３０ 日</v>
      </c>
      <c r="D19" t="s">
        <v>66</v>
      </c>
    </row>
    <row r="20" spans="2:6" x14ac:dyDescent="0.15">
      <c r="B20" s="30" t="str">
        <f t="shared" ref="B20:B28" ca="1" si="2">SUBSTITUTE(DBCS(TEXT(TODAY()+ROW()-ROW($B$18),"ggg e 年 m 月 d 日")),"　"," ")</f>
        <v>令和 ６ 年 ８ 月 ３１ 日</v>
      </c>
    </row>
    <row r="21" spans="2:6" x14ac:dyDescent="0.15">
      <c r="B21" s="30" t="str">
        <f t="shared" ca="1" si="2"/>
        <v>令和 ６ 年 ９ 月 １ 日</v>
      </c>
    </row>
    <row r="22" spans="2:6" x14ac:dyDescent="0.15">
      <c r="B22" s="30" t="str">
        <f t="shared" ca="1" si="2"/>
        <v>令和 ６ 年 ９ 月 ２ 日</v>
      </c>
      <c r="D22" s="30" t="s">
        <v>67</v>
      </c>
    </row>
    <row r="23" spans="2:6" x14ac:dyDescent="0.15">
      <c r="B23" s="30" t="str">
        <f t="shared" ca="1" si="2"/>
        <v>令和 ６ 年 ９ 月 ３ 日</v>
      </c>
      <c r="D23" s="30" t="s">
        <v>92</v>
      </c>
      <c r="F23" s="30"/>
    </row>
    <row r="24" spans="2:6" x14ac:dyDescent="0.15">
      <c r="B24" s="30" t="str">
        <f t="shared" ca="1" si="2"/>
        <v>令和 ６ 年 ９ 月 ４ 日</v>
      </c>
      <c r="D24" s="30" t="s">
        <v>93</v>
      </c>
      <c r="F24" s="30"/>
    </row>
    <row r="25" spans="2:6" x14ac:dyDescent="0.15">
      <c r="B25" s="30" t="str">
        <f t="shared" ca="1" si="2"/>
        <v>令和 ６ 年 ９ 月 ５ 日</v>
      </c>
      <c r="D25" s="30" t="s">
        <v>94</v>
      </c>
      <c r="F25" s="30"/>
    </row>
    <row r="26" spans="2:6" x14ac:dyDescent="0.15">
      <c r="B26" s="30" t="str">
        <f t="shared" ca="1" si="2"/>
        <v>令和 ６ 年 ９ 月 ６ 日</v>
      </c>
      <c r="D26" s="30" t="s">
        <v>95</v>
      </c>
      <c r="F26" s="30"/>
    </row>
    <row r="27" spans="2:6" x14ac:dyDescent="0.15">
      <c r="B27" s="30" t="str">
        <f t="shared" ca="1" si="2"/>
        <v>令和 ６ 年 ９ 月 ７ 日</v>
      </c>
      <c r="D27" s="30" t="s">
        <v>96</v>
      </c>
      <c r="F27" s="30"/>
    </row>
    <row r="28" spans="2:6" x14ac:dyDescent="0.15">
      <c r="B28" s="30" t="str">
        <f t="shared" ca="1" si="2"/>
        <v>令和 ６ 年 ９ 月 ８ 日</v>
      </c>
      <c r="D28" s="30" t="s">
        <v>97</v>
      </c>
      <c r="F28" s="30"/>
    </row>
    <row r="29" spans="2:6" x14ac:dyDescent="0.15">
      <c r="D29" s="30" t="s">
        <v>98</v>
      </c>
      <c r="F29" s="30"/>
    </row>
    <row r="30" spans="2:6" x14ac:dyDescent="0.15">
      <c r="F30" s="30"/>
    </row>
    <row r="31" spans="2:6" x14ac:dyDescent="0.15">
      <c r="F31" s="30"/>
    </row>
    <row r="32" spans="2:6" x14ac:dyDescent="0.15">
      <c r="F32" s="30"/>
    </row>
    <row r="33" spans="6:6" x14ac:dyDescent="0.15">
      <c r="F33" s="30"/>
    </row>
    <row r="34" spans="6:6" x14ac:dyDescent="0.15">
      <c r="F34" s="30"/>
    </row>
    <row r="35" spans="6:6" x14ac:dyDescent="0.15">
      <c r="F35" s="30"/>
    </row>
    <row r="36" spans="6:6" x14ac:dyDescent="0.15">
      <c r="F36" s="30"/>
    </row>
    <row r="37" spans="6:6" x14ac:dyDescent="0.15">
      <c r="F37" s="30"/>
    </row>
    <row r="38" spans="6:6" x14ac:dyDescent="0.15">
      <c r="F38" s="30"/>
    </row>
    <row r="39" spans="6:6" x14ac:dyDescent="0.15">
      <c r="F39" s="30"/>
    </row>
    <row r="40" spans="6:6" x14ac:dyDescent="0.15">
      <c r="F40" s="3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様式1</vt:lpstr>
      <vt:lpstr>List</vt:lpstr>
      <vt:lpstr>checkL</vt:lpstr>
      <vt:lpstr>dateL</vt:lpstr>
      <vt:lpstr>kikanL</vt:lpstr>
      <vt:lpstr>nendoL</vt:lpstr>
      <vt:lpstr>riyunaiyoL</vt:lpstr>
      <vt:lpstr>riyuumuL</vt:lpstr>
      <vt:lpstr>shuruiL</vt:lpstr>
      <vt:lpstr>前期・後期</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Hirayu</dc:creator>
  <cp:lastModifiedBy>長寿社会課介護保険係 ０３</cp:lastModifiedBy>
  <cp:lastPrinted>2020-02-12T02:55:38Z</cp:lastPrinted>
  <dcterms:created xsi:type="dcterms:W3CDTF">2006-08-27T20:20:36Z</dcterms:created>
  <dcterms:modified xsi:type="dcterms:W3CDTF">2024-08-29T05:35:23Z</dcterms:modified>
</cp:coreProperties>
</file>