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2.5\財務部\財政課\課内共有\65 財政状況公表関連\R2年度\04_財政状況資料集\20210222_【3.5〆切】令和元年度財政状況資料集の作成等について\05_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<sst xmlns="http://schemas.openxmlformats.org/spreadsheetml/2006/main" count="1136" uniqueCount="616">
  <si>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</si>
  <si>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</si>
  <si>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</si>
  <si>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</si>
  <si>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</si>
  <si>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</si>
  <si>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</si>
  <si>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</si>
  <si>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</si>
  <si>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</si>
  <si>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</si>
  <si>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</si>
  <si>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</si>
  <si>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</si>
  <si>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</si>
  <si>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</si>
  <si>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</si>
  <si>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</si>
  <si>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</si>
  <si>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</si>
  <si>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</si>
  <si>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</si>
  <si>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</si>
  <si>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</si>
  <si>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</si>
  <si>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</si>
  <si>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</si>
  <si>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</si>
  <si>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</si>
  <si>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</si>
  <si>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</si>
  <si>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</si>
  <si>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</si>
  <si>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</si>
  <si>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</si>
  <si>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</si>
  <si>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</si>
  <si>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</si>
  <si>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</si>
  <si>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</si>
  <si>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</si>
  <si>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</si>
  <si>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</si>
  <si>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</si>
  <si>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</si>
  <si>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</si>
  <si>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</si>
  <si>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</si>
  <si>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</si>
  <si>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</si>
  <si>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</si>
  <si>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</si>
  <si>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</si>
  <si>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</si>
  <si>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</si>
  <si>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</si>
  <si>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</si>
  <si>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</si>
  <si>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</si>
  <si>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</si>
  <si>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</si>
  <si>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</si>
  <si>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</si>
  <si>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</si>
  <si>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</si>
  <si>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</si>
  <si>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</si>
  <si>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</si>
  <si>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</si>
  <si>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</si>
  <si>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</si>
  <si>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</si>
  <si>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</si>
  <si>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</si>
  <si>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</si>
  <si>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</si>
  <si>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</si>
  <si>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</si>
  <si>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</si>
  <si>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</si>
  <si>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</si>
  <si>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</si>
  <si>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</si>
  <si>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</si>
  <si>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</si>
  <si>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</si>
  <si>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</si>
  <si>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</si>
  <si>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</si>
  <si>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</si>
  <si>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</si>
  <si>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</si>
  <si>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</si>
  <si>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</si>
  <si>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</si>
  <si>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</si>
  <si>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</si>
  <si>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</si>
  <si>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</si>
  <si>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</si>
  <si>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</si>
  <si>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</si>
  <si>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</si>
  <si>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</si>
  <si>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</si>
  <si>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</si>
  <si>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</si>
  <si>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</si>
  <si>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</si>
  <si>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</si>
  <si>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</si>
  <si>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</si>
  <si>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</si>
  <si>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</si>
  <si>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</si>
  <si>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</si>
  <si>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</si>
  <si>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</si>
  <si>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</si>
  <si>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</si>
  <si>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</si>
  <si>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</si>
  <si>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</si>
  <si>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</si>
  <si>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</si>
  <si>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</si>
  <si>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</si>
  <si>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</si>
  <si>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</si>
  <si>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</si>
  <si>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</si>
  <si>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</si>
  <si>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</si>
  <si>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</si>
  <si>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</si>
  <si>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</si>
  <si>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</si>
  <si>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</si>
  <si>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</si>
  <si>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</si>
  <si>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</si>
  <si>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</si>
  <si>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</si>
  <si>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</si>
  <si>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</si>
  <si>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</si>
  <si>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</si>
  <si>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</si>
  <si>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</si>
  <si>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</si>
  <si>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</si>
  <si>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</si>
  <si>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</si>
  <si>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</si>
  <si>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</si>
  <si>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</si>
  <si>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</si>
  <si>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</si>
  <si>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</si>
  <si>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</si>
  <si>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</si>
  <si>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</si>
  <si>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</si>
  <si>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</si>
  <si>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</si>
  <si>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</si>
  <si>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</si>
  <si>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</si>
  <si>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</si>
  <si>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</si>
  <si>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</si>
  <si>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</si>
  <si>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</si>
  <si>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</si>
  <si>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</si>
  <si>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</si>
  <si>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</si>
  <si>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</si>
  <si>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</si>
  <si>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</si>
  <si>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</si>
  <si>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</si>
  <si>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</si>
  <si>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</si>
  <si>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</si>
  <si>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</si>
  <si>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</si>
  <si>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</si>
  <si>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</si>
  <si>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</si>
  <si>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</si>
  <si>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</si>
  <si>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</si>
  <si>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</si>
  <si>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</si>
  <si>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</si>
  <si>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</si>
  <si>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</si>
  <si>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</si>
  <si>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</si>
  <si>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</si>
  <si>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</si>
  <si>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</si>
  <si>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</si>
  <si>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</si>
  <si>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</si>
  <si>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</si>
  <si>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</si>
  <si>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</si>
  <si>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</si>
  <si>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</si>
  <si>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</si>
  <si>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</si>
  <si>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</si>
  <si>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</si>
  <si>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</si>
  <si>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</si>
  <si>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</si>
  <si>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</si>
  <si>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</si>
  <si>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</si>
  <si>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</si>
  <si>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</si>
  <si>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</si>
  <si>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</si>
  <si>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</si>
  <si>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</si>
  <si>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</si>
  <si>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</si>
  <si>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</si>
  <si>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</si>
  <si>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</si>
  <si>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</si>
  <si>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</si>
  <si>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</si>
  <si>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</si>
  <si>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</si>
  <si>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</si>
  <si>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</si>
  <si>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</si>
  <si>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</si>
  <si>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</si>
  <si>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</si>
  <si>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</si>
  <si>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</si>
  <si>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</si>
  <si>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</si>
  <si>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</si>
  <si>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</si>
  <si>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</si>
  <si>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</si>
  <si>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</si>
  <si>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</si>
  <si>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</si>
  <si>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</si>
  <si>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</si>
  <si>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</si>
  <si>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</si>
  <si>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</si>
  <si>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</si>
  <si>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</si>
  <si>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</si>
  <si>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</si>
  <si>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</si>
  <si>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</si>
  <si>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</si>
  <si>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</si>
  <si>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</si>
  <si>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</si>
  <si>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</si>
  <si>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</si>
  <si>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</si>
  <si>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</si>
  <si>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</si>
  <si>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</si>
  <si>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</si>
  <si>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</si>
  <si>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</si>
  <si>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</si>
  <si>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</si>
  <si>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</si>
  <si>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</si>
  <si>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</si>
  <si>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</si>
  <si>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</si>
  <si>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</si>
  <si>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</si>
  <si>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</si>
  <si>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</si>
  <si>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</si>
  <si>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</si>
  <si>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</si>
  <si>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</si>
  <si>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</si>
  <si>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</si>
  <si>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</si>
  <si>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</si>
  <si>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</si>
  <si>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</si>
  <si>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</si>
  <si>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</si>
  <si>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</si>
  <si>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</si>
  <si>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</si>
  <si>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</si>
  <si>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</si>
  <si>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</si>
  <si>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</si>
  <si>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</si>
  <si>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</si>
  <si>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</si>
  <si>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</si>
  <si>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</si>
  <si>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</si>
  <si>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</si>
  <si>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</si>
  <si>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</si>
  <si>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</si>
  <si>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</si>
  <si>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</si>
  <si>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</si>
  <si>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</si>
  <si>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</si>
  <si>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</si>
  <si>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</si>
  <si>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</si>
  <si>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</si>
  <si>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</si>
  <si>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</si>
  <si>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</si>
  <si>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</si>
  <si>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</si>
  <si>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</si>
  <si>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</si>
  <si>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</si>
  <si>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</si>
  <si>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</si>
  <si>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</si>
  <si>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</si>
  <si>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</si>
  <si>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</si>
  <si>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</si>
  <si>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</si>
  <si>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</si>
  <si>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</si>
  <si>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</si>
  <si>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</si>
  <si>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</si>
  <si>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</si>
  <si>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</si>
  <si>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</si>
  <si>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</si>
  <si>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</si>
  <si>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</si>
  <si>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</si>
  <si>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</si>
  <si>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</si>
  <si>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</si>
  <si>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</si>
  <si>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</si>
  <si>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</si>
  <si>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</si>
  <si>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</si>
  <si>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</si>
  <si>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</si>
  <si>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</si>
  <si>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</si>
  <si>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</si>
  <si>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</si>
  <si>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</si>
  <si>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</si>
  <si>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</si>
  <si>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</si>
  <si>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</si>
  <si>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</si>
  <si>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</si>
  <si>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</si>
  <si>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</si>
  <si>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</si>
  <si>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</si>
  <si>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</si>
  <si>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</si>
  <si>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</si>
  <si>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</si>
  <si>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</si>
  <si>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</si>
  <si>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</si>
  <si>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</si>
  <si>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</si>
  <si>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</si>
  <si>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</si>
  <si>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</si>
  <si>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</si>
  <si>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</si>
  <si>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</si>
  <si>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</si>
  <si>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</si>
  <si>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</si>
  <si>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</si>
  <si>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</si>
  <si>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</si>
  <si>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</si>
  <si>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</si>
  <si>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</si>
  <si>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</si>
  <si>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</si>
  <si>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</si>
  <si>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</si>
  <si>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</si>
  <si>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</si>
  <si>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</si>
  <si>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</si>
  <si>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</si>
  <si>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</si>
  <si>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</si>
  <si>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</si>
  <si>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</si>
  <si>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</si>
  <si>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</si>
  <si>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</si>
  <si>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法非適用企業</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</si>
  <si>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</si>
  <si>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</si>
  <si>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</si>
  <si>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</si>
  <si>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</si>
  <si>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</si>
  <si>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</si>
  <si>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</si>
  <si>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</si>
  <si>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</si>
  <si>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</si>
  <si>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</si>
  <si>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</si>
  <si>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</si>
  <si>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</si>
  <si>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</si>
  <si>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</si>
  <si>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</si>
  <si>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</si>
  <si>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</si>
  <si>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</si>
  <si>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</si>
  <si>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</si>
  <si>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</si>
  <si>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</si>
  <si>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</si>
  <si>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</si>
  <si>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</si>
  <si>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</si>
  <si>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</si>
  <si>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</si>
  <si>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</si>
  <si>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</si>
  <si>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</si>
  <si>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</si>
  <si>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</si>
  <si>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</si>
  <si>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</si>
  <si>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</si>
  <si>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</si>
  <si>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</si>
  <si>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</si>
  <si>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</si>
  <si>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</si>
  <si>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</si>
  <si>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</si>
  <si>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</si>
  <si>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</si>
  <si>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</si>
  <si>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</si>
  <si>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</si>
  <si>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</si>
  <si>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</si>
  <si>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</si>
  <si>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</si>
  <si>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</si>
  <si>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</si>
  <si>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</si>
  <si>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</si>
  <si>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</si>
  <si>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</si>
  <si>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</si>
  <si>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</si>
  <si>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</si>
  <si>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</si>
  <si>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</si>
  <si>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</si>
  <si>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</si>
  <si>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</si>
  <si>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</si>
  <si>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</si>
  <si>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</si>
  <si>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</si>
  <si>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</si>
  <si>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</si>
  <si>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</si>
  <si>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</si>
  <si>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</si>
  <si>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</si>
  <si>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</si>
  <si>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</si>
  <si>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</si>
  <si>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</si>
  <si>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</si>
  <si>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</si>
  <si>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</si>
  <si>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</si>
  <si>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</si>
  <si>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</si>
  <si>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</si>
  <si>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</si>
  <si>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</si>
  <si>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</si>
  <si>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</si>
  <si>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</si>
  <si>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</si>
  <si>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</si>
  <si>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</si>
  <si>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</si>
  <si>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</si>
  <si>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</si>
  <si>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</si>
  <si>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</si>
  <si>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</si>
  <si>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</si>
  <si>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</si>
  <si>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</si>
  <si>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</si>
  <si>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</si>
  <si>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</si>
  <si>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</si>
  <si>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</si>
  <si>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</si>
  <si>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</si>
  <si>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</si>
  <si>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</si>
  <si>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</si>
  <si>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</si>
  <si>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</si>
  <si>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</si>
  <si>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</si>
  <si>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</si>
  <si>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</si>
  <si>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</si>
  <si>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</si>
  <si>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</si>
  <si>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</si>
  <si>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</si>
  <si>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</si>
  <si>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</si>
  <si>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</si>
  <si>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</si>
  <si>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</si>
  <si>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</si>
  <si>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</si>
  <si>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</si>
  <si>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</si>
  <si>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</si>
  <si>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</si>
  <si>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</si>
  <si>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</si>
  <si>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</si>
  <si>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</si>
  <si>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</si>
  <si>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</si>
  <si>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</si>
  <si>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</si>
  <si>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1.24</t>
  </si>
  <si>
    <t>▲ 0.93</t>
  </si>
  <si>
    <t>水道事業会計</t>
  </si>
  <si>
    <t>下水道事業会計</t>
  </si>
  <si>
    <t>一般会計</t>
  </si>
  <si>
    <t>卸売市場事業特別会計</t>
  </si>
  <si>
    <t>住宅事業特別会計</t>
  </si>
  <si>
    <t>競輪事業特別会計</t>
  </si>
  <si>
    <t>国民健康保険事業特別会計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</si>
  <si>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</si>
  <si>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</si>
  <si>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</si>
  <si>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</si>
  <si>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</si>
  <si>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</si>
  <si>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</si>
  <si>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</si>
  <si>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</si>
  <si>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施設整備基金</t>
  </si>
  <si>
    <t>ふるさと佐世保元気基金</t>
  </si>
  <si>
    <t>住宅基金</t>
  </si>
  <si>
    <t>福祉基金</t>
  </si>
  <si>
    <t>合併市町村振興基金</t>
    <rPh sb="0" eb="2">
      <t>ガッペイ</t>
    </rPh>
    <rPh sb="2" eb="5">
      <t>シチョウソン</t>
    </rPh>
    <rPh sb="5" eb="7">
      <t>シンコウ</t>
    </rPh>
    <rPh sb="7" eb="9">
      <t>キキン</t>
    </rPh>
    <phoneticPr fontId="2"/>
  </si>
  <si>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</si>
  <si>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</si>
  <si>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</si>
  <si>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</si>
  <si>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</si>
  <si>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</si>
  <si>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</si>
  <si>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</si>
  <si>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</si>
  <si>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</si>
  <si>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</si>
  <si>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</si>
  <si>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</si>
  <si>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公益財団法人佐世保市体育協会</t>
    <rPh sb="0" eb="2">
      <t>コウエキ</t>
    </rPh>
    <rPh sb="2" eb="4">
      <t>ザイダン</t>
    </rPh>
    <rPh sb="4" eb="6">
      <t>ホウジン</t>
    </rPh>
    <rPh sb="6" eb="10">
      <t>サセボシ</t>
    </rPh>
    <rPh sb="10" eb="12">
      <t>タイイク</t>
    </rPh>
    <rPh sb="12" eb="14">
      <t>キョウカイ</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</si>
  <si>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</si>
  <si>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</si>
  <si>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</si>
  <si>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</si>
  <si>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</si>
  <si>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</si>
  <si>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</si>
  <si>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</si>
  <si>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</si>
  <si>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t>
    <phoneticPr fontId="2"/>
  </si>
  <si>
    <t>株式会社西九州させぼパワーズ</t>
    <rPh sb="0" eb="4">
      <t>カブシキガイシャ</t>
    </rPh>
    <rPh sb="4" eb="5">
      <t>ニシ</t>
    </rPh>
    <rPh sb="5" eb="7">
      <t>キュウシュウ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</si>
</sst>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46395</c:v>
                </c:pt>
                <c:pt idx="2">
                  <c:v>48088</c:v>
                </c:pt>
                <c:pt idx="3">
                  <c:v>46457</c:v>
                </c:pt>
                <c:pt idx="4">
                  <c:v>51849</c:v>
                </c:pt>
              </c:numCache>
            </c:numRef>
          </c:val>
          <c:smooth val="0"/>
          <c:extLst>
            <c:ext xmlns:c16="http://schemas.microsoft.com/office/drawing/2014/chart" uri="{C3380CC4-5D6E-409C-BE32-E72D297353CC}">
              <c16:uniqueId val="{00000000-953E-46C0-9B7B-029671DAC2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49635</c:v>
                </c:pt>
                <c:pt idx="1">
                  <c:v>39891</c:v>
                </c:pt>
                <c:pt idx="2">
                  <c:v>54783</c:v>
                </c:pt>
                <c:pt idx="3">
                  <c:v>55406</c:v>
                </c:pt>
                <c:pt idx="4">
                  <c:v>101328</c:v>
                </c:pt>
              </c:numCache>
            </c:numRef>
          </c:val>
          <c:smooth val="0"/>
          <c:extLst>
            <c:ext xmlns:c16="http://schemas.microsoft.com/office/drawing/2014/chart" uri="{C3380CC4-5D6E-409C-BE32-E72D297353CC}">
              <c16:uniqueId val="{00000001-953E-46C0-9B7B-029671DAC2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6.94</c:v>
                </c:pt>
                <c:pt idx="1">
                  <c:v>5.15</c:v>
                </c:pt>
                <c:pt idx="2">
                  <c:v>5.87</c:v>
                </c:pt>
                <c:pt idx="3">
                  <c:v>5.95</c:v>
                </c:pt>
                <c:pt idx="4">
                  <c:v>5.47</c:v>
                </c:pt>
              </c:numCache>
            </c:numRef>
          </c:val>
          <c:extLst>
            <c:ext xmlns:c16="http://schemas.microsoft.com/office/drawing/2014/chart" uri="{C3380CC4-5D6E-409C-BE32-E72D297353CC}">
              <c16:uniqueId val="{00000000-18D4-474A-95E9-E23DE8A965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8.31</c:v>
                </c:pt>
                <c:pt idx="1">
                  <c:v>8.61</c:v>
                </c:pt>
                <c:pt idx="2">
                  <c:v>8.56</c:v>
                </c:pt>
                <c:pt idx="3">
                  <c:v>7.62</c:v>
                </c:pt>
                <c:pt idx="4">
                  <c:v>9.35</c:v>
                </c:pt>
              </c:numCache>
            </c:numRef>
          </c:val>
          <c:extLst>
            <c:ext xmlns:c16="http://schemas.microsoft.com/office/drawing/2014/chart" uri="{C3380CC4-5D6E-409C-BE32-E72D297353CC}">
              <c16:uniqueId val="{00000001-18D4-474A-95E9-E23DE8A965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c:v>
                </c:pt>
                <c:pt idx="1">
                  <c:v>-1.24</c:v>
                </c:pt>
                <c:pt idx="2">
                  <c:v>0.41</c:v>
                </c:pt>
                <c:pt idx="3">
                  <c:v>-0.93</c:v>
                </c:pt>
                <c:pt idx="4">
                  <c:v>1.31</c:v>
                </c:pt>
              </c:numCache>
            </c:numRef>
          </c:val>
          <c:smooth val="0"/>
          <c:extLst>
            <c:ext xmlns:c16="http://schemas.microsoft.com/office/drawing/2014/chart" uri="{C3380CC4-5D6E-409C-BE32-E72D297353CC}">
              <c16:uniqueId val="{00000002-18D4-474A-95E9-E23DE8A965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10.38</c:v>
                </c:pt>
                <c:pt idx="2">
                  <c:v>#N/A</c:v>
                </c:pt>
                <c:pt idx="3">
                  <c:v>1.73</c:v>
                </c:pt>
                <c:pt idx="4">
                  <c:v>#N/A</c:v>
                </c:pt>
                <c:pt idx="5">
                  <c:v>1.66</c:v>
                </c:pt>
                <c:pt idx="6">
                  <c:v>#N/A</c:v>
                </c:pt>
                <c:pt idx="7">
                  <c:v>1.88</c:v>
                </c:pt>
                <c:pt idx="8">
                  <c:v>#N/A</c:v>
                </c:pt>
                <c:pt idx="9">
                  <c:v>0.19</c:v>
                </c:pt>
              </c:numCache>
            </c:numRef>
          </c:val>
          <c:extLst>
            <c:ext xmlns:c16="http://schemas.microsoft.com/office/drawing/2014/chart" uri="{C3380CC4-5D6E-409C-BE32-E72D297353CC}">
              <c16:uniqueId val="{00000000-6901-40CE-9246-C1E0706CA2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01-40CE-9246-C1E0706CA252}"/>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0.77</c:v>
                </c:pt>
                <c:pt idx="4">
                  <c:v>#N/A</c:v>
                </c:pt>
                <c:pt idx="5">
                  <c:v>0.23</c:v>
                </c:pt>
                <c:pt idx="6">
                  <c:v>#N/A</c:v>
                </c:pt>
                <c:pt idx="7">
                  <c:v>0.47</c:v>
                </c:pt>
                <c:pt idx="8">
                  <c:v>#N/A</c:v>
                </c:pt>
                <c:pt idx="9">
                  <c:v>0.21</c:v>
                </c:pt>
              </c:numCache>
            </c:numRef>
          </c:val>
          <c:extLst>
            <c:ext xmlns:c16="http://schemas.microsoft.com/office/drawing/2014/chart" uri="{C3380CC4-5D6E-409C-BE32-E72D297353CC}">
              <c16:uniqueId val="{00000002-6901-40CE-9246-C1E0706CA25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0.48</c:v>
                </c:pt>
                <c:pt idx="2">
                  <c:v>#N/A</c:v>
                </c:pt>
                <c:pt idx="3">
                  <c:v>1.93</c:v>
                </c:pt>
                <c:pt idx="4">
                  <c:v>#N/A</c:v>
                </c:pt>
                <c:pt idx="5">
                  <c:v>2.46</c:v>
                </c:pt>
                <c:pt idx="6">
                  <c:v>#N/A</c:v>
                </c:pt>
                <c:pt idx="7">
                  <c:v>0.68</c:v>
                </c:pt>
                <c:pt idx="8">
                  <c:v>#N/A</c:v>
                </c:pt>
                <c:pt idx="9">
                  <c:v>0.28000000000000003</c:v>
                </c:pt>
              </c:numCache>
            </c:numRef>
          </c:val>
          <c:extLst>
            <c:ext xmlns:c16="http://schemas.microsoft.com/office/drawing/2014/chart" uri="{C3380CC4-5D6E-409C-BE32-E72D297353CC}">
              <c16:uniqueId val="{00000003-6901-40CE-9246-C1E0706CA252}"/>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0.34</c:v>
                </c:pt>
                <c:pt idx="2">
                  <c:v>#N/A</c:v>
                </c:pt>
                <c:pt idx="3">
                  <c:v>0.41</c:v>
                </c:pt>
                <c:pt idx="4">
                  <c:v>#N/A</c:v>
                </c:pt>
                <c:pt idx="5">
                  <c:v>0.48</c:v>
                </c:pt>
                <c:pt idx="6">
                  <c:v>#N/A</c:v>
                </c:pt>
                <c:pt idx="7">
                  <c:v>0.56999999999999995</c:v>
                </c:pt>
                <c:pt idx="8">
                  <c:v>#N/A</c:v>
                </c:pt>
                <c:pt idx="9">
                  <c:v>0.52</c:v>
                </c:pt>
              </c:numCache>
            </c:numRef>
          </c:val>
          <c:extLst>
            <c:ext xmlns:c16="http://schemas.microsoft.com/office/drawing/2014/chart" uri="{C3380CC4-5D6E-409C-BE32-E72D297353CC}">
              <c16:uniqueId val="{00000004-6901-40CE-9246-C1E0706CA252}"/>
            </c:ext>
          </c:extLst>
        </c:ser>
        <c:ser>
          <c:idx val="5"/>
          <c:order val="5"/>
          <c:tx>
            <c:strRef>
              <c:f>データシート!$A$32</c:f>
              <c:strCache>
                <c:ptCount val="1"/>
                <c:pt idx="0">
                  <c:v>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0.25</c:v>
                </c:pt>
                <c:pt idx="4">
                  <c:v>#N/A</c:v>
                </c:pt>
                <c:pt idx="5">
                  <c:v>0.48</c:v>
                </c:pt>
                <c:pt idx="6">
                  <c:v>#N/A</c:v>
                </c:pt>
                <c:pt idx="7">
                  <c:v>0.49</c:v>
                </c:pt>
                <c:pt idx="8">
                  <c:v>#N/A</c:v>
                </c:pt>
                <c:pt idx="9">
                  <c:v>0.68</c:v>
                </c:pt>
              </c:numCache>
            </c:numRef>
          </c:val>
          <c:extLst>
            <c:ext xmlns:c16="http://schemas.microsoft.com/office/drawing/2014/chart" uri="{C3380CC4-5D6E-409C-BE32-E72D297353CC}">
              <c16:uniqueId val="{00000005-6901-40CE-9246-C1E0706CA252}"/>
            </c:ext>
          </c:extLst>
        </c:ser>
        <c:ser>
          <c:idx val="6"/>
          <c:order val="6"/>
          <c:tx>
            <c:strRef>
              <c:f>データシート!$A$33</c:f>
              <c:strCache>
                <c:ptCount val="1"/>
                <c:pt idx="0">
                  <c:v>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0.75</c:v>
                </c:pt>
                <c:pt idx="2">
                  <c:v>#N/A</c:v>
                </c:pt>
                <c:pt idx="3">
                  <c:v>0.74</c:v>
                </c:pt>
                <c:pt idx="4">
                  <c:v>#N/A</c:v>
                </c:pt>
                <c:pt idx="5">
                  <c:v>0.76</c:v>
                </c:pt>
                <c:pt idx="6">
                  <c:v>#N/A</c:v>
                </c:pt>
                <c:pt idx="7">
                  <c:v>0.77</c:v>
                </c:pt>
                <c:pt idx="8">
                  <c:v>#N/A</c:v>
                </c:pt>
                <c:pt idx="9">
                  <c:v>0.7</c:v>
                </c:pt>
              </c:numCache>
            </c:numRef>
          </c:val>
          <c:extLst>
            <c:ext xmlns:c16="http://schemas.microsoft.com/office/drawing/2014/chart" uri="{C3380CC4-5D6E-409C-BE32-E72D297353CC}">
              <c16:uniqueId val="{00000006-6901-40CE-9246-C1E0706CA25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6.77</c:v>
                </c:pt>
                <c:pt idx="2">
                  <c:v>#N/A</c:v>
                </c:pt>
                <c:pt idx="3">
                  <c:v>4.8899999999999997</c:v>
                </c:pt>
                <c:pt idx="4">
                  <c:v>#N/A</c:v>
                </c:pt>
                <c:pt idx="5">
                  <c:v>5.37</c:v>
                </c:pt>
                <c:pt idx="6">
                  <c:v>#N/A</c:v>
                </c:pt>
                <c:pt idx="7">
                  <c:v>5.42</c:v>
                </c:pt>
                <c:pt idx="8">
                  <c:v>#N/A</c:v>
                </c:pt>
                <c:pt idx="9">
                  <c:v>4.75</c:v>
                </c:pt>
              </c:numCache>
            </c:numRef>
          </c:val>
          <c:extLst>
            <c:ext xmlns:c16="http://schemas.microsoft.com/office/drawing/2014/chart" uri="{C3380CC4-5D6E-409C-BE32-E72D297353CC}">
              <c16:uniqueId val="{00000007-6901-40CE-9246-C1E0706CA25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4.96</c:v>
                </c:pt>
                <c:pt idx="2">
                  <c:v>#N/A</c:v>
                </c:pt>
                <c:pt idx="3">
                  <c:v>4.75</c:v>
                </c:pt>
                <c:pt idx="4">
                  <c:v>#N/A</c:v>
                </c:pt>
                <c:pt idx="5">
                  <c:v>4.62</c:v>
                </c:pt>
                <c:pt idx="6">
                  <c:v>#N/A</c:v>
                </c:pt>
                <c:pt idx="7">
                  <c:v>4.66</c:v>
                </c:pt>
                <c:pt idx="8">
                  <c:v>#N/A</c:v>
                </c:pt>
                <c:pt idx="9">
                  <c:v>4.8</c:v>
                </c:pt>
              </c:numCache>
            </c:numRef>
          </c:val>
          <c:extLst>
            <c:ext xmlns:c16="http://schemas.microsoft.com/office/drawing/2014/chart" uri="{C3380CC4-5D6E-409C-BE32-E72D297353CC}">
              <c16:uniqueId val="{00000008-6901-40CE-9246-C1E0706CA2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7.46</c:v>
                </c:pt>
                <c:pt idx="2">
                  <c:v>#N/A</c:v>
                </c:pt>
                <c:pt idx="3">
                  <c:v>7.05</c:v>
                </c:pt>
                <c:pt idx="4">
                  <c:v>#N/A</c:v>
                </c:pt>
                <c:pt idx="5">
                  <c:v>6.88</c:v>
                </c:pt>
                <c:pt idx="6">
                  <c:v>#N/A</c:v>
                </c:pt>
                <c:pt idx="7">
                  <c:v>6.89</c:v>
                </c:pt>
                <c:pt idx="8">
                  <c:v>#N/A</c:v>
                </c:pt>
                <c:pt idx="9">
                  <c:v>7.09</c:v>
                </c:pt>
              </c:numCache>
            </c:numRef>
          </c:val>
          <c:extLst>
            <c:ext xmlns:c16="http://schemas.microsoft.com/office/drawing/2014/chart" uri="{C3380CC4-5D6E-409C-BE32-E72D297353CC}">
              <c16:uniqueId val="{00000009-6901-40CE-9246-C1E0706CA2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12509</c:v>
                </c:pt>
                <c:pt idx="5">
                  <c:v>13788</c:v>
                </c:pt>
                <c:pt idx="8">
                  <c:v>12582</c:v>
                </c:pt>
                <c:pt idx="11">
                  <c:v>12197</c:v>
                </c:pt>
                <c:pt idx="14">
                  <c:v>11280</c:v>
                </c:pt>
              </c:numCache>
            </c:numRef>
          </c:val>
          <c:extLst>
            <c:ext xmlns:c16="http://schemas.microsoft.com/office/drawing/2014/chart" uri="{C3380CC4-5D6E-409C-BE32-E72D297353CC}">
              <c16:uniqueId val="{00000000-E84B-4DA9-AA1F-0936F06E4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4B-4DA9-AA1F-0936F06E4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281</c:v>
                </c:pt>
                <c:pt idx="3">
                  <c:v>43</c:v>
                </c:pt>
                <c:pt idx="6">
                  <c:v>39</c:v>
                </c:pt>
                <c:pt idx="9">
                  <c:v>36</c:v>
                </c:pt>
                <c:pt idx="12">
                  <c:v>33</c:v>
                </c:pt>
              </c:numCache>
            </c:numRef>
          </c:val>
          <c:extLst>
            <c:ext xmlns:c16="http://schemas.microsoft.com/office/drawing/2014/chart" uri="{C3380CC4-5D6E-409C-BE32-E72D297353CC}">
              <c16:uniqueId val="{00000002-E84B-4DA9-AA1F-0936F06E4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4B-4DA9-AA1F-0936F06E4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2830</c:v>
                </c:pt>
                <c:pt idx="3">
                  <c:v>2189</c:v>
                </c:pt>
                <c:pt idx="6">
                  <c:v>2288</c:v>
                </c:pt>
                <c:pt idx="9">
                  <c:v>2383</c:v>
                </c:pt>
                <c:pt idx="12">
                  <c:v>2238</c:v>
                </c:pt>
              </c:numCache>
            </c:numRef>
          </c:val>
          <c:extLst>
            <c:ext xmlns:c16="http://schemas.microsoft.com/office/drawing/2014/chart" uri="{C3380CC4-5D6E-409C-BE32-E72D297353CC}">
              <c16:uniqueId val="{00000004-E84B-4DA9-AA1F-0936F06E4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E84B-4DA9-AA1F-0936F06E4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4B-4DA9-AA1F-0936F06E4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12456</c:v>
                </c:pt>
                <c:pt idx="3">
                  <c:v>14192</c:v>
                </c:pt>
                <c:pt idx="6">
                  <c:v>12321</c:v>
                </c:pt>
                <c:pt idx="9">
                  <c:v>11909</c:v>
                </c:pt>
                <c:pt idx="12">
                  <c:v>11369</c:v>
                </c:pt>
              </c:numCache>
            </c:numRef>
          </c:val>
          <c:extLst>
            <c:ext xmlns:c16="http://schemas.microsoft.com/office/drawing/2014/chart" uri="{C3380CC4-5D6E-409C-BE32-E72D297353CC}">
              <c16:uniqueId val="{00000007-E84B-4DA9-AA1F-0936F06E4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3201</c:v>
                </c:pt>
                <c:pt idx="2">
                  <c:v>#N/A</c:v>
                </c:pt>
                <c:pt idx="3">
                  <c:v>#N/A</c:v>
                </c:pt>
                <c:pt idx="4">
                  <c:v>2779</c:v>
                </c:pt>
                <c:pt idx="5">
                  <c:v>#N/A</c:v>
                </c:pt>
                <c:pt idx="6">
                  <c:v>#N/A</c:v>
                </c:pt>
                <c:pt idx="7">
                  <c:v>2209</c:v>
                </c:pt>
                <c:pt idx="8">
                  <c:v>#N/A</c:v>
                </c:pt>
                <c:pt idx="9">
                  <c:v>#N/A</c:v>
                </c:pt>
                <c:pt idx="10">
                  <c:v>2274</c:v>
                </c:pt>
                <c:pt idx="11">
                  <c:v>#N/A</c:v>
                </c:pt>
                <c:pt idx="12">
                  <c:v>#N/A</c:v>
                </c:pt>
                <c:pt idx="13">
                  <c:v>2503</c:v>
                </c:pt>
                <c:pt idx="14">
                  <c:v>#N/A</c:v>
                </c:pt>
              </c:numCache>
            </c:numRef>
          </c:val>
          <c:smooth val="0"/>
          <c:extLst>
            <c:ext xmlns:c16="http://schemas.microsoft.com/office/drawing/2014/chart" uri="{C3380CC4-5D6E-409C-BE32-E72D297353CC}">
              <c16:uniqueId val="{00000008-E84B-4DA9-AA1F-0936F06E4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95799</c:v>
                </c:pt>
                <c:pt idx="5">
                  <c:v>92180</c:v>
                </c:pt>
                <c:pt idx="8">
                  <c:v>91220</c:v>
                </c:pt>
                <c:pt idx="11">
                  <c:v>91152</c:v>
                </c:pt>
                <c:pt idx="14">
                  <c:v>93393</c:v>
                </c:pt>
              </c:numCache>
            </c:numRef>
          </c:val>
          <c:extLst>
            <c:ext xmlns:c16="http://schemas.microsoft.com/office/drawing/2014/chart" uri="{C3380CC4-5D6E-409C-BE32-E72D297353CC}">
              <c16:uniqueId val="{00000000-CA4C-44A4-B230-7BE584C450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24150</c:v>
                </c:pt>
                <c:pt idx="5">
                  <c:v>28419</c:v>
                </c:pt>
                <c:pt idx="8">
                  <c:v>33065</c:v>
                </c:pt>
                <c:pt idx="11">
                  <c:v>33998</c:v>
                </c:pt>
                <c:pt idx="14">
                  <c:v>34903</c:v>
                </c:pt>
              </c:numCache>
            </c:numRef>
          </c:val>
          <c:extLst>
            <c:ext xmlns:c16="http://schemas.microsoft.com/office/drawing/2014/chart" uri="{C3380CC4-5D6E-409C-BE32-E72D297353CC}">
              <c16:uniqueId val="{00000001-CA4C-44A4-B230-7BE584C450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23648</c:v>
                </c:pt>
                <c:pt idx="5">
                  <c:v>25439</c:v>
                </c:pt>
                <c:pt idx="8">
                  <c:v>27943</c:v>
                </c:pt>
                <c:pt idx="11">
                  <c:v>28104</c:v>
                </c:pt>
                <c:pt idx="14">
                  <c:v>28564</c:v>
                </c:pt>
              </c:numCache>
            </c:numRef>
          </c:val>
          <c:extLst>
            <c:ext xmlns:c16="http://schemas.microsoft.com/office/drawing/2014/chart" uri="{C3380CC4-5D6E-409C-BE32-E72D297353CC}">
              <c16:uniqueId val="{00000002-CA4C-44A4-B230-7BE584C450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4C-44A4-B230-7BE584C450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4C-44A4-B230-7BE584C450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77</c:v>
                </c:pt>
                <c:pt idx="3">
                  <c:v>85</c:v>
                </c:pt>
                <c:pt idx="6">
                  <c:v>80</c:v>
                </c:pt>
                <c:pt idx="9">
                  <c:v>117</c:v>
                </c:pt>
                <c:pt idx="12">
                  <c:v>90</c:v>
                </c:pt>
              </c:numCache>
            </c:numRef>
          </c:val>
          <c:extLst>
            <c:ext xmlns:c16="http://schemas.microsoft.com/office/drawing/2014/chart" uri="{C3380CC4-5D6E-409C-BE32-E72D297353CC}">
              <c16:uniqueId val="{00000005-CA4C-44A4-B230-7BE584C450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16443</c:v>
                </c:pt>
                <c:pt idx="3">
                  <c:v>16332</c:v>
                </c:pt>
                <c:pt idx="6">
                  <c:v>15647</c:v>
                </c:pt>
                <c:pt idx="9">
                  <c:v>14029</c:v>
                </c:pt>
                <c:pt idx="12">
                  <c:v>14006</c:v>
                </c:pt>
              </c:numCache>
            </c:numRef>
          </c:val>
          <c:extLst>
            <c:ext xmlns:c16="http://schemas.microsoft.com/office/drawing/2014/chart" uri="{C3380CC4-5D6E-409C-BE32-E72D297353CC}">
              <c16:uniqueId val="{00000006-CA4C-44A4-B230-7BE584C450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4C-44A4-B230-7BE584C450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28181</c:v>
                </c:pt>
                <c:pt idx="3">
                  <c:v>24146</c:v>
                </c:pt>
                <c:pt idx="6">
                  <c:v>24202</c:v>
                </c:pt>
                <c:pt idx="9">
                  <c:v>24578</c:v>
                </c:pt>
                <c:pt idx="12">
                  <c:v>25565</c:v>
                </c:pt>
              </c:numCache>
            </c:numRef>
          </c:val>
          <c:extLst>
            <c:ext xmlns:c16="http://schemas.microsoft.com/office/drawing/2014/chart" uri="{C3380CC4-5D6E-409C-BE32-E72D297353CC}">
              <c16:uniqueId val="{00000008-CA4C-44A4-B230-7BE584C450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A4C-44A4-B230-7BE584C450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113189</c:v>
                </c:pt>
                <c:pt idx="3">
                  <c:v>114163</c:v>
                </c:pt>
                <c:pt idx="6">
                  <c:v>112222</c:v>
                </c:pt>
                <c:pt idx="9">
                  <c:v>111468</c:v>
                </c:pt>
                <c:pt idx="12">
                  <c:v>116645</c:v>
                </c:pt>
              </c:numCache>
            </c:numRef>
          </c:val>
          <c:extLst>
            <c:ext xmlns:c16="http://schemas.microsoft.com/office/drawing/2014/chart" uri="{C3380CC4-5D6E-409C-BE32-E72D297353CC}">
              <c16:uniqueId val="{0000000A-CA4C-44A4-B230-7BE584C450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14295</c:v>
                </c:pt>
                <c:pt idx="2">
                  <c:v>#N/A</c:v>
                </c:pt>
                <c:pt idx="3">
                  <c:v>#N/A</c:v>
                </c:pt>
                <c:pt idx="4">
                  <c:v>8689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4C-44A4-B230-7BE584C450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5224</c:v>
                </c:pt>
                <c:pt idx="1">
                  <c:v>4577</c:v>
                </c:pt>
                <c:pt idx="2">
                  <c:v>5567</c:v>
                </c:pt>
              </c:numCache>
            </c:numRef>
          </c:val>
          <c:extLst>
            <c:ext xmlns:c16="http://schemas.microsoft.com/office/drawing/2014/chart" uri="{C3380CC4-5D6E-409C-BE32-E72D297353CC}">
              <c16:uniqueId val="{00000000-DAE9-4A9C-96CE-82AF0BAC1F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4096</c:v>
                </c:pt>
                <c:pt idx="1">
                  <c:v>3508</c:v>
                </c:pt>
                <c:pt idx="2">
                  <c:v>3447</c:v>
                </c:pt>
              </c:numCache>
            </c:numRef>
          </c:val>
          <c:extLst>
            <c:ext xmlns:c16="http://schemas.microsoft.com/office/drawing/2014/chart" uri="{C3380CC4-5D6E-409C-BE32-E72D297353CC}">
              <c16:uniqueId val="{00000001-DAE9-4A9C-96CE-82AF0BAC1F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14512</c:v>
                </c:pt>
                <c:pt idx="1">
                  <c:v>14347</c:v>
                </c:pt>
                <c:pt idx="2">
                  <c:v>12970</c:v>
                </c:pt>
              </c:numCache>
            </c:numRef>
          </c:val>
          <c:extLst>
            <c:ext xmlns:c16="http://schemas.microsoft.com/office/drawing/2014/chart" uri="{C3380CC4-5D6E-409C-BE32-E72D297353CC}">
              <c16:uniqueId val="{00000002-DAE9-4A9C-96CE-82AF0BAC1F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元利償還金等については、前年度と比較して約</a:t>
          </a:r>
          <a:r>
            <a:rPr kumimoji="1" lang="en-US" altLang="ja-JP" sz="1200">
              <a:latin typeface="+mn-ea"/>
              <a:ea typeface="+mn-ea"/>
            </a:rPr>
            <a:t>5</a:t>
          </a:r>
          <a:r>
            <a:rPr kumimoji="1" lang="ja-JP" altLang="en-US" sz="1200">
              <a:latin typeface="+mn-ea"/>
              <a:ea typeface="+mn-ea"/>
            </a:rPr>
            <a:t>億</a:t>
          </a:r>
          <a:r>
            <a:rPr kumimoji="1" lang="en-US" altLang="ja-JP" sz="1200">
              <a:latin typeface="+mn-ea"/>
              <a:ea typeface="+mn-ea"/>
            </a:rPr>
            <a:t>4</a:t>
          </a:r>
          <a:r>
            <a:rPr kumimoji="1" lang="ja-JP" altLang="en-US" sz="1200">
              <a:latin typeface="+mn-ea"/>
              <a:ea typeface="+mn-ea"/>
            </a:rPr>
            <a:t>千万円減少した。これは主に、一般会計等にかかる元利償還金について、地方債の計画的な発行に努めた結果、元金償還額が減となったことによるものである。</a:t>
          </a:r>
        </a:p>
        <a:p>
          <a:r>
            <a:rPr kumimoji="1" lang="ja-JP" altLang="en-US" sz="1200">
              <a:latin typeface="+mn-ea"/>
              <a:ea typeface="+mn-ea"/>
            </a:rPr>
            <a:t>　また、控除財源である算入公債費等については、前年度比で約</a:t>
          </a:r>
          <a:r>
            <a:rPr kumimoji="1" lang="en-US" altLang="ja-JP" sz="1200">
              <a:latin typeface="+mn-ea"/>
              <a:ea typeface="+mn-ea"/>
            </a:rPr>
            <a:t>5</a:t>
          </a:r>
          <a:r>
            <a:rPr kumimoji="1" lang="ja-JP" altLang="en-US" sz="1200">
              <a:latin typeface="+mn-ea"/>
              <a:ea typeface="+mn-ea"/>
            </a:rPr>
            <a:t>億</a:t>
          </a:r>
          <a:r>
            <a:rPr kumimoji="1" lang="en-US" altLang="ja-JP" sz="1200">
              <a:latin typeface="+mn-ea"/>
              <a:ea typeface="+mn-ea"/>
            </a:rPr>
            <a:t>7</a:t>
          </a:r>
          <a:r>
            <a:rPr kumimoji="1" lang="ja-JP" altLang="en-US" sz="1200">
              <a:latin typeface="+mn-ea"/>
              <a:ea typeface="+mn-ea"/>
            </a:rPr>
            <a:t>千万円の減となった、これは起債の償還終了などに伴い交付税措置のある公債費相当額が減少したためである。</a:t>
          </a:r>
        </a:p>
        <a:p>
          <a:r>
            <a:rPr kumimoji="1" lang="ja-JP" altLang="en-US" sz="1200">
              <a:latin typeface="+mn-ea"/>
              <a:ea typeface="+mn-ea"/>
            </a:rPr>
            <a:t>　分子合計では前年度と比較して約</a:t>
          </a:r>
          <a:r>
            <a:rPr kumimoji="1" lang="en-US" altLang="ja-JP" sz="1200">
              <a:latin typeface="+mn-ea"/>
              <a:ea typeface="+mn-ea"/>
            </a:rPr>
            <a:t>2</a:t>
          </a:r>
          <a:r>
            <a:rPr kumimoji="1" lang="ja-JP" altLang="en-US" sz="1200">
              <a:latin typeface="+mn-ea"/>
              <a:ea typeface="+mn-ea"/>
            </a:rPr>
            <a:t>億</a:t>
          </a:r>
          <a:r>
            <a:rPr kumimoji="1" lang="en-US" altLang="ja-JP" sz="1200">
              <a:latin typeface="+mn-ea"/>
              <a:ea typeface="+mn-ea"/>
            </a:rPr>
            <a:t>3</a:t>
          </a:r>
          <a:r>
            <a:rPr kumimoji="1" lang="ja-JP" altLang="en-US" sz="1200">
              <a:latin typeface="+mn-ea"/>
              <a:ea typeface="+mn-ea"/>
            </a:rPr>
            <a:t>千万円の増となり、平成</a:t>
          </a:r>
          <a:r>
            <a:rPr kumimoji="1" lang="en-US" altLang="ja-JP" sz="1200">
              <a:latin typeface="+mn-ea"/>
              <a:ea typeface="+mn-ea"/>
            </a:rPr>
            <a:t>28</a:t>
          </a:r>
          <a:r>
            <a:rPr kumimoji="1" lang="ja-JP" altLang="en-US" sz="1200">
              <a:latin typeface="+mn-ea"/>
              <a:ea typeface="+mn-ea"/>
            </a:rPr>
            <a:t>年から平成</a:t>
          </a:r>
          <a:r>
            <a:rPr kumimoji="1" lang="en-US" altLang="ja-JP" sz="1200">
              <a:latin typeface="+mn-ea"/>
              <a:ea typeface="+mn-ea"/>
            </a:rPr>
            <a:t>30</a:t>
          </a:r>
          <a:r>
            <a:rPr kumimoji="1" lang="ja-JP" altLang="en-US" sz="1200">
              <a:latin typeface="+mn-ea"/>
              <a:ea typeface="+mn-ea"/>
            </a:rPr>
            <a:t>年度の</a:t>
          </a:r>
          <a:r>
            <a:rPr kumimoji="1" lang="en-US" altLang="ja-JP" sz="1200">
              <a:latin typeface="+mn-ea"/>
              <a:ea typeface="+mn-ea"/>
            </a:rPr>
            <a:t>3</a:t>
          </a:r>
          <a:r>
            <a:rPr kumimoji="1" lang="ja-JP" altLang="en-US" sz="1200">
              <a:latin typeface="+mn-ea"/>
              <a:ea typeface="+mn-ea"/>
            </a:rPr>
            <a:t>か年平均で算出した令和元年度の実質公債費比率は</a:t>
          </a:r>
          <a:r>
            <a:rPr kumimoji="1" lang="en-US" altLang="ja-JP" sz="1200">
              <a:latin typeface="+mn-ea"/>
              <a:ea typeface="+mn-ea"/>
            </a:rPr>
            <a:t>4.5</a:t>
          </a:r>
          <a:r>
            <a:rPr kumimoji="1" lang="ja-JP" altLang="en-US" sz="1200">
              <a:latin typeface="+mn-ea"/>
              <a:ea typeface="+mn-ea"/>
            </a:rPr>
            <a:t>％となり、平成</a:t>
          </a:r>
          <a:r>
            <a:rPr kumimoji="1" lang="en-US" altLang="ja-JP" sz="1200">
              <a:latin typeface="+mn-ea"/>
              <a:ea typeface="+mn-ea"/>
            </a:rPr>
            <a:t>30</a:t>
          </a:r>
          <a:r>
            <a:rPr kumimoji="1" lang="ja-JP" altLang="en-US" sz="1200">
              <a:latin typeface="+mn-ea"/>
              <a:ea typeface="+mn-ea"/>
            </a:rPr>
            <a:t>年度の</a:t>
          </a:r>
          <a:r>
            <a:rPr kumimoji="1" lang="en-US" altLang="ja-JP" sz="1200">
              <a:latin typeface="+mn-ea"/>
              <a:ea typeface="+mn-ea"/>
            </a:rPr>
            <a:t>4.6</a:t>
          </a:r>
          <a:r>
            <a:rPr kumimoji="1" lang="ja-JP" altLang="en-US" sz="1200">
              <a:latin typeface="+mn-ea"/>
              <a:ea typeface="+mn-ea"/>
            </a:rPr>
            <a:t>％から</a:t>
          </a:r>
          <a:r>
            <a:rPr kumimoji="1" lang="en-US" altLang="ja-JP" sz="1200">
              <a:latin typeface="+mn-ea"/>
              <a:ea typeface="+mn-ea"/>
            </a:rPr>
            <a:t>0.1</a:t>
          </a:r>
          <a:r>
            <a:rPr kumimoji="1" lang="ja-JP" altLang="en-US" sz="1200">
              <a:latin typeface="+mn-ea"/>
              <a:ea typeface="+mn-ea"/>
            </a:rPr>
            <a:t>ポイント好転している。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将来負担額については、一般会計等に係る地方債の現在高が</a:t>
          </a:r>
          <a:r>
            <a:rPr kumimoji="1" lang="en-US" altLang="ja-JP" sz="1100">
              <a:latin typeface="+mn-ea"/>
              <a:ea typeface="+mn-ea"/>
            </a:rPr>
            <a:t>51</a:t>
          </a:r>
          <a:r>
            <a:rPr kumimoji="1" lang="ja-JP" altLang="en-US" sz="1100">
              <a:latin typeface="+mn-ea"/>
              <a:ea typeface="+mn-ea"/>
            </a:rPr>
            <a:t>億</a:t>
          </a:r>
          <a:r>
            <a:rPr kumimoji="1" lang="en-US" altLang="ja-JP" sz="1100">
              <a:latin typeface="+mn-ea"/>
              <a:ea typeface="+mn-ea"/>
            </a:rPr>
            <a:t>8</a:t>
          </a:r>
          <a:r>
            <a:rPr kumimoji="1" lang="ja-JP" altLang="en-US" sz="1100">
              <a:latin typeface="+mn-ea"/>
              <a:ea typeface="+mn-ea"/>
            </a:rPr>
            <a:t>千万円減少した。これは、一般会計で新西部クリーンセンター（ごみ焼却施設）の建替えや学校空調整備などにより</a:t>
          </a:r>
          <a:r>
            <a:rPr kumimoji="1" lang="en-US" altLang="ja-JP" sz="1100">
              <a:latin typeface="+mn-ea"/>
              <a:ea typeface="+mn-ea"/>
            </a:rPr>
            <a:t>55</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千万円増加したことが主な要因である。また、公営企業債等繰入見込額が、下水道事業で</a:t>
          </a:r>
          <a:r>
            <a:rPr kumimoji="1" lang="en-US" altLang="ja-JP" sz="1100">
              <a:latin typeface="+mn-ea"/>
              <a:ea typeface="+mn-ea"/>
            </a:rPr>
            <a:t>16</a:t>
          </a:r>
          <a:r>
            <a:rPr kumimoji="1" lang="ja-JP" altLang="en-US" sz="1100">
              <a:latin typeface="+mn-ea"/>
              <a:ea typeface="+mn-ea"/>
            </a:rPr>
            <a:t>億</a:t>
          </a:r>
          <a:r>
            <a:rPr kumimoji="1" lang="en-US" altLang="ja-JP" sz="1100">
              <a:latin typeface="+mn-ea"/>
              <a:ea typeface="+mn-ea"/>
            </a:rPr>
            <a:t>4</a:t>
          </a:r>
          <a:r>
            <a:rPr kumimoji="1" lang="ja-JP" altLang="en-US" sz="1100">
              <a:latin typeface="+mn-ea"/>
              <a:ea typeface="+mn-ea"/>
            </a:rPr>
            <a:t>千万円増加したことなどにより、前年度と比較して計</a:t>
          </a:r>
          <a:r>
            <a:rPr kumimoji="1" lang="en-US" altLang="ja-JP" sz="1100">
              <a:latin typeface="+mn-ea"/>
              <a:ea typeface="+mn-ea"/>
            </a:rPr>
            <a:t>61</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千万円の増となった。</a:t>
          </a:r>
        </a:p>
        <a:p>
          <a:r>
            <a:rPr kumimoji="1" lang="ja-JP" altLang="en-US" sz="1100">
              <a:latin typeface="+mn-ea"/>
              <a:ea typeface="+mn-ea"/>
            </a:rPr>
            <a:t>　また、控除財源である充当可能財源等については、基準財政需要額算入見込額が地方債残高の増加に伴い、</a:t>
          </a:r>
          <a:r>
            <a:rPr kumimoji="1" lang="en-US" altLang="ja-JP" sz="1100">
              <a:latin typeface="+mn-ea"/>
              <a:ea typeface="+mn-ea"/>
            </a:rPr>
            <a:t>22</a:t>
          </a:r>
          <a:r>
            <a:rPr kumimoji="1" lang="ja-JP" altLang="en-US" sz="1100">
              <a:latin typeface="+mn-ea"/>
              <a:ea typeface="+mn-ea"/>
            </a:rPr>
            <a:t>億</a:t>
          </a:r>
          <a:r>
            <a:rPr kumimoji="1" lang="en-US" altLang="ja-JP" sz="1100">
              <a:latin typeface="+mn-ea"/>
              <a:ea typeface="+mn-ea"/>
            </a:rPr>
            <a:t>4</a:t>
          </a:r>
          <a:r>
            <a:rPr kumimoji="1" lang="ja-JP" altLang="en-US" sz="1100">
              <a:latin typeface="+mn-ea"/>
              <a:ea typeface="+mn-ea"/>
            </a:rPr>
            <a:t>千万円の増となり、交通局精算金積立の増などにより充当可能基金が</a:t>
          </a:r>
          <a:r>
            <a:rPr kumimoji="1" lang="en-US" altLang="ja-JP" sz="1100">
              <a:latin typeface="+mn-ea"/>
              <a:ea typeface="+mn-ea"/>
            </a:rPr>
            <a:t>4</a:t>
          </a:r>
          <a:r>
            <a:rPr kumimoji="1" lang="ja-JP" altLang="en-US" sz="1100">
              <a:latin typeface="+mn-ea"/>
              <a:ea typeface="+mn-ea"/>
            </a:rPr>
            <a:t>億</a:t>
          </a:r>
          <a:r>
            <a:rPr kumimoji="1" lang="en-US" altLang="ja-JP" sz="1100">
              <a:latin typeface="+mn-ea"/>
              <a:ea typeface="+mn-ea"/>
            </a:rPr>
            <a:t>6</a:t>
          </a:r>
          <a:r>
            <a:rPr kumimoji="1" lang="ja-JP" altLang="en-US" sz="1100">
              <a:latin typeface="+mn-ea"/>
              <a:ea typeface="+mn-ea"/>
            </a:rPr>
            <a:t>千万円の増となったことや、都市計画税や公営住宅使用料の充当可能特定歳入が</a:t>
          </a:r>
          <a:r>
            <a:rPr kumimoji="1" lang="en-US" altLang="ja-JP" sz="1100">
              <a:latin typeface="+mn-ea"/>
              <a:ea typeface="+mn-ea"/>
            </a:rPr>
            <a:t>9</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千万円の増となったことにより、計</a:t>
          </a:r>
          <a:r>
            <a:rPr kumimoji="1" lang="en-US" altLang="ja-JP" sz="1100">
              <a:latin typeface="+mn-ea"/>
              <a:ea typeface="+mn-ea"/>
            </a:rPr>
            <a:t>36</a:t>
          </a:r>
          <a:r>
            <a:rPr kumimoji="1" lang="ja-JP" altLang="en-US" sz="1100">
              <a:latin typeface="+mn-ea"/>
              <a:ea typeface="+mn-ea"/>
            </a:rPr>
            <a:t>億</a:t>
          </a:r>
          <a:r>
            <a:rPr kumimoji="1" lang="en-US" altLang="ja-JP" sz="1100">
              <a:latin typeface="+mn-ea"/>
              <a:ea typeface="+mn-ea"/>
            </a:rPr>
            <a:t>3</a:t>
          </a:r>
          <a:r>
            <a:rPr kumimoji="1" lang="ja-JP" altLang="en-US" sz="1100">
              <a:latin typeface="+mn-ea"/>
              <a:ea typeface="+mn-ea"/>
            </a:rPr>
            <a:t>千万円の増となり、分子合計では前年度と比較して</a:t>
          </a:r>
          <a:r>
            <a:rPr kumimoji="1" lang="en-US" altLang="ja-JP" sz="1100">
              <a:latin typeface="+mn-ea"/>
              <a:ea typeface="+mn-ea"/>
            </a:rPr>
            <a:t>25</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千万円の減となった。</a:t>
          </a:r>
        </a:p>
        <a:p>
          <a:r>
            <a:rPr kumimoji="1" lang="ja-JP" altLang="en-US" sz="1100">
              <a:latin typeface="+mn-ea"/>
              <a:ea typeface="+mn-ea"/>
            </a:rPr>
            <a:t>　この結果、分子はマイナスとなり、将来負担比率は「－」となった。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財政調整基金において、交通局精算金積立や都市計画税余剰分積立などにより増、ふるさと佐世保元気基金が増となったものの、減債基金において、非常用電源整備事業償還繰出などにより減、施設整備基金において、更新整備等に取り崩しを行ったことで、基金全体としては減となった。</a:t>
          </a: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％以上を維持できるように努めている。</a:t>
          </a:r>
        </a:p>
        <a:p>
          <a:r>
            <a:rPr kumimoji="1" lang="ja-JP" altLang="en-US" sz="1300">
              <a:solidFill>
                <a:schemeClr val="dk1"/>
              </a:solidFill>
              <a:effectLst/>
              <a:latin typeface="+mn-ea"/>
              <a:ea typeface="+mn-ea"/>
              <a:cs typeface="+mn-cs"/>
            </a:rPr>
            <a:t>　施設整備基金では、今後策定される公共施設の再編に関する実施計画に基づき、計画的に運用していく。</a:t>
          </a:r>
          <a:endParaRPr kumimoji="1" lang="en-US" altLang="ja-JP" sz="13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p>
        <a:p>
          <a:r>
            <a:rPr kumimoji="1" lang="ja-JP" altLang="en-US" sz="1300">
              <a:solidFill>
                <a:schemeClr val="dk1"/>
              </a:solidFill>
              <a:effectLst/>
              <a:latin typeface="+mn-ea"/>
              <a:ea typeface="+mn-ea"/>
              <a:cs typeface="+mn-cs"/>
            </a:rPr>
            <a:t>　合併市町村振興基金：地域住民の連帯の強化及び地域振興等に資する事業</a:t>
          </a:r>
        </a:p>
        <a:p>
          <a:r>
            <a:rPr kumimoji="1" lang="ja-JP" altLang="en-US" sz="1300">
              <a:solidFill>
                <a:schemeClr val="dk1"/>
              </a:solidFill>
              <a:effectLst/>
              <a:latin typeface="+mn-ea"/>
              <a:ea typeface="+mn-ea"/>
              <a:cs typeface="+mn-cs"/>
            </a:rPr>
            <a:t>　施設整備基金：施設の整備を推進し、市民の安全及び行政サービスの向上に資する事業</a:t>
          </a:r>
        </a:p>
        <a:p>
          <a:r>
            <a:rPr kumimoji="1" lang="ja-JP" altLang="en-US" sz="1300">
              <a:solidFill>
                <a:schemeClr val="dk1"/>
              </a:solidFill>
              <a:effectLst/>
              <a:latin typeface="+mn-ea"/>
              <a:ea typeface="+mn-ea"/>
              <a:cs typeface="+mn-cs"/>
            </a:rPr>
            <a:t>　ふるさと佐世保元気基金：恵まれた自然とともに市民が元気で輝くまちづくりに資する事業</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元年度は、施設整備基金において、本庁舎のリニューアル事業、小学校施設保全事業、前畑崎辺道路整備事業等に充当したことから減となった。また、ふるさと納税寄附金を原資とするふるさと佐世保元気基金において、寄附金の増に伴い増となった。</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施設整備基金：今後策定される公共施設の再編に関する実施計画に基づき計画的に運用していく。　</a:t>
          </a:r>
        </a:p>
        <a:p>
          <a:r>
            <a:rPr kumimoji="1" lang="ja-JP" altLang="en-US" sz="1300">
              <a:solidFill>
                <a:schemeClr val="dk1"/>
              </a:solidFill>
              <a:effectLst/>
              <a:latin typeface="+mn-ea"/>
              <a:ea typeface="+mn-ea"/>
              <a:cs typeface="+mn-cs"/>
            </a:rPr>
            <a:t>　ふるさと佐世保元気基金：寄附者が寄附の際に選択された４つの活用方法に沿った運用を行う。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令和元年度は、地方創生事業への充当などにより取り崩したものの、交通局精算金積立や都市計画税余剰分積み立てなどにより、残高は減となった。</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％以上を維持できるように努めている。</a:t>
          </a:r>
        </a:p>
        <a:p>
          <a:endParaRPr kumimoji="1" lang="ja-JP" altLang="en-US"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600">
            <a:effectLst/>
            <a:latin typeface="+mn-ea"/>
            <a:ea typeface="+mn-ea"/>
          </a:endParaRPr>
        </a:p>
        <a:p>
          <a:r>
            <a:rPr kumimoji="1" lang="ja-JP" altLang="ja-JP" sz="1200">
              <a:solidFill>
                <a:schemeClr val="dk1"/>
              </a:solidFill>
              <a:effectLst/>
              <a:latin typeface="+mn-ea"/>
              <a:ea typeface="+mn-ea"/>
              <a:cs typeface="+mn-cs"/>
            </a:rPr>
            <a:t>　現在基金の増は、条例積立と運用益によるものである。</a:t>
          </a:r>
          <a:endParaRPr lang="ja-JP" altLang="ja-JP" sz="16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600">
            <a:effectLst/>
            <a:latin typeface="+mn-ea"/>
            <a:ea typeface="+mn-ea"/>
          </a:endParaRPr>
        </a:p>
        <a:p>
          <a:r>
            <a:rPr kumimoji="1" lang="ja-JP" altLang="ja-JP" sz="12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％以上を維持できるように努めている。</a:t>
          </a:r>
          <a:endParaRPr lang="ja-JP" altLang="ja-JP" sz="1600">
            <a:effectLst/>
            <a:latin typeface="+mn-ea"/>
            <a:ea typeface="+mn-ea"/>
          </a:endParaRPr>
        </a:p>
        <a:p>
          <a:endParaRPr kumimoji="1" lang="en-US" altLang="ja-JP" sz="14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本市の財政力指数は</a:t>
          </a:r>
          <a:r>
            <a:rPr kumimoji="1" lang="en-US" altLang="ja-JP" sz="1000">
              <a:solidFill>
                <a:schemeClr val="dk1"/>
              </a:solidFill>
              <a:effectLst/>
              <a:latin typeface="+mn-lt"/>
              <a:ea typeface="+mn-ea"/>
              <a:cs typeface="+mn-cs"/>
            </a:rPr>
            <a:t>0.53</a:t>
          </a:r>
          <a:r>
            <a:rPr kumimoji="1" lang="ja-JP" altLang="ja-JP" sz="1000">
              <a:solidFill>
                <a:schemeClr val="dk1"/>
              </a:solidFill>
              <a:effectLst/>
              <a:latin typeface="+mn-lt"/>
              <a:ea typeface="+mn-ea"/>
              <a:cs typeface="+mn-cs"/>
            </a:rPr>
            <a:t>であり、県平均</a:t>
          </a:r>
          <a:r>
            <a:rPr kumimoji="1" lang="en-US" altLang="ja-JP" sz="1000">
              <a:solidFill>
                <a:schemeClr val="dk1"/>
              </a:solidFill>
              <a:effectLst/>
              <a:latin typeface="+mn-lt"/>
              <a:ea typeface="+mn-ea"/>
              <a:cs typeface="+mn-cs"/>
            </a:rPr>
            <a:t>0.39</a:t>
          </a:r>
          <a:r>
            <a:rPr kumimoji="1" lang="ja-JP" altLang="ja-JP" sz="1000">
              <a:solidFill>
                <a:schemeClr val="dk1"/>
              </a:solidFill>
              <a:effectLst/>
              <a:latin typeface="+mn-lt"/>
              <a:ea typeface="+mn-ea"/>
              <a:cs typeface="+mn-cs"/>
            </a:rPr>
            <a:t>、全国平均</a:t>
          </a:r>
          <a:r>
            <a:rPr kumimoji="1" lang="en-US" altLang="ja-JP" sz="1000">
              <a:solidFill>
                <a:schemeClr val="dk1"/>
              </a:solidFill>
              <a:effectLst/>
              <a:latin typeface="+mn-lt"/>
              <a:ea typeface="+mn-ea"/>
              <a:cs typeface="+mn-cs"/>
            </a:rPr>
            <a:t>0.51</a:t>
          </a:r>
          <a:r>
            <a:rPr kumimoji="1" lang="ja-JP" altLang="ja-JP" sz="1000">
              <a:solidFill>
                <a:schemeClr val="dk1"/>
              </a:solidFill>
              <a:effectLst/>
              <a:latin typeface="+mn-lt"/>
              <a:ea typeface="+mn-ea"/>
              <a:cs typeface="+mn-cs"/>
            </a:rPr>
            <a:t>は上回っているものの、類似団体平均</a:t>
          </a:r>
          <a:r>
            <a:rPr kumimoji="1" lang="en-US" altLang="ja-JP" sz="1000">
              <a:solidFill>
                <a:schemeClr val="dk1"/>
              </a:solidFill>
              <a:effectLst/>
              <a:latin typeface="+mn-lt"/>
              <a:ea typeface="+mn-ea"/>
              <a:cs typeface="+mn-cs"/>
            </a:rPr>
            <a:t>0.80</a:t>
          </a:r>
          <a:r>
            <a:rPr kumimoji="1" lang="ja-JP" altLang="ja-JP" sz="1000">
              <a:solidFill>
                <a:schemeClr val="dk1"/>
              </a:solidFill>
              <a:effectLst/>
              <a:latin typeface="+mn-lt"/>
              <a:ea typeface="+mn-ea"/>
              <a:cs typeface="+mn-cs"/>
            </a:rPr>
            <a:t>を大きく下回っている。これは、人口減少や高齢化等により、人口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2" name="直線コネクタ 71"/>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本市の経常収支比率は</a:t>
          </a:r>
          <a:r>
            <a:rPr kumimoji="1" lang="en-US" altLang="ja-JP" sz="1000">
              <a:latin typeface="+mn-ea"/>
              <a:ea typeface="+mn-ea"/>
            </a:rPr>
            <a:t>92.5</a:t>
          </a:r>
          <a:r>
            <a:rPr kumimoji="1" lang="ja-JP" altLang="en-US" sz="1000">
              <a:latin typeface="+mn-ea"/>
              <a:ea typeface="+mn-ea"/>
            </a:rPr>
            <a:t>％であり、昨年度と同数であるが、経年で比較すると悪化しつつある状況である。</a:t>
          </a:r>
        </a:p>
        <a:p>
          <a:r>
            <a:rPr kumimoji="1" lang="ja-JP" altLang="en-US" sz="1000">
              <a:latin typeface="+mn-ea"/>
              <a:ea typeface="+mn-ea"/>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12700</xdr:rowOff>
    </xdr:to>
    <xdr:cxnSp macro="">
      <xdr:nvCxnSpPr>
        <xdr:cNvPr id="130" name="直線コネクタ 129"/>
        <xdr:cNvCxnSpPr/>
      </xdr:nvCxnSpPr>
      <xdr:spPr>
        <a:xfrm>
          <a:off x="4114800" y="1115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12700</xdr:rowOff>
    </xdr:to>
    <xdr:cxnSp macro="">
      <xdr:nvCxnSpPr>
        <xdr:cNvPr id="133" name="直線コネクタ 132"/>
        <xdr:cNvCxnSpPr/>
      </xdr:nvCxnSpPr>
      <xdr:spPr>
        <a:xfrm>
          <a:off x="3225800" y="1110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135890</xdr:rowOff>
    </xdr:to>
    <xdr:cxnSp macro="">
      <xdr:nvCxnSpPr>
        <xdr:cNvPr id="136" name="直線コネクタ 135"/>
        <xdr:cNvCxnSpPr/>
      </xdr:nvCxnSpPr>
      <xdr:spPr>
        <a:xfrm>
          <a:off x="2336800" y="1109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121412</xdr:rowOff>
    </xdr:to>
    <xdr:cxnSp macro="">
      <xdr:nvCxnSpPr>
        <xdr:cNvPr id="139" name="直線コネクタ 138"/>
        <xdr:cNvCxnSpPr/>
      </xdr:nvCxnSpPr>
      <xdr:spPr>
        <a:xfrm>
          <a:off x="1447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3" name="テキスト ボックス 142"/>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0" name="財政構造の弾力性該当値テキスト"/>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3" name="楕円 152"/>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4" name="テキスト ボックス 153"/>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5" name="楕円 154"/>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56" name="テキスト ボックス 155"/>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8" name="テキスト ボックス 157"/>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人件費、物件費及び維持補修費の合計額の人口</a:t>
          </a:r>
          <a:r>
            <a:rPr kumimoji="1" lang="en-US" altLang="ja-JP" sz="1000">
              <a:latin typeface="+mn-ea"/>
              <a:ea typeface="+mn-ea"/>
            </a:rPr>
            <a:t>1</a:t>
          </a:r>
          <a:r>
            <a:rPr kumimoji="1" lang="ja-JP" altLang="en-US" sz="1000">
              <a:latin typeface="+mn-ea"/>
              <a:ea typeface="+mn-ea"/>
            </a:rPr>
            <a:t>人当たりの金額が類似団体平均を上回っているのは、人件費・物件費が要因となっている。本市は保健所や港湾、広域消防などの業務があることや、平成</a:t>
          </a:r>
          <a:r>
            <a:rPr kumimoji="1" lang="en-US" altLang="ja-JP" sz="1000">
              <a:latin typeface="+mn-ea"/>
              <a:ea typeface="+mn-ea"/>
            </a:rPr>
            <a:t>17</a:t>
          </a:r>
          <a:r>
            <a:rPr kumimoji="1" lang="ja-JP" altLang="en-US" sz="1000">
              <a:latin typeface="+mn-ea"/>
              <a:ea typeface="+mn-ea"/>
            </a:rPr>
            <a:t>年、</a:t>
          </a:r>
          <a:r>
            <a:rPr kumimoji="1" lang="en-US" altLang="ja-JP" sz="1000">
              <a:latin typeface="+mn-ea"/>
              <a:ea typeface="+mn-ea"/>
            </a:rPr>
            <a:t>18</a:t>
          </a:r>
          <a:r>
            <a:rPr kumimoji="1" lang="ja-JP" altLang="en-US" sz="1000">
              <a:latin typeface="+mn-ea"/>
              <a:ea typeface="+mn-ea"/>
            </a:rPr>
            <a:t>年及び</a:t>
          </a:r>
          <a:r>
            <a:rPr kumimoji="1" lang="en-US" altLang="ja-JP" sz="1000">
              <a:latin typeface="+mn-ea"/>
              <a:ea typeface="+mn-ea"/>
            </a:rPr>
            <a:t>22</a:t>
          </a:r>
          <a:r>
            <a:rPr kumimoji="1" lang="ja-JP" altLang="en-US" sz="1000">
              <a:latin typeface="+mn-ea"/>
              <a:ea typeface="+mn-ea"/>
            </a:rPr>
            <a:t>年に市町合併を行っており、人口千人当たり職員数が類似団体と比較して多い（本市</a:t>
          </a:r>
          <a:r>
            <a:rPr kumimoji="1" lang="en-US" altLang="ja-JP" sz="1000">
              <a:latin typeface="+mn-ea"/>
              <a:ea typeface="+mn-ea"/>
            </a:rPr>
            <a:t>8.37</a:t>
          </a:r>
          <a:r>
            <a:rPr kumimoji="1" lang="ja-JP" altLang="en-US" sz="1000">
              <a:latin typeface="+mn-ea"/>
              <a:ea typeface="+mn-ea"/>
            </a:rPr>
            <a:t>人、類団</a:t>
          </a:r>
          <a:r>
            <a:rPr kumimoji="1" lang="en-US" altLang="ja-JP" sz="1000">
              <a:latin typeface="+mn-ea"/>
              <a:ea typeface="+mn-ea"/>
            </a:rPr>
            <a:t>6.32</a:t>
          </a:r>
          <a:r>
            <a:rPr kumimoji="1" lang="ja-JP" altLang="en-US" sz="1000">
              <a:latin typeface="+mn-ea"/>
              <a:ea typeface="+mn-ea"/>
            </a:rPr>
            <a:t>人）状況である。</a:t>
          </a:r>
        </a:p>
        <a:p>
          <a:r>
            <a:rPr kumimoji="1" lang="ja-JP" altLang="en-US" sz="1000">
              <a:latin typeface="+mn-ea"/>
              <a:ea typeface="+mn-ea"/>
            </a:rPr>
            <a:t>　今後は「第</a:t>
          </a:r>
          <a:r>
            <a:rPr kumimoji="1" lang="en-US" altLang="ja-JP" sz="1000">
              <a:latin typeface="+mn-ea"/>
              <a:ea typeface="+mn-ea"/>
            </a:rPr>
            <a:t>6</a:t>
          </a:r>
          <a:r>
            <a:rPr kumimoji="1" lang="ja-JP" altLang="en-US" sz="1000">
              <a:latin typeface="+mn-ea"/>
              <a:ea typeface="+mn-ea"/>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77459</xdr:rowOff>
    </xdr:from>
    <xdr:to>
      <xdr:col>23</xdr:col>
      <xdr:colOff>133350</xdr:colOff>
      <xdr:row>86</xdr:row>
      <xdr:rowOff>15008</xdr:rowOff>
    </xdr:to>
    <xdr:cxnSp macro="">
      <xdr:nvCxnSpPr>
        <xdr:cNvPr id="195" name="直線コネクタ 194"/>
        <xdr:cNvCxnSpPr/>
      </xdr:nvCxnSpPr>
      <xdr:spPr>
        <a:xfrm>
          <a:off x="4114800" y="14650709"/>
          <a:ext cx="8382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52398</xdr:rowOff>
    </xdr:from>
    <xdr:to>
      <xdr:col>19</xdr:col>
      <xdr:colOff>133350</xdr:colOff>
      <xdr:row>85</xdr:row>
      <xdr:rowOff>77459</xdr:rowOff>
    </xdr:to>
    <xdr:cxnSp macro="">
      <xdr:nvCxnSpPr>
        <xdr:cNvPr id="198" name="直線コネクタ 197"/>
        <xdr:cNvCxnSpPr/>
      </xdr:nvCxnSpPr>
      <xdr:spPr>
        <a:xfrm>
          <a:off x="3225800" y="14625648"/>
          <a:ext cx="889000" cy="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9930</xdr:rowOff>
    </xdr:from>
    <xdr:to>
      <xdr:col>15</xdr:col>
      <xdr:colOff>82550</xdr:colOff>
      <xdr:row>85</xdr:row>
      <xdr:rowOff>52398</xdr:rowOff>
    </xdr:to>
    <xdr:cxnSp macro="">
      <xdr:nvCxnSpPr>
        <xdr:cNvPr id="201" name="直線コネクタ 200"/>
        <xdr:cNvCxnSpPr/>
      </xdr:nvCxnSpPr>
      <xdr:spPr>
        <a:xfrm>
          <a:off x="2336800" y="14583180"/>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114091</xdr:rowOff>
    </xdr:from>
    <xdr:to>
      <xdr:col>11</xdr:col>
      <xdr:colOff>31750</xdr:colOff>
      <xdr:row>85</xdr:row>
      <xdr:rowOff>9930</xdr:rowOff>
    </xdr:to>
    <xdr:cxnSp macro="">
      <xdr:nvCxnSpPr>
        <xdr:cNvPr id="204" name="直線コネクタ 203"/>
        <xdr:cNvCxnSpPr/>
      </xdr:nvCxnSpPr>
      <xdr:spPr>
        <a:xfrm>
          <a:off x="1447800" y="14515891"/>
          <a:ext cx="889000" cy="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63528</xdr:rowOff>
    </xdr:from>
    <xdr:to>
      <xdr:col>7</xdr:col>
      <xdr:colOff>31750</xdr:colOff>
      <xdr:row>82</xdr:row>
      <xdr:rowOff>165128</xdr:rowOff>
    </xdr:to>
    <xdr:sp macro="" textlink="">
      <xdr:nvSpPr>
        <xdr:cNvPr id="207" name="フローチャート: 判断 206"/>
        <xdr:cNvSpPr/>
      </xdr:nvSpPr>
      <xdr:spPr>
        <a:xfrm>
          <a:off x="1397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3855</xdr:rowOff>
    </xdr:from>
    <xdr:ext cx="762000" cy="259045"/>
    <xdr:sp macro="" textlink="">
      <xdr:nvSpPr>
        <xdr:cNvPr id="208" name="テキスト ボックス 207"/>
        <xdr:cNvSpPr txBox="1"/>
      </xdr:nvSpPr>
      <xdr:spPr>
        <a:xfrm>
          <a:off x="1066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135658</xdr:rowOff>
    </xdr:from>
    <xdr:to>
      <xdr:col>23</xdr:col>
      <xdr:colOff>184150</xdr:colOff>
      <xdr:row>86</xdr:row>
      <xdr:rowOff>65808</xdr:rowOff>
    </xdr:to>
    <xdr:sp macro="" textlink="">
      <xdr:nvSpPr>
        <xdr:cNvPr id="214" name="楕円 213"/>
        <xdr:cNvSpPr/>
      </xdr:nvSpPr>
      <xdr:spPr>
        <a:xfrm>
          <a:off x="4902200" y="147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107735</xdr:rowOff>
    </xdr:from>
    <xdr:ext cx="762000" cy="259045"/>
    <xdr:sp macro="" textlink="">
      <xdr:nvSpPr>
        <xdr:cNvPr id="215" name="人件費・物件費等の状況該当値テキスト"/>
        <xdr:cNvSpPr txBox="1"/>
      </xdr:nvSpPr>
      <xdr:spPr>
        <a:xfrm>
          <a:off x="5041900" y="1468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26659</xdr:rowOff>
    </xdr:from>
    <xdr:to>
      <xdr:col>19</xdr:col>
      <xdr:colOff>184150</xdr:colOff>
      <xdr:row>85</xdr:row>
      <xdr:rowOff>128259</xdr:rowOff>
    </xdr:to>
    <xdr:sp macro="" textlink="">
      <xdr:nvSpPr>
        <xdr:cNvPr id="216" name="楕円 215"/>
        <xdr:cNvSpPr/>
      </xdr:nvSpPr>
      <xdr:spPr>
        <a:xfrm>
          <a:off x="4064000" y="145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113036</xdr:rowOff>
    </xdr:from>
    <xdr:ext cx="736600" cy="259045"/>
    <xdr:sp macro="" textlink="">
      <xdr:nvSpPr>
        <xdr:cNvPr id="217" name="テキスト ボックス 216"/>
        <xdr:cNvSpPr txBox="1"/>
      </xdr:nvSpPr>
      <xdr:spPr>
        <a:xfrm>
          <a:off x="3733800" y="1468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1598</xdr:rowOff>
    </xdr:from>
    <xdr:to>
      <xdr:col>15</xdr:col>
      <xdr:colOff>133350</xdr:colOff>
      <xdr:row>85</xdr:row>
      <xdr:rowOff>103198</xdr:rowOff>
    </xdr:to>
    <xdr:sp macro="" textlink="">
      <xdr:nvSpPr>
        <xdr:cNvPr id="218" name="楕円 217"/>
        <xdr:cNvSpPr/>
      </xdr:nvSpPr>
      <xdr:spPr>
        <a:xfrm>
          <a:off x="3175000" y="145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87975</xdr:rowOff>
    </xdr:from>
    <xdr:ext cx="762000" cy="259045"/>
    <xdr:sp macro="" textlink="">
      <xdr:nvSpPr>
        <xdr:cNvPr id="219" name="テキスト ボックス 218"/>
        <xdr:cNvSpPr txBox="1"/>
      </xdr:nvSpPr>
      <xdr:spPr>
        <a:xfrm>
          <a:off x="2844800" y="146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130580</xdr:rowOff>
    </xdr:from>
    <xdr:to>
      <xdr:col>11</xdr:col>
      <xdr:colOff>82550</xdr:colOff>
      <xdr:row>85</xdr:row>
      <xdr:rowOff>60730</xdr:rowOff>
    </xdr:to>
    <xdr:sp macro="" textlink="">
      <xdr:nvSpPr>
        <xdr:cNvPr id="220" name="楕円 219"/>
        <xdr:cNvSpPr/>
      </xdr:nvSpPr>
      <xdr:spPr>
        <a:xfrm>
          <a:off x="2286000" y="14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45507</xdr:rowOff>
    </xdr:from>
    <xdr:ext cx="762000" cy="259045"/>
    <xdr:sp macro="" textlink="">
      <xdr:nvSpPr>
        <xdr:cNvPr id="221" name="テキスト ボックス 220"/>
        <xdr:cNvSpPr txBox="1"/>
      </xdr:nvSpPr>
      <xdr:spPr>
        <a:xfrm>
          <a:off x="1955800" y="14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63291</xdr:rowOff>
    </xdr:from>
    <xdr:to>
      <xdr:col>7</xdr:col>
      <xdr:colOff>31750</xdr:colOff>
      <xdr:row>84</xdr:row>
      <xdr:rowOff>164891</xdr:rowOff>
    </xdr:to>
    <xdr:sp macro="" textlink="">
      <xdr:nvSpPr>
        <xdr:cNvPr id="222" name="楕円 221"/>
        <xdr:cNvSpPr/>
      </xdr:nvSpPr>
      <xdr:spPr>
        <a:xfrm>
          <a:off x="1397000" y="144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149668</xdr:rowOff>
    </xdr:from>
    <xdr:ext cx="762000" cy="259045"/>
    <xdr:sp macro="" textlink="">
      <xdr:nvSpPr>
        <xdr:cNvPr id="223" name="テキスト ボックス 222"/>
        <xdr:cNvSpPr txBox="1"/>
      </xdr:nvSpPr>
      <xdr:spPr>
        <a:xfrm>
          <a:off x="1066800" y="1455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全国市平均と比較すると、今年度は昨年度と同様</a:t>
          </a:r>
          <a:r>
            <a:rPr kumimoji="1" lang="en-US" altLang="ja-JP" sz="1100">
              <a:latin typeface="+mn-ea"/>
              <a:ea typeface="+mn-ea"/>
            </a:rPr>
            <a:t>0.5</a:t>
          </a:r>
          <a:r>
            <a:rPr kumimoji="1" lang="ja-JP" altLang="en-US" sz="1100">
              <a:latin typeface="+mn-ea"/>
              <a:ea typeface="+mn-ea"/>
            </a:rPr>
            <a:t>ポイント高となり、類似団体との比較では、こちらも昨年度と同様</a:t>
          </a:r>
          <a:r>
            <a:rPr kumimoji="1" lang="en-US" altLang="ja-JP" sz="1100">
              <a:latin typeface="+mn-ea"/>
              <a:ea typeface="+mn-ea"/>
            </a:rPr>
            <a:t>0.5</a:t>
          </a:r>
          <a:r>
            <a:rPr kumimoji="1" lang="ja-JP" altLang="en-US" sz="1100">
              <a:latin typeface="+mn-ea"/>
              <a:ea typeface="+mn-ea"/>
            </a:rPr>
            <a:t>ポイント低い状況である。</a:t>
          </a:r>
        </a:p>
        <a:p>
          <a:r>
            <a:rPr kumimoji="1" lang="ja-JP" altLang="en-US" sz="1100">
              <a:latin typeface="+mn-ea"/>
              <a:ea typeface="+mn-ea"/>
            </a:rPr>
            <a:t>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7" name="直線コネクタ 256"/>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142875</xdr:rowOff>
    </xdr:to>
    <xdr:cxnSp macro="">
      <xdr:nvCxnSpPr>
        <xdr:cNvPr id="260" name="直線コネクタ 259"/>
        <xdr:cNvCxnSpPr/>
      </xdr:nvCxnSpPr>
      <xdr:spPr>
        <a:xfrm flipV="1">
          <a:off x="15290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3" name="直線コネクタ 262"/>
        <xdr:cNvCxnSpPr/>
      </xdr:nvCxnSpPr>
      <xdr:spPr>
        <a:xfrm>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142875</xdr:rowOff>
    </xdr:to>
    <xdr:cxnSp macro="">
      <xdr:nvCxnSpPr>
        <xdr:cNvPr id="266" name="直線コネクタ 265"/>
        <xdr:cNvCxnSpPr/>
      </xdr:nvCxnSpPr>
      <xdr:spPr>
        <a:xfrm flipV="1">
          <a:off x="13512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4" name="楕円 283"/>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5" name="テキスト ボックス 284"/>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保健所設置市であること、消防業務を市直轄で行い近隣市町の消防業務も受託していることなどの制度的な要因に加え、市域が広いため支所等を</a:t>
          </a:r>
          <a:r>
            <a:rPr kumimoji="1" lang="en-US" altLang="ja-JP" sz="1000">
              <a:latin typeface="+mn-ea"/>
              <a:ea typeface="+mn-ea"/>
            </a:rPr>
            <a:t>17</a:t>
          </a:r>
          <a:r>
            <a:rPr kumimoji="1" lang="ja-JP" altLang="en-US" sz="1000">
              <a:latin typeface="+mn-ea"/>
              <a:ea typeface="+mn-ea"/>
            </a:rPr>
            <a:t>か所設置していることなどの地域独自の事情のため、職員数が多くなっている。</a:t>
          </a:r>
        </a:p>
        <a:p>
          <a:r>
            <a:rPr kumimoji="1" lang="ja-JP" altLang="en-US" sz="1000">
              <a:latin typeface="+mn-ea"/>
              <a:ea typeface="+mn-ea"/>
            </a:rPr>
            <a:t>　今後は、行財政改革推進計画に基づき、施策・事務事業の内容及び手法の見直し、職員の退職不補充等を行うことにより段階的に職員数を削減し、令和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4</a:t>
          </a:r>
          <a:r>
            <a:rPr kumimoji="1" lang="ja-JP" altLang="en-US" sz="1000">
              <a:latin typeface="+mn-ea"/>
              <a:ea typeface="+mn-ea"/>
            </a:rPr>
            <a:t>月</a:t>
          </a:r>
          <a:r>
            <a:rPr kumimoji="1" lang="en-US" altLang="ja-JP" sz="1000">
              <a:latin typeface="+mn-ea"/>
              <a:ea typeface="+mn-ea"/>
            </a:rPr>
            <a:t>1</a:t>
          </a:r>
          <a:r>
            <a:rPr kumimoji="1" lang="ja-JP" altLang="en-US" sz="1000">
              <a:latin typeface="+mn-ea"/>
              <a:ea typeface="+mn-ea"/>
            </a:rPr>
            <a:t>日現在で</a:t>
          </a:r>
          <a:r>
            <a:rPr kumimoji="1" lang="en-US" altLang="ja-JP" sz="1000">
              <a:latin typeface="+mn-ea"/>
              <a:ea typeface="+mn-ea"/>
            </a:rPr>
            <a:t>1,930</a:t>
          </a:r>
          <a:r>
            <a:rPr kumimoji="1" lang="ja-JP" altLang="en-US" sz="1000">
              <a:latin typeface="+mn-ea"/>
              <a:ea typeface="+mn-ea"/>
            </a:rPr>
            <a:t>人（普通会計部門）を目指し、定員管理の適正化に努める。</a:t>
          </a:r>
        </a:p>
        <a:p>
          <a:r>
            <a:rPr kumimoji="1" lang="ja-JP" altLang="en-US" sz="1000">
              <a:latin typeface="+mn-ea"/>
              <a:ea typeface="+mn-ea"/>
            </a:rPr>
            <a:t>　なお、令和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1</a:t>
          </a:r>
          <a:r>
            <a:rPr kumimoji="1" lang="ja-JP" altLang="en-US" sz="1000">
              <a:latin typeface="+mn-ea"/>
              <a:ea typeface="+mn-ea"/>
            </a:rPr>
            <a:t>月に、現業部門を対象とする令和</a:t>
          </a:r>
          <a:r>
            <a:rPr kumimoji="1" lang="en-US" altLang="ja-JP" sz="1000">
              <a:latin typeface="+mn-ea"/>
              <a:ea typeface="+mn-ea"/>
            </a:rPr>
            <a:t>25</a:t>
          </a:r>
          <a:r>
            <a:rPr kumimoji="1" lang="ja-JP" altLang="en-US" sz="1000">
              <a:latin typeface="+mn-ea"/>
              <a:ea typeface="+mn-ea"/>
            </a:rPr>
            <a:t>年度までの減員計画を定めた「定員見直し計画」を策定したことにより、この目標については達成する見通しとなっている。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10160</xdr:rowOff>
    </xdr:from>
    <xdr:to>
      <xdr:col>81</xdr:col>
      <xdr:colOff>44450</xdr:colOff>
      <xdr:row>66</xdr:row>
      <xdr:rowOff>30269</xdr:rowOff>
    </xdr:to>
    <xdr:cxnSp macro="">
      <xdr:nvCxnSpPr>
        <xdr:cNvPr id="320" name="直線コネクタ 319"/>
        <xdr:cNvCxnSpPr/>
      </xdr:nvCxnSpPr>
      <xdr:spPr>
        <a:xfrm>
          <a:off x="16179800" y="1132586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129329</xdr:rowOff>
    </xdr:from>
    <xdr:to>
      <xdr:col>77</xdr:col>
      <xdr:colOff>44450</xdr:colOff>
      <xdr:row>66</xdr:row>
      <xdr:rowOff>10160</xdr:rowOff>
    </xdr:to>
    <xdr:cxnSp macro="">
      <xdr:nvCxnSpPr>
        <xdr:cNvPr id="323" name="直線コネクタ 322"/>
        <xdr:cNvCxnSpPr/>
      </xdr:nvCxnSpPr>
      <xdr:spPr>
        <a:xfrm>
          <a:off x="15290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93133</xdr:rowOff>
    </xdr:from>
    <xdr:to>
      <xdr:col>72</xdr:col>
      <xdr:colOff>203200</xdr:colOff>
      <xdr:row>65</xdr:row>
      <xdr:rowOff>129329</xdr:rowOff>
    </xdr:to>
    <xdr:cxnSp macro="">
      <xdr:nvCxnSpPr>
        <xdr:cNvPr id="326" name="直線コネクタ 325"/>
        <xdr:cNvCxnSpPr/>
      </xdr:nvCxnSpPr>
      <xdr:spPr>
        <a:xfrm>
          <a:off x="14401800" y="112373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40852</xdr:rowOff>
    </xdr:from>
    <xdr:to>
      <xdr:col>68</xdr:col>
      <xdr:colOff>152400</xdr:colOff>
      <xdr:row>65</xdr:row>
      <xdr:rowOff>93133</xdr:rowOff>
    </xdr:to>
    <xdr:cxnSp macro="">
      <xdr:nvCxnSpPr>
        <xdr:cNvPr id="329" name="直線コネクタ 328"/>
        <xdr:cNvCxnSpPr/>
      </xdr:nvCxnSpPr>
      <xdr:spPr>
        <a:xfrm>
          <a:off x="13512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32" name="フローチャート: 判断 331"/>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33" name="テキスト ボックス 332"/>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150919</xdr:rowOff>
    </xdr:from>
    <xdr:to>
      <xdr:col>81</xdr:col>
      <xdr:colOff>95250</xdr:colOff>
      <xdr:row>66</xdr:row>
      <xdr:rowOff>81069</xdr:rowOff>
    </xdr:to>
    <xdr:sp macro="" textlink="">
      <xdr:nvSpPr>
        <xdr:cNvPr id="339" name="楕円 338"/>
        <xdr:cNvSpPr/>
      </xdr:nvSpPr>
      <xdr:spPr>
        <a:xfrm>
          <a:off x="169672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46796</xdr:rowOff>
    </xdr:from>
    <xdr:ext cx="762000" cy="259045"/>
    <xdr:sp macro="" textlink="">
      <xdr:nvSpPr>
        <xdr:cNvPr id="340" name="定員管理の状況該当値テキスト"/>
        <xdr:cNvSpPr txBox="1"/>
      </xdr:nvSpPr>
      <xdr:spPr>
        <a:xfrm>
          <a:off x="17106900" y="1119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130810</xdr:rowOff>
    </xdr:from>
    <xdr:to>
      <xdr:col>77</xdr:col>
      <xdr:colOff>95250</xdr:colOff>
      <xdr:row>66</xdr:row>
      <xdr:rowOff>60960</xdr:rowOff>
    </xdr:to>
    <xdr:sp macro="" textlink="">
      <xdr:nvSpPr>
        <xdr:cNvPr id="341" name="楕円 340"/>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45737</xdr:rowOff>
    </xdr:from>
    <xdr:ext cx="736600" cy="259045"/>
    <xdr:sp macro="" textlink="">
      <xdr:nvSpPr>
        <xdr:cNvPr id="342" name="テキスト ボックス 341"/>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78529</xdr:rowOff>
    </xdr:from>
    <xdr:to>
      <xdr:col>73</xdr:col>
      <xdr:colOff>44450</xdr:colOff>
      <xdr:row>66</xdr:row>
      <xdr:rowOff>8679</xdr:rowOff>
    </xdr:to>
    <xdr:sp macro="" textlink="">
      <xdr:nvSpPr>
        <xdr:cNvPr id="343" name="楕円 342"/>
        <xdr:cNvSpPr/>
      </xdr:nvSpPr>
      <xdr:spPr>
        <a:xfrm>
          <a:off x="15240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164906</xdr:rowOff>
    </xdr:from>
    <xdr:ext cx="762000" cy="259045"/>
    <xdr:sp macro="" textlink="">
      <xdr:nvSpPr>
        <xdr:cNvPr id="344" name="テキスト ボックス 343"/>
        <xdr:cNvSpPr txBox="1"/>
      </xdr:nvSpPr>
      <xdr:spPr>
        <a:xfrm>
          <a:off x="14909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42333</xdr:rowOff>
    </xdr:from>
    <xdr:to>
      <xdr:col>68</xdr:col>
      <xdr:colOff>203200</xdr:colOff>
      <xdr:row>65</xdr:row>
      <xdr:rowOff>143933</xdr:rowOff>
    </xdr:to>
    <xdr:sp macro="" textlink="">
      <xdr:nvSpPr>
        <xdr:cNvPr id="345" name="楕円 344"/>
        <xdr:cNvSpPr/>
      </xdr:nvSpPr>
      <xdr:spPr>
        <a:xfrm>
          <a:off x="14351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128710</xdr:rowOff>
    </xdr:from>
    <xdr:ext cx="762000" cy="259045"/>
    <xdr:sp macro="" textlink="">
      <xdr:nvSpPr>
        <xdr:cNvPr id="346" name="テキスト ボックス 345"/>
        <xdr:cNvSpPr txBox="1"/>
      </xdr:nvSpPr>
      <xdr:spPr>
        <a:xfrm>
          <a:off x="14020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161502</xdr:rowOff>
    </xdr:from>
    <xdr:to>
      <xdr:col>64</xdr:col>
      <xdr:colOff>152400</xdr:colOff>
      <xdr:row>65</xdr:row>
      <xdr:rowOff>91652</xdr:rowOff>
    </xdr:to>
    <xdr:sp macro="" textlink="">
      <xdr:nvSpPr>
        <xdr:cNvPr id="347" name="楕円 346"/>
        <xdr:cNvSpPr/>
      </xdr:nvSpPr>
      <xdr:spPr>
        <a:xfrm>
          <a:off x="13462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76429</xdr:rowOff>
    </xdr:from>
    <xdr:ext cx="762000" cy="259045"/>
    <xdr:sp macro="" textlink="">
      <xdr:nvSpPr>
        <xdr:cNvPr id="348" name="テキスト ボックス 347"/>
        <xdr:cNvSpPr txBox="1"/>
      </xdr:nvSpPr>
      <xdr:spPr>
        <a:xfrm>
          <a:off x="13131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類似団体平均、全国平均、県平均をいずれも下回った。これは、財政運営方針として市債発行額が元金償還額を上回らないようにしていること（実質的なプライマリーバランスの黒字化）が要因である。今後も地方債の発行を抑制するとともに、市債を活用して実施する投資的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18542</xdr:rowOff>
    </xdr:to>
    <xdr:cxnSp macro="">
      <xdr:nvCxnSpPr>
        <xdr:cNvPr id="380" name="直線コネクタ 379"/>
        <xdr:cNvCxnSpPr/>
      </xdr:nvCxnSpPr>
      <xdr:spPr>
        <a:xfrm flipV="1">
          <a:off x="16179800" y="66954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76454</xdr:rowOff>
    </xdr:to>
    <xdr:cxnSp macro="">
      <xdr:nvCxnSpPr>
        <xdr:cNvPr id="383" name="直線コネクタ 382"/>
        <xdr:cNvCxnSpPr/>
      </xdr:nvCxnSpPr>
      <xdr:spPr>
        <a:xfrm flipV="1">
          <a:off x="15290800" y="67050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40</xdr:row>
      <xdr:rowOff>49784</xdr:rowOff>
    </xdr:to>
    <xdr:cxnSp macro="">
      <xdr:nvCxnSpPr>
        <xdr:cNvPr id="386" name="直線コネクタ 385"/>
        <xdr:cNvCxnSpPr/>
      </xdr:nvCxnSpPr>
      <xdr:spPr>
        <a:xfrm flipV="1">
          <a:off x="14401800" y="67630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41</xdr:row>
      <xdr:rowOff>23114</xdr:rowOff>
    </xdr:to>
    <xdr:cxnSp macro="">
      <xdr:nvCxnSpPr>
        <xdr:cNvPr id="389" name="直線コネクタ 388"/>
        <xdr:cNvCxnSpPr/>
      </xdr:nvCxnSpPr>
      <xdr:spPr>
        <a:xfrm flipV="1">
          <a:off x="13512800" y="69077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392" name="フローチャート: 判断 391"/>
        <xdr:cNvSpPr/>
      </xdr:nvSpPr>
      <xdr:spPr>
        <a:xfrm>
          <a:off x="13462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393" name="テキスト ボックス 392"/>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0"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401" name="楕円 400"/>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2" name="テキスト ボックス 401"/>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3" name="楕円 402"/>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4" name="テキスト ボックス 403"/>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macro="" textlink="">
      <xdr:nvSpPr>
        <xdr:cNvPr id="408" name="テキスト ボックス 407"/>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令和元年度は廃棄物焼却施設の建替えや学校空調整備により前年度比で地方債残高が増加したが、交通局廃止に伴う清算積立の増などにより充当可能財源が上回ったことから、昨年度に続き、</a:t>
          </a:r>
          <a:r>
            <a:rPr kumimoji="1" lang="ja-JP" altLang="ja-JP" sz="1000">
              <a:solidFill>
                <a:schemeClr val="dk1"/>
              </a:solidFill>
              <a:effectLst/>
              <a:latin typeface="+mn-lt"/>
              <a:ea typeface="+mn-ea"/>
              <a:cs typeface="+mn-cs"/>
            </a:rPr>
            <a:t>将来負担比率はマイナス数値となってい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103886</xdr:rowOff>
    </xdr:from>
    <xdr:to>
      <xdr:col>68</xdr:col>
      <xdr:colOff>152400</xdr:colOff>
      <xdr:row>15</xdr:row>
      <xdr:rowOff>20913</xdr:rowOff>
    </xdr:to>
    <xdr:cxnSp macro="">
      <xdr:nvCxnSpPr>
        <xdr:cNvPr id="442" name="直線コネクタ 441"/>
        <xdr:cNvCxnSpPr/>
      </xdr:nvCxnSpPr>
      <xdr:spPr>
        <a:xfrm flipV="1">
          <a:off x="13512800" y="250418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5" name="フローチャート: 判断 444"/>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6" name="テキスト ボックス 445"/>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7" name="フローチャート: 判断 446"/>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8" name="テキスト ボックス 447"/>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49" name="フローチャート: 判断 448"/>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0" name="テキスト ボックス 449"/>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48937</xdr:rowOff>
    </xdr:from>
    <xdr:to>
      <xdr:col>64</xdr:col>
      <xdr:colOff>152400</xdr:colOff>
      <xdr:row>15</xdr:row>
      <xdr:rowOff>150537</xdr:rowOff>
    </xdr:to>
    <xdr:sp macro="" textlink="">
      <xdr:nvSpPr>
        <xdr:cNvPr id="451" name="フローチャート: 判断 450"/>
        <xdr:cNvSpPr/>
      </xdr:nvSpPr>
      <xdr:spPr>
        <a:xfrm>
          <a:off x="13462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135314</xdr:rowOff>
    </xdr:from>
    <xdr:ext cx="762000" cy="259045"/>
    <xdr:sp macro="" textlink="">
      <xdr:nvSpPr>
        <xdr:cNvPr id="452" name="テキスト ボックス 451"/>
        <xdr:cNvSpPr txBox="1"/>
      </xdr:nvSpPr>
      <xdr:spPr>
        <a:xfrm>
          <a:off x="13131800" y="27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53086</xdr:rowOff>
    </xdr:from>
    <xdr:to>
      <xdr:col>68</xdr:col>
      <xdr:colOff>203200</xdr:colOff>
      <xdr:row>14</xdr:row>
      <xdr:rowOff>154686</xdr:rowOff>
    </xdr:to>
    <xdr:sp macro="" textlink="">
      <xdr:nvSpPr>
        <xdr:cNvPr id="458" name="楕円 457"/>
        <xdr:cNvSpPr/>
      </xdr:nvSpPr>
      <xdr:spPr>
        <a:xfrm>
          <a:off x="14351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164863</xdr:rowOff>
    </xdr:from>
    <xdr:ext cx="762000" cy="259045"/>
    <xdr:sp macro="" textlink="">
      <xdr:nvSpPr>
        <xdr:cNvPr id="459" name="テキスト ボックス 458"/>
        <xdr:cNvSpPr txBox="1"/>
      </xdr:nvSpPr>
      <xdr:spPr>
        <a:xfrm>
          <a:off x="14020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141563</xdr:rowOff>
    </xdr:from>
    <xdr:to>
      <xdr:col>64</xdr:col>
      <xdr:colOff>152400</xdr:colOff>
      <xdr:row>15</xdr:row>
      <xdr:rowOff>71713</xdr:rowOff>
    </xdr:to>
    <xdr:sp macro="" textlink="">
      <xdr:nvSpPr>
        <xdr:cNvPr id="460" name="楕円 459"/>
        <xdr:cNvSpPr/>
      </xdr:nvSpPr>
      <xdr:spPr>
        <a:xfrm>
          <a:off x="13462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81890</xdr:rowOff>
    </xdr:from>
    <xdr:ext cx="762000" cy="259045"/>
    <xdr:sp macro="" textlink="">
      <xdr:nvSpPr>
        <xdr:cNvPr id="461" name="テキスト ボックス 460"/>
        <xdr:cNvSpPr txBox="1"/>
      </xdr:nvSpPr>
      <xdr:spPr>
        <a:xfrm>
          <a:off x="13131800" y="231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％となっており、県平均</a:t>
          </a:r>
          <a:r>
            <a:rPr kumimoji="1" lang="ja-JP" altLang="en-US" sz="1100">
              <a:solidFill>
                <a:schemeClr val="dk1"/>
              </a:solidFill>
              <a:effectLst/>
              <a:latin typeface="+mn-lt"/>
              <a:ea typeface="+mn-ea"/>
              <a:cs typeface="+mn-cs"/>
            </a:rPr>
            <a:t>より高く</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と同数値</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退職手当組合負担金</a:t>
          </a:r>
          <a:r>
            <a:rPr kumimoji="1" lang="ja-JP" altLang="ja-JP" sz="1100">
              <a:solidFill>
                <a:schemeClr val="dk1"/>
              </a:solidFill>
              <a:effectLst/>
              <a:latin typeface="+mn-lt"/>
              <a:ea typeface="+mn-ea"/>
              <a:cs typeface="+mn-cs"/>
            </a:rPr>
            <a:t>の減</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今後とも行財政改革の推進により、人件費の抑制に努める。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54610</xdr:rowOff>
    </xdr:to>
    <xdr:cxnSp macro="">
      <xdr:nvCxnSpPr>
        <xdr:cNvPr id="66" name="直線コネクタ 65"/>
        <xdr:cNvCxnSpPr/>
      </xdr:nvCxnSpPr>
      <xdr:spPr>
        <a:xfrm flipV="1">
          <a:off x="3987800" y="6299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54610</xdr:rowOff>
    </xdr:to>
    <xdr:cxnSp macro="">
      <xdr:nvCxnSpPr>
        <xdr:cNvPr id="69" name="直線コネクタ 68"/>
        <xdr:cNvCxnSpPr/>
      </xdr:nvCxnSpPr>
      <xdr:spPr>
        <a:xfrm>
          <a:off x="3098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46990</xdr:rowOff>
    </xdr:to>
    <xdr:cxnSp macro="">
      <xdr:nvCxnSpPr>
        <xdr:cNvPr id="72" name="直線コネクタ 71"/>
        <xdr:cNvCxnSpPr/>
      </xdr:nvCxnSpPr>
      <xdr:spPr>
        <a:xfrm>
          <a:off x="2209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8890</xdr:rowOff>
    </xdr:to>
    <xdr:cxnSp macro="">
      <xdr:nvCxnSpPr>
        <xdr:cNvPr id="75" name="直線コネクタ 74"/>
        <xdr:cNvCxnSpPr/>
      </xdr:nvCxnSpPr>
      <xdr:spPr>
        <a:xfrm flipV="1">
          <a:off x="1320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物件費は、平成</a:t>
          </a:r>
          <a:r>
            <a:rPr kumimoji="1" lang="en-US" altLang="ja-JP" sz="1100">
              <a:latin typeface="+mn-ea"/>
              <a:ea typeface="+mn-ea"/>
            </a:rPr>
            <a:t>30</a:t>
          </a:r>
          <a:r>
            <a:rPr kumimoji="1" lang="ja-JP" altLang="en-US" sz="1100">
              <a:latin typeface="+mn-ea"/>
              <a:ea typeface="+mn-ea"/>
            </a:rPr>
            <a:t>年度から</a:t>
          </a:r>
          <a:r>
            <a:rPr kumimoji="1" lang="en-US" altLang="ja-JP" sz="1100">
              <a:latin typeface="+mn-ea"/>
              <a:ea typeface="+mn-ea"/>
            </a:rPr>
            <a:t>0.2</a:t>
          </a:r>
          <a:r>
            <a:rPr kumimoji="1" lang="ja-JP" altLang="en-US" sz="1100">
              <a:latin typeface="+mn-ea"/>
              <a:ea typeface="+mn-ea"/>
            </a:rPr>
            <a:t>％増の</a:t>
          </a:r>
          <a:r>
            <a:rPr kumimoji="1" lang="en-US" altLang="ja-JP" sz="1100">
              <a:latin typeface="+mn-ea"/>
              <a:ea typeface="+mn-ea"/>
            </a:rPr>
            <a:t>16.2</a:t>
          </a:r>
          <a:r>
            <a:rPr kumimoji="1" lang="ja-JP" altLang="en-US" sz="1100">
              <a:latin typeface="+mn-ea"/>
              <a:ea typeface="+mn-ea"/>
            </a:rPr>
            <a:t>％となっており、全国平均、県平均及び類似団体平均より高い状況となっている。</a:t>
          </a:r>
        </a:p>
        <a:p>
          <a:r>
            <a:rPr kumimoji="1" lang="ja-JP" altLang="en-US" sz="1100">
              <a:latin typeface="+mn-ea"/>
              <a:ea typeface="+mn-ea"/>
            </a:rPr>
            <a:t>　増加の主な要因は、ごみ焼却施設の運営費や、情報化関連経費が増加したことや、歳入経常一財の減によるものである。</a:t>
          </a:r>
        </a:p>
        <a:p>
          <a:r>
            <a:rPr kumimoji="1" lang="ja-JP" altLang="en-US" sz="1100">
              <a:latin typeface="+mn-ea"/>
              <a:ea typeface="+mn-ea"/>
            </a:rPr>
            <a:t>　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37193</xdr:rowOff>
    </xdr:to>
    <xdr:cxnSp macro="">
      <xdr:nvCxnSpPr>
        <xdr:cNvPr id="129" name="直線コネクタ 128"/>
        <xdr:cNvCxnSpPr/>
      </xdr:nvCxnSpPr>
      <xdr:spPr>
        <a:xfrm>
          <a:off x="15671800" y="29300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15421</xdr:rowOff>
    </xdr:to>
    <xdr:cxnSp macro="">
      <xdr:nvCxnSpPr>
        <xdr:cNvPr id="132" name="直線コネクタ 131"/>
        <xdr:cNvCxnSpPr/>
      </xdr:nvCxnSpPr>
      <xdr:spPr>
        <a:xfrm>
          <a:off x="14782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132443</xdr:rowOff>
    </xdr:to>
    <xdr:cxnSp macro="">
      <xdr:nvCxnSpPr>
        <xdr:cNvPr id="135" name="直線コネクタ 134"/>
        <xdr:cNvCxnSpPr/>
      </xdr:nvCxnSpPr>
      <xdr:spPr>
        <a:xfrm>
          <a:off x="13893800" y="2842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99786</xdr:rowOff>
    </xdr:to>
    <xdr:cxnSp macro="">
      <xdr:nvCxnSpPr>
        <xdr:cNvPr id="138" name="直線コネクタ 137"/>
        <xdr:cNvCxnSpPr/>
      </xdr:nvCxnSpPr>
      <xdr:spPr>
        <a:xfrm>
          <a:off x="13004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9"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3" name="テキスト ボックス 152"/>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135363</xdr:rowOff>
    </xdr:from>
    <xdr:ext cx="762000" cy="259045"/>
    <xdr:sp macro="" textlink="">
      <xdr:nvSpPr>
        <xdr:cNvPr id="155" name="テキスト ボックス 154"/>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6" name="楕円 155"/>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7" name="テキスト ボックス 156"/>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30</a:t>
          </a:r>
          <a:r>
            <a:rPr kumimoji="1" lang="ja-JP" altLang="en-US" sz="1100">
              <a:latin typeface="+mn-ea"/>
              <a:ea typeface="+mn-ea"/>
            </a:rPr>
            <a:t>年度と比較し、</a:t>
          </a:r>
          <a:r>
            <a:rPr kumimoji="1" lang="en-US" altLang="ja-JP" sz="1100">
              <a:latin typeface="+mn-ea"/>
              <a:ea typeface="+mn-ea"/>
            </a:rPr>
            <a:t>0.9</a:t>
          </a:r>
          <a:r>
            <a:rPr kumimoji="1" lang="ja-JP" altLang="en-US" sz="1100">
              <a:latin typeface="+mn-ea"/>
              <a:ea typeface="+mn-ea"/>
            </a:rPr>
            <a:t>ポイント増の</a:t>
          </a:r>
          <a:r>
            <a:rPr kumimoji="1" lang="en-US" altLang="ja-JP" sz="1100">
              <a:latin typeface="+mn-ea"/>
              <a:ea typeface="+mn-ea"/>
            </a:rPr>
            <a:t>16.9</a:t>
          </a:r>
          <a:r>
            <a:rPr kumimoji="1" lang="ja-JP" altLang="en-US" sz="1100">
              <a:latin typeface="+mn-ea"/>
              <a:ea typeface="+mn-ea"/>
            </a:rPr>
            <a:t>％となっており、県平均より高く、類似団体よりも低い状況である。</a:t>
          </a:r>
        </a:p>
        <a:p>
          <a:r>
            <a:rPr kumimoji="1" lang="ja-JP" altLang="en-US" sz="1100">
              <a:latin typeface="+mn-ea"/>
              <a:ea typeface="+mn-ea"/>
            </a:rPr>
            <a:t>　これは、障がい者訓練事業費や老人保護措置費の増に加え、制度改正による児童扶養手当の一時的な増などによるもの。今後も高齢化社会に伴う民生費全般の扶助費の増加などが予想されるため、健全な財政運営の確保に努める。</a:t>
          </a:r>
        </a:p>
        <a:p>
          <a:endParaRPr kumimoji="1" lang="ja-JP" altLang="en-US" sz="1100">
            <a:latin typeface="+mn-ea"/>
            <a:ea typeface="+mn-ea"/>
          </a:endParaRPr>
        </a:p>
        <a:p>
          <a:r>
            <a:rPr kumimoji="1" lang="ja-JP" altLang="en-US" sz="1100">
              <a:latin typeface="+mn-ea"/>
              <a:ea typeface="+mn-ea"/>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48078</xdr:rowOff>
    </xdr:to>
    <xdr:cxnSp macro="">
      <xdr:nvCxnSpPr>
        <xdr:cNvPr id="192" name="直線コネクタ 191"/>
        <xdr:cNvCxnSpPr/>
      </xdr:nvCxnSpPr>
      <xdr:spPr>
        <a:xfrm>
          <a:off x="3987800" y="9733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5" name="直線コネクタ 194"/>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99785</xdr:rowOff>
    </xdr:to>
    <xdr:cxnSp macro="">
      <xdr:nvCxnSpPr>
        <xdr:cNvPr id="198" name="直線コネクタ 197"/>
        <xdr:cNvCxnSpPr/>
      </xdr:nvCxnSpPr>
      <xdr:spPr>
        <a:xfrm>
          <a:off x="2209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34472</xdr:rowOff>
    </xdr:to>
    <xdr:cxnSp macro="">
      <xdr:nvCxnSpPr>
        <xdr:cNvPr id="201" name="直線コネクタ 200"/>
        <xdr:cNvCxnSpPr/>
      </xdr:nvCxnSpPr>
      <xdr:spPr>
        <a:xfrm>
          <a:off x="1320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4" name="フローチャート: 判断 203"/>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5" name="テキスト ボックス 204"/>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11" name="楕円 210"/>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12"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3" name="楕円 212"/>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4" name="テキスト ボックス 213"/>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5" name="楕円 214"/>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6" name="テキスト ボックス 21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8" name="テキスト ボックス 217"/>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％となり、全国平均、県平均</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を上回っている状況である。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年度から増加した主な要因は、歳入経常一財の減によるものが大きい</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介護保険特別会計</a:t>
          </a:r>
          <a:r>
            <a:rPr kumimoji="1" lang="ja-JP" altLang="ja-JP" sz="1100">
              <a:solidFill>
                <a:schemeClr val="dk1"/>
              </a:solidFill>
              <a:effectLst/>
              <a:latin typeface="+mn-lt"/>
              <a:ea typeface="+mn-ea"/>
              <a:cs typeface="+mn-cs"/>
            </a:rPr>
            <a:t>への繰出金が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したことが挙げられる。</a:t>
          </a:r>
          <a:endParaRPr lang="ja-JP" altLang="ja-JP" sz="1400">
            <a:effectLst/>
          </a:endParaRPr>
        </a:p>
        <a:p>
          <a:r>
            <a:rPr kumimoji="1" lang="ja-JP" altLang="ja-JP" sz="1100">
              <a:solidFill>
                <a:schemeClr val="dk1"/>
              </a:solidFill>
              <a:effectLst/>
              <a:latin typeface="+mn-lt"/>
              <a:ea typeface="+mn-ea"/>
              <a:cs typeface="+mn-cs"/>
            </a:rPr>
            <a:t>　繰出金については、各特別会計においては事務費削減、保険料の適正化に努め、財政健全化を図っていく。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6350</xdr:rowOff>
    </xdr:to>
    <xdr:cxnSp macro="">
      <xdr:nvCxnSpPr>
        <xdr:cNvPr id="253" name="直線コネクタ 252"/>
        <xdr:cNvCxnSpPr/>
      </xdr:nvCxnSpPr>
      <xdr:spPr>
        <a:xfrm>
          <a:off x="15671800" y="10071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6" name="直線コネクタ 255"/>
        <xdr:cNvCxnSpPr/>
      </xdr:nvCxnSpPr>
      <xdr:spPr>
        <a:xfrm>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59" name="直線コネクタ 258"/>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38100</xdr:rowOff>
    </xdr:to>
    <xdr:cxnSp macro="">
      <xdr:nvCxnSpPr>
        <xdr:cNvPr id="262" name="直線コネクタ 261"/>
        <xdr:cNvCxnSpPr/>
      </xdr:nvCxnSpPr>
      <xdr:spPr>
        <a:xfrm>
          <a:off x="13004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6" name="テキスト ボックス 265"/>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72" name="楕円 271"/>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73" name="その他該当値テキスト"/>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80" name="楕円 279"/>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81" name="テキスト ボックス 280"/>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平成</a:t>
          </a:r>
          <a:r>
            <a:rPr kumimoji="1" lang="en-US" altLang="ja-JP" sz="1000">
              <a:latin typeface="+mn-ea"/>
              <a:ea typeface="+mn-ea"/>
            </a:rPr>
            <a:t>30</a:t>
          </a:r>
          <a:r>
            <a:rPr kumimoji="1" lang="ja-JP" altLang="en-US" sz="1000">
              <a:latin typeface="+mn-ea"/>
              <a:ea typeface="+mn-ea"/>
            </a:rPr>
            <a:t>年度から</a:t>
          </a:r>
          <a:r>
            <a:rPr kumimoji="1" lang="en-US" altLang="ja-JP" sz="1000">
              <a:latin typeface="+mn-ea"/>
              <a:ea typeface="+mn-ea"/>
            </a:rPr>
            <a:t>0.1</a:t>
          </a:r>
          <a:r>
            <a:rPr kumimoji="1" lang="ja-JP" altLang="en-US" sz="1000">
              <a:latin typeface="+mn-ea"/>
              <a:ea typeface="+mn-ea"/>
            </a:rPr>
            <a:t>％増の</a:t>
          </a:r>
          <a:r>
            <a:rPr kumimoji="1" lang="en-US" altLang="ja-JP" sz="1000">
              <a:latin typeface="+mn-ea"/>
              <a:ea typeface="+mn-ea"/>
            </a:rPr>
            <a:t>5.9</a:t>
          </a:r>
          <a:r>
            <a:rPr kumimoji="1" lang="ja-JP" altLang="en-US" sz="1000">
              <a:latin typeface="+mn-ea"/>
              <a:ea typeface="+mn-ea"/>
            </a:rPr>
            <a:t>％となっており、類似団体等の平均を大きく下回っている。</a:t>
          </a:r>
        </a:p>
        <a:p>
          <a:r>
            <a:rPr kumimoji="1" lang="ja-JP" altLang="en-US" sz="1000">
              <a:latin typeface="+mn-ea"/>
              <a:ea typeface="+mn-ea"/>
            </a:rPr>
            <a:t>　平成</a:t>
          </a:r>
          <a:r>
            <a:rPr kumimoji="1" lang="en-US" altLang="ja-JP" sz="1000">
              <a:latin typeface="+mn-ea"/>
              <a:ea typeface="+mn-ea"/>
            </a:rPr>
            <a:t>30</a:t>
          </a:r>
          <a:r>
            <a:rPr kumimoji="1" lang="ja-JP" altLang="en-US" sz="1000">
              <a:latin typeface="+mn-ea"/>
              <a:ea typeface="+mn-ea"/>
            </a:rPr>
            <a:t>年度の増要因としては、歳入経常一財の減によるもの、下水道事業への繰出金の増によるものが大きい。</a:t>
          </a:r>
        </a:p>
        <a:p>
          <a:r>
            <a:rPr kumimoji="1" lang="ja-JP" altLang="en-US" sz="1000">
              <a:latin typeface="+mn-ea"/>
              <a:ea typeface="+mn-ea"/>
            </a:rPr>
            <a:t>　平成</a:t>
          </a:r>
          <a:r>
            <a:rPr kumimoji="1" lang="en-US" altLang="ja-JP" sz="1000">
              <a:latin typeface="+mn-ea"/>
              <a:ea typeface="+mn-ea"/>
            </a:rPr>
            <a:t>21</a:t>
          </a:r>
          <a:r>
            <a:rPr kumimoji="1" lang="ja-JP" altLang="en-US" sz="1000">
              <a:latin typeface="+mn-ea"/>
              <a:ea typeface="+mn-ea"/>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4" name="直線コネクタ 313"/>
        <xdr:cNvCxnSpPr/>
      </xdr:nvCxnSpPr>
      <xdr:spPr>
        <a:xfrm>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31750</xdr:rowOff>
    </xdr:from>
    <xdr:to>
      <xdr:col>78</xdr:col>
      <xdr:colOff>69850</xdr:colOff>
      <xdr:row>33</xdr:row>
      <xdr:rowOff>54610</xdr:rowOff>
    </xdr:to>
    <xdr:cxnSp macro="">
      <xdr:nvCxnSpPr>
        <xdr:cNvPr id="317" name="直線コネクタ 316"/>
        <xdr:cNvCxnSpPr/>
      </xdr:nvCxnSpPr>
      <xdr:spPr>
        <a:xfrm>
          <a:off x="14782800" y="568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xdr:rowOff>
    </xdr:from>
    <xdr:to>
      <xdr:col>73</xdr:col>
      <xdr:colOff>180975</xdr:colOff>
      <xdr:row>33</xdr:row>
      <xdr:rowOff>31750</xdr:rowOff>
    </xdr:to>
    <xdr:cxnSp macro="">
      <xdr:nvCxnSpPr>
        <xdr:cNvPr id="320" name="直線コネクタ 319"/>
        <xdr:cNvCxnSpPr/>
      </xdr:nvCxnSpPr>
      <xdr:spPr>
        <a:xfrm>
          <a:off x="13893800" y="565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33</xdr:row>
      <xdr:rowOff>1270</xdr:rowOff>
    </xdr:to>
    <xdr:cxnSp macro="">
      <xdr:nvCxnSpPr>
        <xdr:cNvPr id="323" name="直線コネクタ 322"/>
        <xdr:cNvCxnSpPr/>
      </xdr:nvCxnSpPr>
      <xdr:spPr>
        <a:xfrm>
          <a:off x="13004800" y="565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6" name="フローチャート: 判断 325"/>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7" name="テキスト ボックス 326"/>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3" name="楕円 332"/>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4" name="補助費等該当値テキスト"/>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5" name="楕円 334"/>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6" name="テキスト ボックス 335"/>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152400</xdr:rowOff>
    </xdr:from>
    <xdr:to>
      <xdr:col>74</xdr:col>
      <xdr:colOff>31750</xdr:colOff>
      <xdr:row>33</xdr:row>
      <xdr:rowOff>82550</xdr:rowOff>
    </xdr:to>
    <xdr:sp macro="" textlink="">
      <xdr:nvSpPr>
        <xdr:cNvPr id="337" name="楕円 336"/>
        <xdr:cNvSpPr/>
      </xdr:nvSpPr>
      <xdr:spPr>
        <a:xfrm>
          <a:off x="14732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92727</xdr:rowOff>
    </xdr:from>
    <xdr:ext cx="762000" cy="259045"/>
    <xdr:sp macro="" textlink="">
      <xdr:nvSpPr>
        <xdr:cNvPr id="338" name="テキスト ボックス 337"/>
        <xdr:cNvSpPr txBox="1"/>
      </xdr:nvSpPr>
      <xdr:spPr>
        <a:xfrm>
          <a:off x="14401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121920</xdr:rowOff>
    </xdr:from>
    <xdr:to>
      <xdr:col>69</xdr:col>
      <xdr:colOff>142875</xdr:colOff>
      <xdr:row>33</xdr:row>
      <xdr:rowOff>52070</xdr:rowOff>
    </xdr:to>
    <xdr:sp macro="" textlink="">
      <xdr:nvSpPr>
        <xdr:cNvPr id="339" name="楕円 338"/>
        <xdr:cNvSpPr/>
      </xdr:nvSpPr>
      <xdr:spPr>
        <a:xfrm>
          <a:off x="13843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62247</xdr:rowOff>
    </xdr:from>
    <xdr:ext cx="762000" cy="259045"/>
    <xdr:sp macro="" textlink="">
      <xdr:nvSpPr>
        <xdr:cNvPr id="340" name="テキスト ボックス 339"/>
        <xdr:cNvSpPr txBox="1"/>
      </xdr:nvSpPr>
      <xdr:spPr>
        <a:xfrm>
          <a:off x="13512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41" name="楕円 340"/>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42" name="テキスト ボックス 341"/>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年度と比較し、前年度から</a:t>
          </a:r>
          <a:r>
            <a:rPr kumimoji="1" lang="en-US" altLang="ja-JP" sz="1100">
              <a:latin typeface="+mn-ea"/>
              <a:ea typeface="+mn-ea"/>
            </a:rPr>
            <a:t>0.2</a:t>
          </a:r>
          <a:r>
            <a:rPr kumimoji="1" lang="ja-JP" altLang="en-US" sz="1100">
              <a:latin typeface="+mn-ea"/>
              <a:ea typeface="+mn-ea"/>
            </a:rPr>
            <a:t>％減の</a:t>
          </a:r>
          <a:r>
            <a:rPr kumimoji="1" lang="en-US" altLang="ja-JP" sz="1100">
              <a:latin typeface="+mn-ea"/>
              <a:ea typeface="+mn-ea"/>
            </a:rPr>
            <a:t>16.4</a:t>
          </a:r>
          <a:r>
            <a:rPr kumimoji="1" lang="ja-JP" altLang="en-US" sz="1100">
              <a:latin typeface="+mn-ea"/>
              <a:ea typeface="+mn-ea"/>
            </a:rPr>
            <a:t>％となり、類似団体平均を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p>
        <a:p>
          <a:r>
            <a:rPr kumimoji="1" lang="ja-JP" altLang="en-US" sz="1100">
              <a:latin typeface="+mn-ea"/>
              <a:ea typeface="+mn-ea"/>
            </a:rPr>
            <a:t>　今後、起債を発行する大型事業を予定しており、公債費の動向には注視していく。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20320</xdr:rowOff>
    </xdr:to>
    <xdr:cxnSp macro="">
      <xdr:nvCxnSpPr>
        <xdr:cNvPr id="375" name="直線コネクタ 374"/>
        <xdr:cNvCxnSpPr/>
      </xdr:nvCxnSpPr>
      <xdr:spPr>
        <a:xfrm flipV="1">
          <a:off x="3987800" y="1337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58420</xdr:rowOff>
    </xdr:to>
    <xdr:cxnSp macro="">
      <xdr:nvCxnSpPr>
        <xdr:cNvPr id="378" name="直線コネクタ 377"/>
        <xdr:cNvCxnSpPr/>
      </xdr:nvCxnSpPr>
      <xdr:spPr>
        <a:xfrm flipV="1">
          <a:off x="3098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54611</xdr:rowOff>
    </xdr:to>
    <xdr:cxnSp macro="">
      <xdr:nvCxnSpPr>
        <xdr:cNvPr id="381" name="直線コネクタ 380"/>
        <xdr:cNvCxnSpPr/>
      </xdr:nvCxnSpPr>
      <xdr:spPr>
        <a:xfrm flipV="1">
          <a:off x="2209800" y="134315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54611</xdr:rowOff>
    </xdr:to>
    <xdr:cxnSp macro="">
      <xdr:nvCxnSpPr>
        <xdr:cNvPr id="384" name="直線コネクタ 383"/>
        <xdr:cNvCxnSpPr/>
      </xdr:nvCxnSpPr>
      <xdr:spPr>
        <a:xfrm>
          <a:off x="1320800" y="13576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7" name="フローチャート: 判断 38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8" name="テキスト ボックス 387"/>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4" name="楕円 393"/>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5"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6" name="楕円 395"/>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7" name="テキスト ボックス 396"/>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8" name="楕円 397"/>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9" name="テキスト ボックス 398"/>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400" name="楕円 399"/>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401" name="テキスト ボックス 400"/>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2" name="楕円 401"/>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3" name="テキスト ボックス 402"/>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公債費を除く経費にかかる経常収支比率は、全国平均</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回っている。これまで公債費が占める割合が、経常収支比率を押し上げる要因となってたが、公債費償還が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経常収支比率に対する公債費以外の割合が増加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120142</xdr:rowOff>
    </xdr:to>
    <xdr:cxnSp macro="">
      <xdr:nvCxnSpPr>
        <xdr:cNvPr id="434" name="直線コネクタ 433"/>
        <xdr:cNvCxnSpPr/>
      </xdr:nvCxnSpPr>
      <xdr:spPr>
        <a:xfrm>
          <a:off x="15671800" y="13312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110998</xdr:rowOff>
    </xdr:to>
    <xdr:cxnSp macro="">
      <xdr:nvCxnSpPr>
        <xdr:cNvPr id="437" name="直線コネクタ 436"/>
        <xdr:cNvCxnSpPr/>
      </xdr:nvCxnSpPr>
      <xdr:spPr>
        <a:xfrm>
          <a:off x="14782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77</xdr:row>
      <xdr:rowOff>42418</xdr:rowOff>
    </xdr:to>
    <xdr:cxnSp macro="">
      <xdr:nvCxnSpPr>
        <xdr:cNvPr id="440" name="直線コネクタ 439"/>
        <xdr:cNvCxnSpPr/>
      </xdr:nvCxnSpPr>
      <xdr:spPr>
        <a:xfrm>
          <a:off x="13893800" y="13129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99568</xdr:rowOff>
    </xdr:to>
    <xdr:cxnSp macro="">
      <xdr:nvCxnSpPr>
        <xdr:cNvPr id="443" name="直線コネクタ 442"/>
        <xdr:cNvCxnSpPr/>
      </xdr:nvCxnSpPr>
      <xdr:spPr>
        <a:xfrm>
          <a:off x="13004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53" name="楕円 452"/>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54" name="公債費以外該当値テキスト"/>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5" name="楕円 454"/>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6" name="テキスト ボックス 455"/>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7" name="楕円 456"/>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8" name="テキスト ボックス 457"/>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9" name="楕円 458"/>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60" name="テキスト ボックス 459"/>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1" name="楕円 460"/>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2" name="テキスト ボックス 46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123784</xdr:rowOff>
    </xdr:from>
    <xdr:to>
      <xdr:col>29</xdr:col>
      <xdr:colOff>127000</xdr:colOff>
      <xdr:row>13</xdr:row>
      <xdr:rowOff>67823</xdr:rowOff>
    </xdr:to>
    <xdr:cxnSp macro="">
      <xdr:nvCxnSpPr>
        <xdr:cNvPr id="48" name="直線コネクタ 47"/>
        <xdr:cNvCxnSpPr/>
      </xdr:nvCxnSpPr>
      <xdr:spPr bwMode="auto">
        <a:xfrm flipV="1">
          <a:off x="5003800" y="2228809"/>
          <a:ext cx="6477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67823</xdr:rowOff>
    </xdr:from>
    <xdr:to>
      <xdr:col>26</xdr:col>
      <xdr:colOff>50800</xdr:colOff>
      <xdr:row>13</xdr:row>
      <xdr:rowOff>88123</xdr:rowOff>
    </xdr:to>
    <xdr:cxnSp macro="">
      <xdr:nvCxnSpPr>
        <xdr:cNvPr id="51" name="直線コネクタ 50"/>
        <xdr:cNvCxnSpPr/>
      </xdr:nvCxnSpPr>
      <xdr:spPr bwMode="auto">
        <a:xfrm flipV="1">
          <a:off x="43053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88123</xdr:rowOff>
    </xdr:from>
    <xdr:to>
      <xdr:col>22</xdr:col>
      <xdr:colOff>114300</xdr:colOff>
      <xdr:row>14</xdr:row>
      <xdr:rowOff>36825</xdr:rowOff>
    </xdr:to>
    <xdr:cxnSp macro="">
      <xdr:nvCxnSpPr>
        <xdr:cNvPr id="54" name="直線コネクタ 53"/>
        <xdr:cNvCxnSpPr/>
      </xdr:nvCxnSpPr>
      <xdr:spPr bwMode="auto">
        <a:xfrm flipV="1">
          <a:off x="3606800" y="2364598"/>
          <a:ext cx="6985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36825</xdr:rowOff>
    </xdr:from>
    <xdr:to>
      <xdr:col>18</xdr:col>
      <xdr:colOff>177800</xdr:colOff>
      <xdr:row>14</xdr:row>
      <xdr:rowOff>60554</xdr:rowOff>
    </xdr:to>
    <xdr:cxnSp macro="">
      <xdr:nvCxnSpPr>
        <xdr:cNvPr id="57" name="直線コネクタ 56"/>
        <xdr:cNvCxnSpPr/>
      </xdr:nvCxnSpPr>
      <xdr:spPr bwMode="auto">
        <a:xfrm flipV="1">
          <a:off x="2908300" y="2484750"/>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75042</xdr:rowOff>
    </xdr:from>
    <xdr:to>
      <xdr:col>15</xdr:col>
      <xdr:colOff>101600</xdr:colOff>
      <xdr:row>17</xdr:row>
      <xdr:rowOff>5192</xdr:rowOff>
    </xdr:to>
    <xdr:sp macro="" textlink="">
      <xdr:nvSpPr>
        <xdr:cNvPr id="60" name="フローチャート: 判断 59"/>
        <xdr:cNvSpPr/>
      </xdr:nvSpPr>
      <xdr:spPr bwMode="auto">
        <a:xfrm>
          <a:off x="2857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161419</xdr:rowOff>
    </xdr:from>
    <xdr:ext cx="762000" cy="259045"/>
    <xdr:sp macro="" textlink="">
      <xdr:nvSpPr>
        <xdr:cNvPr id="61" name="テキスト ボックス 60"/>
        <xdr:cNvSpPr txBox="1"/>
      </xdr:nvSpPr>
      <xdr:spPr>
        <a:xfrm>
          <a:off x="2527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72984</xdr:rowOff>
    </xdr:from>
    <xdr:to>
      <xdr:col>29</xdr:col>
      <xdr:colOff>177800</xdr:colOff>
      <xdr:row>13</xdr:row>
      <xdr:rowOff>3134</xdr:rowOff>
    </xdr:to>
    <xdr:sp macro="" textlink="">
      <xdr:nvSpPr>
        <xdr:cNvPr id="67" name="楕円 66"/>
        <xdr:cNvSpPr/>
      </xdr:nvSpPr>
      <xdr:spPr bwMode="auto">
        <a:xfrm>
          <a:off x="56007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89511</xdr:rowOff>
    </xdr:from>
    <xdr:ext cx="762000" cy="259045"/>
    <xdr:sp macro="" textlink="">
      <xdr:nvSpPr>
        <xdr:cNvPr id="68" name="人口1人当たり決算額の推移該当値テキスト130"/>
        <xdr:cNvSpPr txBox="1"/>
      </xdr:nvSpPr>
      <xdr:spPr>
        <a:xfrm>
          <a:off x="5740400" y="202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17023</xdr:rowOff>
    </xdr:from>
    <xdr:to>
      <xdr:col>26</xdr:col>
      <xdr:colOff>101600</xdr:colOff>
      <xdr:row>13</xdr:row>
      <xdr:rowOff>118623</xdr:rowOff>
    </xdr:to>
    <xdr:sp macro="" textlink="">
      <xdr:nvSpPr>
        <xdr:cNvPr id="69" name="楕円 68"/>
        <xdr:cNvSpPr/>
      </xdr:nvSpPr>
      <xdr:spPr bwMode="auto">
        <a:xfrm>
          <a:off x="49530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128800</xdr:rowOff>
    </xdr:from>
    <xdr:ext cx="736600" cy="259045"/>
    <xdr:sp macro="" textlink="">
      <xdr:nvSpPr>
        <xdr:cNvPr id="70" name="テキスト ボックス 69"/>
        <xdr:cNvSpPr txBox="1"/>
      </xdr:nvSpPr>
      <xdr:spPr>
        <a:xfrm>
          <a:off x="4622800" y="2062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37323</xdr:rowOff>
    </xdr:from>
    <xdr:to>
      <xdr:col>22</xdr:col>
      <xdr:colOff>165100</xdr:colOff>
      <xdr:row>13</xdr:row>
      <xdr:rowOff>138923</xdr:rowOff>
    </xdr:to>
    <xdr:sp macro="" textlink="">
      <xdr:nvSpPr>
        <xdr:cNvPr id="71" name="楕円 70"/>
        <xdr:cNvSpPr/>
      </xdr:nvSpPr>
      <xdr:spPr bwMode="auto">
        <a:xfrm>
          <a:off x="42545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149100</xdr:rowOff>
    </xdr:from>
    <xdr:ext cx="762000" cy="259045"/>
    <xdr:sp macro="" textlink="">
      <xdr:nvSpPr>
        <xdr:cNvPr id="72" name="テキスト ボックス 71"/>
        <xdr:cNvSpPr txBox="1"/>
      </xdr:nvSpPr>
      <xdr:spPr>
        <a:xfrm>
          <a:off x="39243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157475</xdr:rowOff>
    </xdr:from>
    <xdr:to>
      <xdr:col>19</xdr:col>
      <xdr:colOff>38100</xdr:colOff>
      <xdr:row>14</xdr:row>
      <xdr:rowOff>87625</xdr:rowOff>
    </xdr:to>
    <xdr:sp macro="" textlink="">
      <xdr:nvSpPr>
        <xdr:cNvPr id="73" name="楕円 72"/>
        <xdr:cNvSpPr/>
      </xdr:nvSpPr>
      <xdr:spPr bwMode="auto">
        <a:xfrm>
          <a:off x="35560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97802</xdr:rowOff>
    </xdr:from>
    <xdr:ext cx="762000" cy="259045"/>
    <xdr:sp macro="" textlink="">
      <xdr:nvSpPr>
        <xdr:cNvPr id="74" name="テキスト ボックス 73"/>
        <xdr:cNvSpPr txBox="1"/>
      </xdr:nvSpPr>
      <xdr:spPr>
        <a:xfrm>
          <a:off x="3225800" y="22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9754</xdr:rowOff>
    </xdr:from>
    <xdr:to>
      <xdr:col>15</xdr:col>
      <xdr:colOff>101600</xdr:colOff>
      <xdr:row>14</xdr:row>
      <xdr:rowOff>111354</xdr:rowOff>
    </xdr:to>
    <xdr:sp macro="" textlink="">
      <xdr:nvSpPr>
        <xdr:cNvPr id="75" name="楕円 74"/>
        <xdr:cNvSpPr/>
      </xdr:nvSpPr>
      <xdr:spPr bwMode="auto">
        <a:xfrm>
          <a:off x="28575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121531</xdr:rowOff>
    </xdr:from>
    <xdr:ext cx="762000" cy="259045"/>
    <xdr:sp macro="" textlink="">
      <xdr:nvSpPr>
        <xdr:cNvPr id="76" name="テキスト ボックス 75"/>
        <xdr:cNvSpPr txBox="1"/>
      </xdr:nvSpPr>
      <xdr:spPr>
        <a:xfrm>
          <a:off x="2527300" y="22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68707</xdr:rowOff>
    </xdr:from>
    <xdr:to>
      <xdr:col>29</xdr:col>
      <xdr:colOff>127000</xdr:colOff>
      <xdr:row>36</xdr:row>
      <xdr:rowOff>115250</xdr:rowOff>
    </xdr:to>
    <xdr:cxnSp macro="">
      <xdr:nvCxnSpPr>
        <xdr:cNvPr id="108" name="直線コネクタ 107"/>
        <xdr:cNvCxnSpPr/>
      </xdr:nvCxnSpPr>
      <xdr:spPr bwMode="auto">
        <a:xfrm flipV="1">
          <a:off x="5003800" y="7021957"/>
          <a:ext cx="647700" cy="4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115250</xdr:rowOff>
    </xdr:from>
    <xdr:to>
      <xdr:col>26</xdr:col>
      <xdr:colOff>50800</xdr:colOff>
      <xdr:row>36</xdr:row>
      <xdr:rowOff>130018</xdr:rowOff>
    </xdr:to>
    <xdr:cxnSp macro="">
      <xdr:nvCxnSpPr>
        <xdr:cNvPr id="111" name="直線コネクタ 110"/>
        <xdr:cNvCxnSpPr/>
      </xdr:nvCxnSpPr>
      <xdr:spPr bwMode="auto">
        <a:xfrm flipV="1">
          <a:off x="4305300" y="7068500"/>
          <a:ext cx="698500" cy="1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31720</xdr:rowOff>
    </xdr:from>
    <xdr:to>
      <xdr:col>22</xdr:col>
      <xdr:colOff>114300</xdr:colOff>
      <xdr:row>36</xdr:row>
      <xdr:rowOff>130018</xdr:rowOff>
    </xdr:to>
    <xdr:cxnSp macro="">
      <xdr:nvCxnSpPr>
        <xdr:cNvPr id="114" name="直線コネクタ 113"/>
        <xdr:cNvCxnSpPr/>
      </xdr:nvCxnSpPr>
      <xdr:spPr bwMode="auto">
        <a:xfrm>
          <a:off x="3606800" y="6984970"/>
          <a:ext cx="698500" cy="9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303616</xdr:rowOff>
    </xdr:from>
    <xdr:to>
      <xdr:col>18</xdr:col>
      <xdr:colOff>177800</xdr:colOff>
      <xdr:row>36</xdr:row>
      <xdr:rowOff>31720</xdr:rowOff>
    </xdr:to>
    <xdr:cxnSp macro="">
      <xdr:nvCxnSpPr>
        <xdr:cNvPr id="117" name="直線コネクタ 116"/>
        <xdr:cNvCxnSpPr/>
      </xdr:nvCxnSpPr>
      <xdr:spPr bwMode="auto">
        <a:xfrm>
          <a:off x="2908300" y="6913966"/>
          <a:ext cx="698500" cy="7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23668</xdr:rowOff>
    </xdr:from>
    <xdr:to>
      <xdr:col>15</xdr:col>
      <xdr:colOff>101600</xdr:colOff>
      <xdr:row>36</xdr:row>
      <xdr:rowOff>125268</xdr:rowOff>
    </xdr:to>
    <xdr:sp macro="" textlink="">
      <xdr:nvSpPr>
        <xdr:cNvPr id="120" name="フローチャート: 判断 119"/>
        <xdr:cNvSpPr/>
      </xdr:nvSpPr>
      <xdr:spPr bwMode="auto">
        <a:xfrm>
          <a:off x="28575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110045</xdr:rowOff>
    </xdr:from>
    <xdr:ext cx="762000" cy="259045"/>
    <xdr:sp macro="" textlink="">
      <xdr:nvSpPr>
        <xdr:cNvPr id="121" name="テキスト ボックス 120"/>
        <xdr:cNvSpPr txBox="1"/>
      </xdr:nvSpPr>
      <xdr:spPr>
        <a:xfrm>
          <a:off x="25273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17907</xdr:rowOff>
    </xdr:from>
    <xdr:to>
      <xdr:col>29</xdr:col>
      <xdr:colOff>177800</xdr:colOff>
      <xdr:row>36</xdr:row>
      <xdr:rowOff>119507</xdr:rowOff>
    </xdr:to>
    <xdr:sp macro="" textlink="">
      <xdr:nvSpPr>
        <xdr:cNvPr id="127" name="楕円 126"/>
        <xdr:cNvSpPr/>
      </xdr:nvSpPr>
      <xdr:spPr bwMode="auto">
        <a:xfrm>
          <a:off x="56007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332884</xdr:rowOff>
    </xdr:from>
    <xdr:ext cx="762000" cy="259045"/>
    <xdr:sp macro="" textlink="">
      <xdr:nvSpPr>
        <xdr:cNvPr id="128" name="人口1人当たり決算額の推移該当値テキスト445"/>
        <xdr:cNvSpPr txBox="1"/>
      </xdr:nvSpPr>
      <xdr:spPr>
        <a:xfrm>
          <a:off x="5740400" y="69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64450</xdr:rowOff>
    </xdr:from>
    <xdr:to>
      <xdr:col>26</xdr:col>
      <xdr:colOff>101600</xdr:colOff>
      <xdr:row>36</xdr:row>
      <xdr:rowOff>166050</xdr:rowOff>
    </xdr:to>
    <xdr:sp macro="" textlink="">
      <xdr:nvSpPr>
        <xdr:cNvPr id="129" name="楕円 128"/>
        <xdr:cNvSpPr/>
      </xdr:nvSpPr>
      <xdr:spPr bwMode="auto">
        <a:xfrm>
          <a:off x="4953000" y="70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150827</xdr:rowOff>
    </xdr:from>
    <xdr:ext cx="736600" cy="259045"/>
    <xdr:sp macro="" textlink="">
      <xdr:nvSpPr>
        <xdr:cNvPr id="130" name="テキスト ボックス 129"/>
        <xdr:cNvSpPr txBox="1"/>
      </xdr:nvSpPr>
      <xdr:spPr>
        <a:xfrm>
          <a:off x="4622800" y="710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79218</xdr:rowOff>
    </xdr:from>
    <xdr:to>
      <xdr:col>22</xdr:col>
      <xdr:colOff>165100</xdr:colOff>
      <xdr:row>37</xdr:row>
      <xdr:rowOff>9368</xdr:rowOff>
    </xdr:to>
    <xdr:sp macro="" textlink="">
      <xdr:nvSpPr>
        <xdr:cNvPr id="131" name="楕円 130"/>
        <xdr:cNvSpPr/>
      </xdr:nvSpPr>
      <xdr:spPr bwMode="auto">
        <a:xfrm>
          <a:off x="4254500" y="703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165595</xdr:rowOff>
    </xdr:from>
    <xdr:ext cx="762000" cy="259045"/>
    <xdr:sp macro="" textlink="">
      <xdr:nvSpPr>
        <xdr:cNvPr id="132" name="テキスト ボックス 131"/>
        <xdr:cNvSpPr txBox="1"/>
      </xdr:nvSpPr>
      <xdr:spPr>
        <a:xfrm>
          <a:off x="3924300" y="71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323820</xdr:rowOff>
    </xdr:from>
    <xdr:to>
      <xdr:col>19</xdr:col>
      <xdr:colOff>38100</xdr:colOff>
      <xdr:row>36</xdr:row>
      <xdr:rowOff>82520</xdr:rowOff>
    </xdr:to>
    <xdr:sp macro="" textlink="">
      <xdr:nvSpPr>
        <xdr:cNvPr id="133" name="楕円 132"/>
        <xdr:cNvSpPr/>
      </xdr:nvSpPr>
      <xdr:spPr bwMode="auto">
        <a:xfrm>
          <a:off x="3556000" y="69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67297</xdr:rowOff>
    </xdr:from>
    <xdr:ext cx="762000" cy="259045"/>
    <xdr:sp macro="" textlink="">
      <xdr:nvSpPr>
        <xdr:cNvPr id="134" name="テキスト ボックス 133"/>
        <xdr:cNvSpPr txBox="1"/>
      </xdr:nvSpPr>
      <xdr:spPr>
        <a:xfrm>
          <a:off x="3225800" y="70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252816</xdr:rowOff>
    </xdr:from>
    <xdr:to>
      <xdr:col>15</xdr:col>
      <xdr:colOff>101600</xdr:colOff>
      <xdr:row>36</xdr:row>
      <xdr:rowOff>11516</xdr:rowOff>
    </xdr:to>
    <xdr:sp macro="" textlink="">
      <xdr:nvSpPr>
        <xdr:cNvPr id="135" name="楕円 134"/>
        <xdr:cNvSpPr/>
      </xdr:nvSpPr>
      <xdr:spPr bwMode="auto">
        <a:xfrm>
          <a:off x="2857500" y="68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21693</xdr:rowOff>
    </xdr:from>
    <xdr:ext cx="762000" cy="259045"/>
    <xdr:sp macro="" textlink="">
      <xdr:nvSpPr>
        <xdr:cNvPr id="136" name="テキスト ボックス 135"/>
        <xdr:cNvSpPr txBox="1"/>
      </xdr:nvSpPr>
      <xdr:spPr>
        <a:xfrm>
          <a:off x="2527300" y="66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34430</xdr:rowOff>
    </xdr:from>
    <xdr:to>
      <xdr:col>24</xdr:col>
      <xdr:colOff>63500</xdr:colOff>
      <xdr:row>32</xdr:row>
      <xdr:rowOff>153759</xdr:rowOff>
    </xdr:to>
    <xdr:cxnSp macro="">
      <xdr:nvCxnSpPr>
        <xdr:cNvPr id="61" name="直線コネクタ 60"/>
        <xdr:cNvCxnSpPr/>
      </xdr:nvCxnSpPr>
      <xdr:spPr>
        <a:xfrm>
          <a:off x="3797300" y="5520830"/>
          <a:ext cx="8382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34430</xdr:rowOff>
    </xdr:from>
    <xdr:to>
      <xdr:col>19</xdr:col>
      <xdr:colOff>177800</xdr:colOff>
      <xdr:row>32</xdr:row>
      <xdr:rowOff>44564</xdr:rowOff>
    </xdr:to>
    <xdr:cxnSp macro="">
      <xdr:nvCxnSpPr>
        <xdr:cNvPr id="64" name="直線コネクタ 63"/>
        <xdr:cNvCxnSpPr/>
      </xdr:nvCxnSpPr>
      <xdr:spPr>
        <a:xfrm flipV="1">
          <a:off x="2908300" y="552083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44564</xdr:rowOff>
    </xdr:from>
    <xdr:to>
      <xdr:col>15</xdr:col>
      <xdr:colOff>50800</xdr:colOff>
      <xdr:row>32</xdr:row>
      <xdr:rowOff>120917</xdr:rowOff>
    </xdr:to>
    <xdr:cxnSp macro="">
      <xdr:nvCxnSpPr>
        <xdr:cNvPr id="67" name="直線コネクタ 66"/>
        <xdr:cNvCxnSpPr/>
      </xdr:nvCxnSpPr>
      <xdr:spPr>
        <a:xfrm flipV="1">
          <a:off x="2019300" y="553096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120917</xdr:rowOff>
    </xdr:from>
    <xdr:to>
      <xdr:col>10</xdr:col>
      <xdr:colOff>114300</xdr:colOff>
      <xdr:row>33</xdr:row>
      <xdr:rowOff>51079</xdr:rowOff>
    </xdr:to>
    <xdr:cxnSp macro="">
      <xdr:nvCxnSpPr>
        <xdr:cNvPr id="70" name="直線コネクタ 69"/>
        <xdr:cNvCxnSpPr/>
      </xdr:nvCxnSpPr>
      <xdr:spPr>
        <a:xfrm flipV="1">
          <a:off x="1130300" y="560731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73" name="フローチャート: 判断 72"/>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108018</xdr:rowOff>
    </xdr:from>
    <xdr:ext cx="534377" cy="259045"/>
    <xdr:sp macro="" textlink="">
      <xdr:nvSpPr>
        <xdr:cNvPr id="74" name="テキスト ボックス 73"/>
        <xdr:cNvSpPr txBox="1"/>
      </xdr:nvSpPr>
      <xdr:spPr>
        <a:xfrm>
          <a:off x="863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102959</xdr:rowOff>
    </xdr:from>
    <xdr:to>
      <xdr:col>24</xdr:col>
      <xdr:colOff>114300</xdr:colOff>
      <xdr:row>33</xdr:row>
      <xdr:rowOff>33109</xdr:rowOff>
    </xdr:to>
    <xdr:sp macro="" textlink="">
      <xdr:nvSpPr>
        <xdr:cNvPr id="80" name="楕円 79"/>
        <xdr:cNvSpPr/>
      </xdr:nvSpPr>
      <xdr:spPr>
        <a:xfrm>
          <a:off x="4584700" y="55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125836</xdr:rowOff>
    </xdr:from>
    <xdr:ext cx="534377" cy="259045"/>
    <xdr:sp macro="" textlink="">
      <xdr:nvSpPr>
        <xdr:cNvPr id="81" name="人件費該当値テキスト"/>
        <xdr:cNvSpPr txBox="1"/>
      </xdr:nvSpPr>
      <xdr:spPr>
        <a:xfrm>
          <a:off x="4686300" y="54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155080</xdr:rowOff>
    </xdr:from>
    <xdr:to>
      <xdr:col>20</xdr:col>
      <xdr:colOff>38100</xdr:colOff>
      <xdr:row>32</xdr:row>
      <xdr:rowOff>85230</xdr:rowOff>
    </xdr:to>
    <xdr:sp macro="" textlink="">
      <xdr:nvSpPr>
        <xdr:cNvPr id="82" name="楕円 81"/>
        <xdr:cNvSpPr/>
      </xdr:nvSpPr>
      <xdr:spPr>
        <a:xfrm>
          <a:off x="3746500" y="547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101757</xdr:rowOff>
    </xdr:from>
    <xdr:ext cx="534377" cy="259045"/>
    <xdr:sp macro="" textlink="">
      <xdr:nvSpPr>
        <xdr:cNvPr id="83" name="テキスト ボックス 82"/>
        <xdr:cNvSpPr txBox="1"/>
      </xdr:nvSpPr>
      <xdr:spPr>
        <a:xfrm>
          <a:off x="3530111" y="52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165214</xdr:rowOff>
    </xdr:from>
    <xdr:to>
      <xdr:col>15</xdr:col>
      <xdr:colOff>101600</xdr:colOff>
      <xdr:row>32</xdr:row>
      <xdr:rowOff>95364</xdr:rowOff>
    </xdr:to>
    <xdr:sp macro="" textlink="">
      <xdr:nvSpPr>
        <xdr:cNvPr id="84" name="楕円 83"/>
        <xdr:cNvSpPr/>
      </xdr:nvSpPr>
      <xdr:spPr>
        <a:xfrm>
          <a:off x="2857500" y="5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111891</xdr:rowOff>
    </xdr:from>
    <xdr:ext cx="534377" cy="259045"/>
    <xdr:sp macro="" textlink="">
      <xdr:nvSpPr>
        <xdr:cNvPr id="85" name="テキスト ボックス 84"/>
        <xdr:cNvSpPr txBox="1"/>
      </xdr:nvSpPr>
      <xdr:spPr>
        <a:xfrm>
          <a:off x="2641111" y="52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70117</xdr:rowOff>
    </xdr:from>
    <xdr:to>
      <xdr:col>10</xdr:col>
      <xdr:colOff>165100</xdr:colOff>
      <xdr:row>33</xdr:row>
      <xdr:rowOff>267</xdr:rowOff>
    </xdr:to>
    <xdr:sp macro="" textlink="">
      <xdr:nvSpPr>
        <xdr:cNvPr id="86" name="楕円 85"/>
        <xdr:cNvSpPr/>
      </xdr:nvSpPr>
      <xdr:spPr>
        <a:xfrm>
          <a:off x="19685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16794</xdr:rowOff>
    </xdr:from>
    <xdr:ext cx="534377" cy="259045"/>
    <xdr:sp macro="" textlink="">
      <xdr:nvSpPr>
        <xdr:cNvPr id="87" name="テキスト ボックス 86"/>
        <xdr:cNvSpPr txBox="1"/>
      </xdr:nvSpPr>
      <xdr:spPr>
        <a:xfrm>
          <a:off x="1752111" y="5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xdr:rowOff>
    </xdr:from>
    <xdr:to>
      <xdr:col>6</xdr:col>
      <xdr:colOff>38100</xdr:colOff>
      <xdr:row>33</xdr:row>
      <xdr:rowOff>101879</xdr:rowOff>
    </xdr:to>
    <xdr:sp macro="" textlink="">
      <xdr:nvSpPr>
        <xdr:cNvPr id="88" name="楕円 87"/>
        <xdr:cNvSpPr/>
      </xdr:nvSpPr>
      <xdr:spPr>
        <a:xfrm>
          <a:off x="1079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118406</xdr:rowOff>
    </xdr:from>
    <xdr:ext cx="534377" cy="259045"/>
    <xdr:sp macro="" textlink="">
      <xdr:nvSpPr>
        <xdr:cNvPr id="89" name="テキスト ボックス 88"/>
        <xdr:cNvSpPr txBox="1"/>
      </xdr:nvSpPr>
      <xdr:spPr>
        <a:xfrm>
          <a:off x="863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163303</xdr:rowOff>
    </xdr:from>
    <xdr:to>
      <xdr:col>24</xdr:col>
      <xdr:colOff>63500</xdr:colOff>
      <xdr:row>54</xdr:row>
      <xdr:rowOff>75711</xdr:rowOff>
    </xdr:to>
    <xdr:cxnSp macro="">
      <xdr:nvCxnSpPr>
        <xdr:cNvPr id="119" name="直線コネクタ 118"/>
        <xdr:cNvCxnSpPr/>
      </xdr:nvCxnSpPr>
      <xdr:spPr>
        <a:xfrm flipV="1">
          <a:off x="3797300" y="9250153"/>
          <a:ext cx="8382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75711</xdr:rowOff>
    </xdr:from>
    <xdr:to>
      <xdr:col>19</xdr:col>
      <xdr:colOff>177800</xdr:colOff>
      <xdr:row>54</xdr:row>
      <xdr:rowOff>99066</xdr:rowOff>
    </xdr:to>
    <xdr:cxnSp macro="">
      <xdr:nvCxnSpPr>
        <xdr:cNvPr id="122" name="直線コネクタ 121"/>
        <xdr:cNvCxnSpPr/>
      </xdr:nvCxnSpPr>
      <xdr:spPr>
        <a:xfrm flipV="1">
          <a:off x="2908300" y="9334011"/>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96133</xdr:rowOff>
    </xdr:from>
    <xdr:to>
      <xdr:col>15</xdr:col>
      <xdr:colOff>50800</xdr:colOff>
      <xdr:row>54</xdr:row>
      <xdr:rowOff>99066</xdr:rowOff>
    </xdr:to>
    <xdr:cxnSp macro="">
      <xdr:nvCxnSpPr>
        <xdr:cNvPr id="125" name="直線コネクタ 124"/>
        <xdr:cNvCxnSpPr/>
      </xdr:nvCxnSpPr>
      <xdr:spPr>
        <a:xfrm>
          <a:off x="2019300" y="9354433"/>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96133</xdr:rowOff>
    </xdr:from>
    <xdr:to>
      <xdr:col>10</xdr:col>
      <xdr:colOff>114300</xdr:colOff>
      <xdr:row>54</xdr:row>
      <xdr:rowOff>135090</xdr:rowOff>
    </xdr:to>
    <xdr:cxnSp macro="">
      <xdr:nvCxnSpPr>
        <xdr:cNvPr id="128" name="直線コネクタ 127"/>
        <xdr:cNvCxnSpPr/>
      </xdr:nvCxnSpPr>
      <xdr:spPr>
        <a:xfrm flipV="1">
          <a:off x="1130300" y="9354433"/>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161442</xdr:rowOff>
    </xdr:from>
    <xdr:to>
      <xdr:col>6</xdr:col>
      <xdr:colOff>38100</xdr:colOff>
      <xdr:row>56</xdr:row>
      <xdr:rowOff>91592</xdr:rowOff>
    </xdr:to>
    <xdr:sp macro="" textlink="">
      <xdr:nvSpPr>
        <xdr:cNvPr id="131" name="フローチャート: 判断 130"/>
        <xdr:cNvSpPr/>
      </xdr:nvSpPr>
      <xdr:spPr>
        <a:xfrm>
          <a:off x="1079500" y="95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82719</xdr:rowOff>
    </xdr:from>
    <xdr:ext cx="534377" cy="259045"/>
    <xdr:sp macro="" textlink="">
      <xdr:nvSpPr>
        <xdr:cNvPr id="132" name="テキスト ボックス 131"/>
        <xdr:cNvSpPr txBox="1"/>
      </xdr:nvSpPr>
      <xdr:spPr>
        <a:xfrm>
          <a:off x="863111" y="96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112503</xdr:rowOff>
    </xdr:from>
    <xdr:to>
      <xdr:col>24</xdr:col>
      <xdr:colOff>114300</xdr:colOff>
      <xdr:row>54</xdr:row>
      <xdr:rowOff>42653</xdr:rowOff>
    </xdr:to>
    <xdr:sp macro="" textlink="">
      <xdr:nvSpPr>
        <xdr:cNvPr id="138" name="楕円 137"/>
        <xdr:cNvSpPr/>
      </xdr:nvSpPr>
      <xdr:spPr>
        <a:xfrm>
          <a:off x="4584700" y="91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135380</xdr:rowOff>
    </xdr:from>
    <xdr:ext cx="534377" cy="259045"/>
    <xdr:sp macro="" textlink="">
      <xdr:nvSpPr>
        <xdr:cNvPr id="139" name="物件費該当値テキスト"/>
        <xdr:cNvSpPr txBox="1"/>
      </xdr:nvSpPr>
      <xdr:spPr>
        <a:xfrm>
          <a:off x="4686300" y="90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24911</xdr:rowOff>
    </xdr:from>
    <xdr:to>
      <xdr:col>20</xdr:col>
      <xdr:colOff>38100</xdr:colOff>
      <xdr:row>54</xdr:row>
      <xdr:rowOff>126511</xdr:rowOff>
    </xdr:to>
    <xdr:sp macro="" textlink="">
      <xdr:nvSpPr>
        <xdr:cNvPr id="140" name="楕円 139"/>
        <xdr:cNvSpPr/>
      </xdr:nvSpPr>
      <xdr:spPr>
        <a:xfrm>
          <a:off x="3746500" y="92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143038</xdr:rowOff>
    </xdr:from>
    <xdr:ext cx="534377" cy="259045"/>
    <xdr:sp macro="" textlink="">
      <xdr:nvSpPr>
        <xdr:cNvPr id="141" name="テキスト ボックス 140"/>
        <xdr:cNvSpPr txBox="1"/>
      </xdr:nvSpPr>
      <xdr:spPr>
        <a:xfrm>
          <a:off x="3530111" y="905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48266</xdr:rowOff>
    </xdr:from>
    <xdr:to>
      <xdr:col>15</xdr:col>
      <xdr:colOff>101600</xdr:colOff>
      <xdr:row>54</xdr:row>
      <xdr:rowOff>149866</xdr:rowOff>
    </xdr:to>
    <xdr:sp macro="" textlink="">
      <xdr:nvSpPr>
        <xdr:cNvPr id="142" name="楕円 141"/>
        <xdr:cNvSpPr/>
      </xdr:nvSpPr>
      <xdr:spPr>
        <a:xfrm>
          <a:off x="2857500" y="93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166393</xdr:rowOff>
    </xdr:from>
    <xdr:ext cx="534377" cy="259045"/>
    <xdr:sp macro="" textlink="">
      <xdr:nvSpPr>
        <xdr:cNvPr id="143" name="テキスト ボックス 142"/>
        <xdr:cNvSpPr txBox="1"/>
      </xdr:nvSpPr>
      <xdr:spPr>
        <a:xfrm>
          <a:off x="2641111" y="9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45333</xdr:rowOff>
    </xdr:from>
    <xdr:to>
      <xdr:col>10</xdr:col>
      <xdr:colOff>165100</xdr:colOff>
      <xdr:row>54</xdr:row>
      <xdr:rowOff>146933</xdr:rowOff>
    </xdr:to>
    <xdr:sp macro="" textlink="">
      <xdr:nvSpPr>
        <xdr:cNvPr id="144" name="楕円 143"/>
        <xdr:cNvSpPr/>
      </xdr:nvSpPr>
      <xdr:spPr>
        <a:xfrm>
          <a:off x="1968500" y="93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163460</xdr:rowOff>
    </xdr:from>
    <xdr:ext cx="534377" cy="259045"/>
    <xdr:sp macro="" textlink="">
      <xdr:nvSpPr>
        <xdr:cNvPr id="145" name="テキスト ボックス 144"/>
        <xdr:cNvSpPr txBox="1"/>
      </xdr:nvSpPr>
      <xdr:spPr>
        <a:xfrm>
          <a:off x="1752111" y="90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84290</xdr:rowOff>
    </xdr:from>
    <xdr:to>
      <xdr:col>6</xdr:col>
      <xdr:colOff>38100</xdr:colOff>
      <xdr:row>55</xdr:row>
      <xdr:rowOff>14440</xdr:rowOff>
    </xdr:to>
    <xdr:sp macro="" textlink="">
      <xdr:nvSpPr>
        <xdr:cNvPr id="146" name="楕円 145"/>
        <xdr:cNvSpPr/>
      </xdr:nvSpPr>
      <xdr:spPr>
        <a:xfrm>
          <a:off x="1079500" y="9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30967</xdr:rowOff>
    </xdr:from>
    <xdr:ext cx="534377" cy="259045"/>
    <xdr:sp macro="" textlink="">
      <xdr:nvSpPr>
        <xdr:cNvPr id="147" name="テキスト ボックス 146"/>
        <xdr:cNvSpPr txBox="1"/>
      </xdr:nvSpPr>
      <xdr:spPr>
        <a:xfrm>
          <a:off x="863111" y="91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67438</xdr:rowOff>
    </xdr:from>
    <xdr:to>
      <xdr:col>24</xdr:col>
      <xdr:colOff>63500</xdr:colOff>
      <xdr:row>76</xdr:row>
      <xdr:rowOff>111761</xdr:rowOff>
    </xdr:to>
    <xdr:cxnSp macro="">
      <xdr:nvCxnSpPr>
        <xdr:cNvPr id="176" name="直線コネクタ 175"/>
        <xdr:cNvCxnSpPr/>
      </xdr:nvCxnSpPr>
      <xdr:spPr>
        <a:xfrm>
          <a:off x="3797300" y="13097638"/>
          <a:ext cx="8382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67438</xdr:rowOff>
    </xdr:from>
    <xdr:to>
      <xdr:col>19</xdr:col>
      <xdr:colOff>177800</xdr:colOff>
      <xdr:row>76</xdr:row>
      <xdr:rowOff>74930</xdr:rowOff>
    </xdr:to>
    <xdr:cxnSp macro="">
      <xdr:nvCxnSpPr>
        <xdr:cNvPr id="179" name="直線コネクタ 178"/>
        <xdr:cNvCxnSpPr/>
      </xdr:nvCxnSpPr>
      <xdr:spPr>
        <a:xfrm flipV="1">
          <a:off x="2908300" y="1309763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74930</xdr:rowOff>
    </xdr:from>
    <xdr:to>
      <xdr:col>15</xdr:col>
      <xdr:colOff>50800</xdr:colOff>
      <xdr:row>76</xdr:row>
      <xdr:rowOff>85471</xdr:rowOff>
    </xdr:to>
    <xdr:cxnSp macro="">
      <xdr:nvCxnSpPr>
        <xdr:cNvPr id="182" name="直線コネクタ 181"/>
        <xdr:cNvCxnSpPr/>
      </xdr:nvCxnSpPr>
      <xdr:spPr>
        <a:xfrm flipV="1">
          <a:off x="2019300" y="13105130"/>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85471</xdr:rowOff>
    </xdr:from>
    <xdr:to>
      <xdr:col>10</xdr:col>
      <xdr:colOff>114300</xdr:colOff>
      <xdr:row>77</xdr:row>
      <xdr:rowOff>23495</xdr:rowOff>
    </xdr:to>
    <xdr:cxnSp macro="">
      <xdr:nvCxnSpPr>
        <xdr:cNvPr id="185" name="直線コネクタ 184"/>
        <xdr:cNvCxnSpPr/>
      </xdr:nvCxnSpPr>
      <xdr:spPr>
        <a:xfrm flipV="1">
          <a:off x="1130300" y="13115671"/>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141097</xdr:rowOff>
    </xdr:from>
    <xdr:to>
      <xdr:col>6</xdr:col>
      <xdr:colOff>38100</xdr:colOff>
      <xdr:row>76</xdr:row>
      <xdr:rowOff>71247</xdr:rowOff>
    </xdr:to>
    <xdr:sp macro="" textlink="">
      <xdr:nvSpPr>
        <xdr:cNvPr id="188" name="フローチャート: 判断 187"/>
        <xdr:cNvSpPr/>
      </xdr:nvSpPr>
      <xdr:spPr>
        <a:xfrm>
          <a:off x="1079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87774</xdr:rowOff>
    </xdr:from>
    <xdr:ext cx="469744" cy="259045"/>
    <xdr:sp macro="" textlink="">
      <xdr:nvSpPr>
        <xdr:cNvPr id="189" name="テキスト ボックス 188"/>
        <xdr:cNvSpPr txBox="1"/>
      </xdr:nvSpPr>
      <xdr:spPr>
        <a:xfrm>
          <a:off x="895428"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60961</xdr:rowOff>
    </xdr:from>
    <xdr:to>
      <xdr:col>24</xdr:col>
      <xdr:colOff>114300</xdr:colOff>
      <xdr:row>76</xdr:row>
      <xdr:rowOff>162561</xdr:rowOff>
    </xdr:to>
    <xdr:sp macro="" textlink="">
      <xdr:nvSpPr>
        <xdr:cNvPr id="195" name="楕円 194"/>
        <xdr:cNvSpPr/>
      </xdr:nvSpPr>
      <xdr:spPr>
        <a:xfrm>
          <a:off x="45847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39388</xdr:rowOff>
    </xdr:from>
    <xdr:ext cx="469744" cy="259045"/>
    <xdr:sp macro="" textlink="">
      <xdr:nvSpPr>
        <xdr:cNvPr id="196" name="維持補修費該当値テキスト"/>
        <xdr:cNvSpPr txBox="1"/>
      </xdr:nvSpPr>
      <xdr:spPr>
        <a:xfrm>
          <a:off x="4686300" y="1306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16638</xdr:rowOff>
    </xdr:from>
    <xdr:to>
      <xdr:col>20</xdr:col>
      <xdr:colOff>38100</xdr:colOff>
      <xdr:row>76</xdr:row>
      <xdr:rowOff>118238</xdr:rowOff>
    </xdr:to>
    <xdr:sp macro="" textlink="">
      <xdr:nvSpPr>
        <xdr:cNvPr id="197" name="楕円 196"/>
        <xdr:cNvSpPr/>
      </xdr:nvSpPr>
      <xdr:spPr>
        <a:xfrm>
          <a:off x="3746500" y="130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109365</xdr:rowOff>
    </xdr:from>
    <xdr:ext cx="469744" cy="259045"/>
    <xdr:sp macro="" textlink="">
      <xdr:nvSpPr>
        <xdr:cNvPr id="198" name="テキスト ボックス 197"/>
        <xdr:cNvSpPr txBox="1"/>
      </xdr:nvSpPr>
      <xdr:spPr>
        <a:xfrm>
          <a:off x="3562428" y="131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24130</xdr:rowOff>
    </xdr:from>
    <xdr:to>
      <xdr:col>15</xdr:col>
      <xdr:colOff>101600</xdr:colOff>
      <xdr:row>76</xdr:row>
      <xdr:rowOff>125730</xdr:rowOff>
    </xdr:to>
    <xdr:sp macro="" textlink="">
      <xdr:nvSpPr>
        <xdr:cNvPr id="199" name="楕円 198"/>
        <xdr:cNvSpPr/>
      </xdr:nvSpPr>
      <xdr:spPr>
        <a:xfrm>
          <a:off x="2857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116857</xdr:rowOff>
    </xdr:from>
    <xdr:ext cx="469744" cy="259045"/>
    <xdr:sp macro="" textlink="">
      <xdr:nvSpPr>
        <xdr:cNvPr id="200" name="テキスト ボックス 199"/>
        <xdr:cNvSpPr txBox="1"/>
      </xdr:nvSpPr>
      <xdr:spPr>
        <a:xfrm>
          <a:off x="2673428" y="131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34671</xdr:rowOff>
    </xdr:from>
    <xdr:to>
      <xdr:col>10</xdr:col>
      <xdr:colOff>165100</xdr:colOff>
      <xdr:row>76</xdr:row>
      <xdr:rowOff>136271</xdr:rowOff>
    </xdr:to>
    <xdr:sp macro="" textlink="">
      <xdr:nvSpPr>
        <xdr:cNvPr id="201" name="楕円 200"/>
        <xdr:cNvSpPr/>
      </xdr:nvSpPr>
      <xdr:spPr>
        <a:xfrm>
          <a:off x="1968500" y="13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127398</xdr:rowOff>
    </xdr:from>
    <xdr:ext cx="469744" cy="259045"/>
    <xdr:sp macro="" textlink="">
      <xdr:nvSpPr>
        <xdr:cNvPr id="202" name="テキスト ボックス 201"/>
        <xdr:cNvSpPr txBox="1"/>
      </xdr:nvSpPr>
      <xdr:spPr>
        <a:xfrm>
          <a:off x="1784428" y="131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144145</xdr:rowOff>
    </xdr:from>
    <xdr:to>
      <xdr:col>6</xdr:col>
      <xdr:colOff>38100</xdr:colOff>
      <xdr:row>77</xdr:row>
      <xdr:rowOff>74295</xdr:rowOff>
    </xdr:to>
    <xdr:sp macro="" textlink="">
      <xdr:nvSpPr>
        <xdr:cNvPr id="203" name="楕円 202"/>
        <xdr:cNvSpPr/>
      </xdr:nvSpPr>
      <xdr:spPr>
        <a:xfrm>
          <a:off x="1079500" y="131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65422</xdr:rowOff>
    </xdr:from>
    <xdr:ext cx="469744" cy="259045"/>
    <xdr:sp macro="" textlink="">
      <xdr:nvSpPr>
        <xdr:cNvPr id="204" name="テキスト ボックス 203"/>
        <xdr:cNvSpPr txBox="1"/>
      </xdr:nvSpPr>
      <xdr:spPr>
        <a:xfrm>
          <a:off x="895428"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119177</xdr:rowOff>
    </xdr:from>
    <xdr:to>
      <xdr:col>24</xdr:col>
      <xdr:colOff>63500</xdr:colOff>
      <xdr:row>94</xdr:row>
      <xdr:rowOff>33973</xdr:rowOff>
    </xdr:to>
    <xdr:cxnSp macro="">
      <xdr:nvCxnSpPr>
        <xdr:cNvPr id="234" name="直線コネクタ 233"/>
        <xdr:cNvCxnSpPr/>
      </xdr:nvCxnSpPr>
      <xdr:spPr>
        <a:xfrm flipV="1">
          <a:off x="3797300" y="16064027"/>
          <a:ext cx="8382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21196</xdr:rowOff>
    </xdr:from>
    <xdr:to>
      <xdr:col>19</xdr:col>
      <xdr:colOff>177800</xdr:colOff>
      <xdr:row>94</xdr:row>
      <xdr:rowOff>33973</xdr:rowOff>
    </xdr:to>
    <xdr:cxnSp macro="">
      <xdr:nvCxnSpPr>
        <xdr:cNvPr id="237" name="直線コネクタ 236"/>
        <xdr:cNvCxnSpPr/>
      </xdr:nvCxnSpPr>
      <xdr:spPr>
        <a:xfrm>
          <a:off x="2908300" y="16137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21196</xdr:rowOff>
    </xdr:from>
    <xdr:to>
      <xdr:col>15</xdr:col>
      <xdr:colOff>50800</xdr:colOff>
      <xdr:row>94</xdr:row>
      <xdr:rowOff>64973</xdr:rowOff>
    </xdr:to>
    <xdr:cxnSp macro="">
      <xdr:nvCxnSpPr>
        <xdr:cNvPr id="240" name="直線コネクタ 239"/>
        <xdr:cNvCxnSpPr/>
      </xdr:nvCxnSpPr>
      <xdr:spPr>
        <a:xfrm flipV="1">
          <a:off x="2019300" y="1613749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64973</xdr:rowOff>
    </xdr:from>
    <xdr:to>
      <xdr:col>10</xdr:col>
      <xdr:colOff>114300</xdr:colOff>
      <xdr:row>94</xdr:row>
      <xdr:rowOff>156477</xdr:rowOff>
    </xdr:to>
    <xdr:cxnSp macro="">
      <xdr:nvCxnSpPr>
        <xdr:cNvPr id="243" name="直線コネクタ 242"/>
        <xdr:cNvCxnSpPr/>
      </xdr:nvCxnSpPr>
      <xdr:spPr>
        <a:xfrm flipV="1">
          <a:off x="1130300" y="16181273"/>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158065</xdr:rowOff>
    </xdr:from>
    <xdr:to>
      <xdr:col>6</xdr:col>
      <xdr:colOff>38100</xdr:colOff>
      <xdr:row>97</xdr:row>
      <xdr:rowOff>88215</xdr:rowOff>
    </xdr:to>
    <xdr:sp macro="" textlink="">
      <xdr:nvSpPr>
        <xdr:cNvPr id="246" name="フローチャート: 判断 245"/>
        <xdr:cNvSpPr/>
      </xdr:nvSpPr>
      <xdr:spPr>
        <a:xfrm>
          <a:off x="1079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79342</xdr:rowOff>
    </xdr:from>
    <xdr:ext cx="534377" cy="259045"/>
    <xdr:sp macro="" textlink="">
      <xdr:nvSpPr>
        <xdr:cNvPr id="247" name="テキスト ボックス 246"/>
        <xdr:cNvSpPr txBox="1"/>
      </xdr:nvSpPr>
      <xdr:spPr>
        <a:xfrm>
          <a:off x="863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68377</xdr:rowOff>
    </xdr:from>
    <xdr:to>
      <xdr:col>24</xdr:col>
      <xdr:colOff>114300</xdr:colOff>
      <xdr:row>93</xdr:row>
      <xdr:rowOff>169977</xdr:rowOff>
    </xdr:to>
    <xdr:sp macro="" textlink="">
      <xdr:nvSpPr>
        <xdr:cNvPr id="253" name="楕円 252"/>
        <xdr:cNvSpPr/>
      </xdr:nvSpPr>
      <xdr:spPr>
        <a:xfrm>
          <a:off x="4584700" y="160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91254</xdr:rowOff>
    </xdr:from>
    <xdr:ext cx="599010" cy="259045"/>
    <xdr:sp macro="" textlink="">
      <xdr:nvSpPr>
        <xdr:cNvPr id="254" name="扶助費該当値テキスト"/>
        <xdr:cNvSpPr txBox="1"/>
      </xdr:nvSpPr>
      <xdr:spPr>
        <a:xfrm>
          <a:off x="4686300" y="1586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154623</xdr:rowOff>
    </xdr:from>
    <xdr:to>
      <xdr:col>20</xdr:col>
      <xdr:colOff>38100</xdr:colOff>
      <xdr:row>94</xdr:row>
      <xdr:rowOff>84773</xdr:rowOff>
    </xdr:to>
    <xdr:sp macro="" textlink="">
      <xdr:nvSpPr>
        <xdr:cNvPr id="255" name="楕円 254"/>
        <xdr:cNvSpPr/>
      </xdr:nvSpPr>
      <xdr:spPr>
        <a:xfrm>
          <a:off x="37465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101300</xdr:rowOff>
    </xdr:from>
    <xdr:ext cx="599010" cy="259045"/>
    <xdr:sp macro="" textlink="">
      <xdr:nvSpPr>
        <xdr:cNvPr id="256" name="テキスト ボックス 255"/>
        <xdr:cNvSpPr txBox="1"/>
      </xdr:nvSpPr>
      <xdr:spPr>
        <a:xfrm>
          <a:off x="3497795" y="158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141846</xdr:rowOff>
    </xdr:from>
    <xdr:to>
      <xdr:col>15</xdr:col>
      <xdr:colOff>101600</xdr:colOff>
      <xdr:row>94</xdr:row>
      <xdr:rowOff>71996</xdr:rowOff>
    </xdr:to>
    <xdr:sp macro="" textlink="">
      <xdr:nvSpPr>
        <xdr:cNvPr id="257" name="楕円 256"/>
        <xdr:cNvSpPr/>
      </xdr:nvSpPr>
      <xdr:spPr>
        <a:xfrm>
          <a:off x="28575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88523</xdr:rowOff>
    </xdr:from>
    <xdr:ext cx="599010" cy="259045"/>
    <xdr:sp macro="" textlink="">
      <xdr:nvSpPr>
        <xdr:cNvPr id="258" name="テキスト ボックス 257"/>
        <xdr:cNvSpPr txBox="1"/>
      </xdr:nvSpPr>
      <xdr:spPr>
        <a:xfrm>
          <a:off x="2608795" y="1586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14173</xdr:rowOff>
    </xdr:from>
    <xdr:to>
      <xdr:col>10</xdr:col>
      <xdr:colOff>165100</xdr:colOff>
      <xdr:row>94</xdr:row>
      <xdr:rowOff>115773</xdr:rowOff>
    </xdr:to>
    <xdr:sp macro="" textlink="">
      <xdr:nvSpPr>
        <xdr:cNvPr id="259" name="楕円 258"/>
        <xdr:cNvSpPr/>
      </xdr:nvSpPr>
      <xdr:spPr>
        <a:xfrm>
          <a:off x="1968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132300</xdr:rowOff>
    </xdr:from>
    <xdr:ext cx="599010" cy="259045"/>
    <xdr:sp macro="" textlink="">
      <xdr:nvSpPr>
        <xdr:cNvPr id="260" name="テキスト ボックス 259"/>
        <xdr:cNvSpPr txBox="1"/>
      </xdr:nvSpPr>
      <xdr:spPr>
        <a:xfrm>
          <a:off x="1719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105677</xdr:rowOff>
    </xdr:from>
    <xdr:to>
      <xdr:col>6</xdr:col>
      <xdr:colOff>38100</xdr:colOff>
      <xdr:row>95</xdr:row>
      <xdr:rowOff>35827</xdr:rowOff>
    </xdr:to>
    <xdr:sp macro="" textlink="">
      <xdr:nvSpPr>
        <xdr:cNvPr id="261" name="楕円 260"/>
        <xdr:cNvSpPr/>
      </xdr:nvSpPr>
      <xdr:spPr>
        <a:xfrm>
          <a:off x="1079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52354</xdr:rowOff>
    </xdr:from>
    <xdr:ext cx="599010" cy="259045"/>
    <xdr:sp macro="" textlink="">
      <xdr:nvSpPr>
        <xdr:cNvPr id="262" name="テキスト ボックス 261"/>
        <xdr:cNvSpPr txBox="1"/>
      </xdr:nvSpPr>
      <xdr:spPr>
        <a:xfrm>
          <a:off x="830795"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26200</xdr:rowOff>
    </xdr:from>
    <xdr:to>
      <xdr:col>55</xdr:col>
      <xdr:colOff>0</xdr:colOff>
      <xdr:row>38</xdr:row>
      <xdr:rowOff>44603</xdr:rowOff>
    </xdr:to>
    <xdr:cxnSp macro="">
      <xdr:nvCxnSpPr>
        <xdr:cNvPr id="290" name="直線コネクタ 289"/>
        <xdr:cNvCxnSpPr/>
      </xdr:nvCxnSpPr>
      <xdr:spPr>
        <a:xfrm flipV="1">
          <a:off x="9639300" y="6541300"/>
          <a:ext cx="8382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44603</xdr:rowOff>
    </xdr:from>
    <xdr:to>
      <xdr:col>50</xdr:col>
      <xdr:colOff>114300</xdr:colOff>
      <xdr:row>38</xdr:row>
      <xdr:rowOff>53655</xdr:rowOff>
    </xdr:to>
    <xdr:cxnSp macro="">
      <xdr:nvCxnSpPr>
        <xdr:cNvPr id="293" name="直線コネクタ 292"/>
        <xdr:cNvCxnSpPr/>
      </xdr:nvCxnSpPr>
      <xdr:spPr>
        <a:xfrm flipV="1">
          <a:off x="8750300" y="6559703"/>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118166</xdr:rowOff>
    </xdr:from>
    <xdr:to>
      <xdr:col>45</xdr:col>
      <xdr:colOff>177800</xdr:colOff>
      <xdr:row>38</xdr:row>
      <xdr:rowOff>53655</xdr:rowOff>
    </xdr:to>
    <xdr:cxnSp macro="">
      <xdr:nvCxnSpPr>
        <xdr:cNvPr id="296" name="直線コネクタ 295"/>
        <xdr:cNvCxnSpPr/>
      </xdr:nvCxnSpPr>
      <xdr:spPr>
        <a:xfrm>
          <a:off x="7861300" y="6461816"/>
          <a:ext cx="8890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118166</xdr:rowOff>
    </xdr:from>
    <xdr:to>
      <xdr:col>41</xdr:col>
      <xdr:colOff>50800</xdr:colOff>
      <xdr:row>38</xdr:row>
      <xdr:rowOff>56993</xdr:rowOff>
    </xdr:to>
    <xdr:cxnSp macro="">
      <xdr:nvCxnSpPr>
        <xdr:cNvPr id="299" name="直線コネクタ 298"/>
        <xdr:cNvCxnSpPr/>
      </xdr:nvCxnSpPr>
      <xdr:spPr>
        <a:xfrm flipV="1">
          <a:off x="6972300" y="6461816"/>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12045</xdr:rowOff>
    </xdr:from>
    <xdr:to>
      <xdr:col>36</xdr:col>
      <xdr:colOff>165100</xdr:colOff>
      <xdr:row>37</xdr:row>
      <xdr:rowOff>113645</xdr:rowOff>
    </xdr:to>
    <xdr:sp macro="" textlink="">
      <xdr:nvSpPr>
        <xdr:cNvPr id="302" name="フローチャート: 判断 301"/>
        <xdr:cNvSpPr/>
      </xdr:nvSpPr>
      <xdr:spPr>
        <a:xfrm>
          <a:off x="6921500" y="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130172</xdr:rowOff>
    </xdr:from>
    <xdr:ext cx="534377" cy="259045"/>
    <xdr:sp macro="" textlink="">
      <xdr:nvSpPr>
        <xdr:cNvPr id="303" name="テキスト ボックス 302"/>
        <xdr:cNvSpPr txBox="1"/>
      </xdr:nvSpPr>
      <xdr:spPr>
        <a:xfrm>
          <a:off x="6705111" y="61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146850</xdr:rowOff>
    </xdr:from>
    <xdr:to>
      <xdr:col>55</xdr:col>
      <xdr:colOff>50800</xdr:colOff>
      <xdr:row>38</xdr:row>
      <xdr:rowOff>77000</xdr:rowOff>
    </xdr:to>
    <xdr:sp macro="" textlink="">
      <xdr:nvSpPr>
        <xdr:cNvPr id="309" name="楕円 308"/>
        <xdr:cNvSpPr/>
      </xdr:nvSpPr>
      <xdr:spPr>
        <a:xfrm>
          <a:off x="104267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125277</xdr:rowOff>
    </xdr:from>
    <xdr:ext cx="534377" cy="259045"/>
    <xdr:sp macro="" textlink="">
      <xdr:nvSpPr>
        <xdr:cNvPr id="310" name="補助費等該当値テキスト"/>
        <xdr:cNvSpPr txBox="1"/>
      </xdr:nvSpPr>
      <xdr:spPr>
        <a:xfrm>
          <a:off x="10528300" y="6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165253</xdr:rowOff>
    </xdr:from>
    <xdr:to>
      <xdr:col>50</xdr:col>
      <xdr:colOff>165100</xdr:colOff>
      <xdr:row>38</xdr:row>
      <xdr:rowOff>95403</xdr:rowOff>
    </xdr:to>
    <xdr:sp macro="" textlink="">
      <xdr:nvSpPr>
        <xdr:cNvPr id="311" name="楕円 310"/>
        <xdr:cNvSpPr/>
      </xdr:nvSpPr>
      <xdr:spPr>
        <a:xfrm>
          <a:off x="95885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86530</xdr:rowOff>
    </xdr:from>
    <xdr:ext cx="534377" cy="259045"/>
    <xdr:sp macro="" textlink="">
      <xdr:nvSpPr>
        <xdr:cNvPr id="312" name="テキスト ボックス 311"/>
        <xdr:cNvSpPr txBox="1"/>
      </xdr:nvSpPr>
      <xdr:spPr>
        <a:xfrm>
          <a:off x="9372111" y="66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2855</xdr:rowOff>
    </xdr:from>
    <xdr:to>
      <xdr:col>46</xdr:col>
      <xdr:colOff>38100</xdr:colOff>
      <xdr:row>38</xdr:row>
      <xdr:rowOff>104455</xdr:rowOff>
    </xdr:to>
    <xdr:sp macro="" textlink="">
      <xdr:nvSpPr>
        <xdr:cNvPr id="313" name="楕円 312"/>
        <xdr:cNvSpPr/>
      </xdr:nvSpPr>
      <xdr:spPr>
        <a:xfrm>
          <a:off x="8699500" y="65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95582</xdr:rowOff>
    </xdr:from>
    <xdr:ext cx="534377" cy="259045"/>
    <xdr:sp macro="" textlink="">
      <xdr:nvSpPr>
        <xdr:cNvPr id="314" name="テキスト ボックス 313"/>
        <xdr:cNvSpPr txBox="1"/>
      </xdr:nvSpPr>
      <xdr:spPr>
        <a:xfrm>
          <a:off x="8483111" y="66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67366</xdr:rowOff>
    </xdr:from>
    <xdr:to>
      <xdr:col>41</xdr:col>
      <xdr:colOff>101600</xdr:colOff>
      <xdr:row>37</xdr:row>
      <xdr:rowOff>168966</xdr:rowOff>
    </xdr:to>
    <xdr:sp macro="" textlink="">
      <xdr:nvSpPr>
        <xdr:cNvPr id="315" name="楕円 314"/>
        <xdr:cNvSpPr/>
      </xdr:nvSpPr>
      <xdr:spPr>
        <a:xfrm>
          <a:off x="7810500" y="64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160093</xdr:rowOff>
    </xdr:from>
    <xdr:ext cx="534377" cy="259045"/>
    <xdr:sp macro="" textlink="">
      <xdr:nvSpPr>
        <xdr:cNvPr id="316" name="テキスト ボックス 315"/>
        <xdr:cNvSpPr txBox="1"/>
      </xdr:nvSpPr>
      <xdr:spPr>
        <a:xfrm>
          <a:off x="7594111" y="65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6193</xdr:rowOff>
    </xdr:from>
    <xdr:to>
      <xdr:col>36</xdr:col>
      <xdr:colOff>165100</xdr:colOff>
      <xdr:row>38</xdr:row>
      <xdr:rowOff>107793</xdr:rowOff>
    </xdr:to>
    <xdr:sp macro="" textlink="">
      <xdr:nvSpPr>
        <xdr:cNvPr id="317" name="楕円 316"/>
        <xdr:cNvSpPr/>
      </xdr:nvSpPr>
      <xdr:spPr>
        <a:xfrm>
          <a:off x="6921500" y="65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98920</xdr:rowOff>
    </xdr:from>
    <xdr:ext cx="534377" cy="259045"/>
    <xdr:sp macro="" textlink="">
      <xdr:nvSpPr>
        <xdr:cNvPr id="318" name="テキスト ボックス 317"/>
        <xdr:cNvSpPr txBox="1"/>
      </xdr:nvSpPr>
      <xdr:spPr>
        <a:xfrm>
          <a:off x="6705111" y="661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142508</xdr:rowOff>
    </xdr:from>
    <xdr:to>
      <xdr:col>55</xdr:col>
      <xdr:colOff>0</xdr:colOff>
      <xdr:row>56</xdr:row>
      <xdr:rowOff>35099</xdr:rowOff>
    </xdr:to>
    <xdr:cxnSp macro="">
      <xdr:nvCxnSpPr>
        <xdr:cNvPr id="350" name="直線コネクタ 349"/>
        <xdr:cNvCxnSpPr/>
      </xdr:nvCxnSpPr>
      <xdr:spPr>
        <a:xfrm flipV="1">
          <a:off x="9639300" y="8886458"/>
          <a:ext cx="8382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35099</xdr:rowOff>
    </xdr:from>
    <xdr:to>
      <xdr:col>50</xdr:col>
      <xdr:colOff>114300</xdr:colOff>
      <xdr:row>56</xdr:row>
      <xdr:rowOff>45272</xdr:rowOff>
    </xdr:to>
    <xdr:cxnSp macro="">
      <xdr:nvCxnSpPr>
        <xdr:cNvPr id="353" name="直線コネクタ 352"/>
        <xdr:cNvCxnSpPr/>
      </xdr:nvCxnSpPr>
      <xdr:spPr>
        <a:xfrm flipV="1">
          <a:off x="8750300" y="963629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45272</xdr:rowOff>
    </xdr:from>
    <xdr:to>
      <xdr:col>45</xdr:col>
      <xdr:colOff>177800</xdr:colOff>
      <xdr:row>57</xdr:row>
      <xdr:rowOff>116987</xdr:rowOff>
    </xdr:to>
    <xdr:cxnSp macro="">
      <xdr:nvCxnSpPr>
        <xdr:cNvPr id="356" name="直線コネクタ 355"/>
        <xdr:cNvCxnSpPr/>
      </xdr:nvCxnSpPr>
      <xdr:spPr>
        <a:xfrm flipV="1">
          <a:off x="7861300" y="9646472"/>
          <a:ext cx="889000" cy="2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129332</xdr:rowOff>
    </xdr:from>
    <xdr:to>
      <xdr:col>41</xdr:col>
      <xdr:colOff>50800</xdr:colOff>
      <xdr:row>57</xdr:row>
      <xdr:rowOff>116987</xdr:rowOff>
    </xdr:to>
    <xdr:cxnSp macro="">
      <xdr:nvCxnSpPr>
        <xdr:cNvPr id="359" name="直線コネクタ 358"/>
        <xdr:cNvCxnSpPr/>
      </xdr:nvCxnSpPr>
      <xdr:spPr>
        <a:xfrm>
          <a:off x="6972300" y="9730532"/>
          <a:ext cx="8890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62" name="フローチャート: 判断 361"/>
        <xdr:cNvSpPr/>
      </xdr:nvSpPr>
      <xdr:spPr>
        <a:xfrm>
          <a:off x="6921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99103</xdr:rowOff>
    </xdr:from>
    <xdr:ext cx="534377" cy="259045"/>
    <xdr:sp macro="" textlink="">
      <xdr:nvSpPr>
        <xdr:cNvPr id="363" name="テキスト ボックス 362"/>
        <xdr:cNvSpPr txBox="1"/>
      </xdr:nvSpPr>
      <xdr:spPr>
        <a:xfrm>
          <a:off x="6705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91708</xdr:rowOff>
    </xdr:from>
    <xdr:to>
      <xdr:col>55</xdr:col>
      <xdr:colOff>50800</xdr:colOff>
      <xdr:row>52</xdr:row>
      <xdr:rowOff>21858</xdr:rowOff>
    </xdr:to>
    <xdr:sp macro="" textlink="">
      <xdr:nvSpPr>
        <xdr:cNvPr id="369" name="楕円 368"/>
        <xdr:cNvSpPr/>
      </xdr:nvSpPr>
      <xdr:spPr>
        <a:xfrm>
          <a:off x="104267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114585</xdr:rowOff>
    </xdr:from>
    <xdr:ext cx="599010" cy="259045"/>
    <xdr:sp macro="" textlink="">
      <xdr:nvSpPr>
        <xdr:cNvPr id="370" name="普通建設事業費該当値テキスト"/>
        <xdr:cNvSpPr txBox="1"/>
      </xdr:nvSpPr>
      <xdr:spPr>
        <a:xfrm>
          <a:off x="10528300" y="868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155749</xdr:rowOff>
    </xdr:from>
    <xdr:to>
      <xdr:col>50</xdr:col>
      <xdr:colOff>165100</xdr:colOff>
      <xdr:row>56</xdr:row>
      <xdr:rowOff>85899</xdr:rowOff>
    </xdr:to>
    <xdr:sp macro="" textlink="">
      <xdr:nvSpPr>
        <xdr:cNvPr id="371" name="楕円 370"/>
        <xdr:cNvSpPr/>
      </xdr:nvSpPr>
      <xdr:spPr>
        <a:xfrm>
          <a:off x="9588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102426</xdr:rowOff>
    </xdr:from>
    <xdr:ext cx="534377" cy="259045"/>
    <xdr:sp macro="" textlink="">
      <xdr:nvSpPr>
        <xdr:cNvPr id="372" name="テキスト ボックス 371"/>
        <xdr:cNvSpPr txBox="1"/>
      </xdr:nvSpPr>
      <xdr:spPr>
        <a:xfrm>
          <a:off x="9372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165922</xdr:rowOff>
    </xdr:from>
    <xdr:to>
      <xdr:col>46</xdr:col>
      <xdr:colOff>38100</xdr:colOff>
      <xdr:row>56</xdr:row>
      <xdr:rowOff>96072</xdr:rowOff>
    </xdr:to>
    <xdr:sp macro="" textlink="">
      <xdr:nvSpPr>
        <xdr:cNvPr id="373" name="楕円 372"/>
        <xdr:cNvSpPr/>
      </xdr:nvSpPr>
      <xdr:spPr>
        <a:xfrm>
          <a:off x="8699500" y="95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112599</xdr:rowOff>
    </xdr:from>
    <xdr:ext cx="534377" cy="259045"/>
    <xdr:sp macro="" textlink="">
      <xdr:nvSpPr>
        <xdr:cNvPr id="374" name="テキスト ボックス 373"/>
        <xdr:cNvSpPr txBox="1"/>
      </xdr:nvSpPr>
      <xdr:spPr>
        <a:xfrm>
          <a:off x="8483111" y="9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66187</xdr:rowOff>
    </xdr:from>
    <xdr:to>
      <xdr:col>41</xdr:col>
      <xdr:colOff>101600</xdr:colOff>
      <xdr:row>57</xdr:row>
      <xdr:rowOff>167787</xdr:rowOff>
    </xdr:to>
    <xdr:sp macro="" textlink="">
      <xdr:nvSpPr>
        <xdr:cNvPr id="375" name="楕円 374"/>
        <xdr:cNvSpPr/>
      </xdr:nvSpPr>
      <xdr:spPr>
        <a:xfrm>
          <a:off x="78105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158914</xdr:rowOff>
    </xdr:from>
    <xdr:ext cx="534377" cy="259045"/>
    <xdr:sp macro="" textlink="">
      <xdr:nvSpPr>
        <xdr:cNvPr id="376" name="テキスト ボックス 375"/>
        <xdr:cNvSpPr txBox="1"/>
      </xdr:nvSpPr>
      <xdr:spPr>
        <a:xfrm>
          <a:off x="7594111" y="99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78532</xdr:rowOff>
    </xdr:from>
    <xdr:to>
      <xdr:col>36</xdr:col>
      <xdr:colOff>165100</xdr:colOff>
      <xdr:row>57</xdr:row>
      <xdr:rowOff>8682</xdr:rowOff>
    </xdr:to>
    <xdr:sp macro="" textlink="">
      <xdr:nvSpPr>
        <xdr:cNvPr id="377" name="楕円 376"/>
        <xdr:cNvSpPr/>
      </xdr:nvSpPr>
      <xdr:spPr>
        <a:xfrm>
          <a:off x="6921500" y="96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25209</xdr:rowOff>
    </xdr:from>
    <xdr:ext cx="534377" cy="259045"/>
    <xdr:sp macro="" textlink="">
      <xdr:nvSpPr>
        <xdr:cNvPr id="378" name="テキスト ボックス 377"/>
        <xdr:cNvSpPr txBox="1"/>
      </xdr:nvSpPr>
      <xdr:spPr>
        <a:xfrm>
          <a:off x="6705111" y="945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102896</xdr:rowOff>
    </xdr:from>
    <xdr:to>
      <xdr:col>55</xdr:col>
      <xdr:colOff>0</xdr:colOff>
      <xdr:row>78</xdr:row>
      <xdr:rowOff>75823</xdr:rowOff>
    </xdr:to>
    <xdr:cxnSp macro="">
      <xdr:nvCxnSpPr>
        <xdr:cNvPr id="409" name="直線コネクタ 408"/>
        <xdr:cNvCxnSpPr/>
      </xdr:nvCxnSpPr>
      <xdr:spPr>
        <a:xfrm flipV="1">
          <a:off x="9639300" y="13304546"/>
          <a:ext cx="838200" cy="1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22233</xdr:rowOff>
    </xdr:from>
    <xdr:to>
      <xdr:col>50</xdr:col>
      <xdr:colOff>114300</xdr:colOff>
      <xdr:row>78</xdr:row>
      <xdr:rowOff>75823</xdr:rowOff>
    </xdr:to>
    <xdr:cxnSp macro="">
      <xdr:nvCxnSpPr>
        <xdr:cNvPr id="412" name="直線コネクタ 411"/>
        <xdr:cNvCxnSpPr/>
      </xdr:nvCxnSpPr>
      <xdr:spPr>
        <a:xfrm>
          <a:off x="8750300" y="13395333"/>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19718</xdr:rowOff>
    </xdr:from>
    <xdr:to>
      <xdr:col>45</xdr:col>
      <xdr:colOff>177800</xdr:colOff>
      <xdr:row>78</xdr:row>
      <xdr:rowOff>22233</xdr:rowOff>
    </xdr:to>
    <xdr:cxnSp macro="">
      <xdr:nvCxnSpPr>
        <xdr:cNvPr id="415" name="直線コネクタ 414"/>
        <xdr:cNvCxnSpPr/>
      </xdr:nvCxnSpPr>
      <xdr:spPr>
        <a:xfrm>
          <a:off x="7861300" y="1339281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19718</xdr:rowOff>
    </xdr:from>
    <xdr:to>
      <xdr:col>41</xdr:col>
      <xdr:colOff>50800</xdr:colOff>
      <xdr:row>78</xdr:row>
      <xdr:rowOff>61911</xdr:rowOff>
    </xdr:to>
    <xdr:cxnSp macro="">
      <xdr:nvCxnSpPr>
        <xdr:cNvPr id="418" name="直線コネクタ 417"/>
        <xdr:cNvCxnSpPr/>
      </xdr:nvCxnSpPr>
      <xdr:spPr>
        <a:xfrm flipV="1">
          <a:off x="6972300" y="13392818"/>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22999</xdr:rowOff>
    </xdr:from>
    <xdr:to>
      <xdr:col>36</xdr:col>
      <xdr:colOff>165100</xdr:colOff>
      <xdr:row>76</xdr:row>
      <xdr:rowOff>124599</xdr:rowOff>
    </xdr:to>
    <xdr:sp macro="" textlink="">
      <xdr:nvSpPr>
        <xdr:cNvPr id="421" name="フローチャート: 判断 420"/>
        <xdr:cNvSpPr/>
      </xdr:nvSpPr>
      <xdr:spPr>
        <a:xfrm>
          <a:off x="6921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141125</xdr:rowOff>
    </xdr:from>
    <xdr:ext cx="534377" cy="259045"/>
    <xdr:sp macro="" textlink="">
      <xdr:nvSpPr>
        <xdr:cNvPr id="422" name="テキスト ボックス 421"/>
        <xdr:cNvSpPr txBox="1"/>
      </xdr:nvSpPr>
      <xdr:spPr>
        <a:xfrm>
          <a:off x="6705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52096</xdr:rowOff>
    </xdr:from>
    <xdr:to>
      <xdr:col>55</xdr:col>
      <xdr:colOff>50800</xdr:colOff>
      <xdr:row>77</xdr:row>
      <xdr:rowOff>153696</xdr:rowOff>
    </xdr:to>
    <xdr:sp macro="" textlink="">
      <xdr:nvSpPr>
        <xdr:cNvPr id="428" name="楕円 427"/>
        <xdr:cNvSpPr/>
      </xdr:nvSpPr>
      <xdr:spPr>
        <a:xfrm>
          <a:off x="104267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30523</xdr:rowOff>
    </xdr:from>
    <xdr:ext cx="534377" cy="259045"/>
    <xdr:sp macro="" textlink="">
      <xdr:nvSpPr>
        <xdr:cNvPr id="429" name="普通建設事業費 （ うち新規整備　）該当値テキスト"/>
        <xdr:cNvSpPr txBox="1"/>
      </xdr:nvSpPr>
      <xdr:spPr>
        <a:xfrm>
          <a:off x="10528300" y="132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25023</xdr:rowOff>
    </xdr:from>
    <xdr:to>
      <xdr:col>50</xdr:col>
      <xdr:colOff>165100</xdr:colOff>
      <xdr:row>78</xdr:row>
      <xdr:rowOff>126623</xdr:rowOff>
    </xdr:to>
    <xdr:sp macro="" textlink="">
      <xdr:nvSpPr>
        <xdr:cNvPr id="430" name="楕円 429"/>
        <xdr:cNvSpPr/>
      </xdr:nvSpPr>
      <xdr:spPr>
        <a:xfrm>
          <a:off x="95885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117750</xdr:rowOff>
    </xdr:from>
    <xdr:ext cx="469744" cy="259045"/>
    <xdr:sp macro="" textlink="">
      <xdr:nvSpPr>
        <xdr:cNvPr id="431" name="テキスト ボックス 430"/>
        <xdr:cNvSpPr txBox="1"/>
      </xdr:nvSpPr>
      <xdr:spPr>
        <a:xfrm>
          <a:off x="9404428" y="1349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142883</xdr:rowOff>
    </xdr:from>
    <xdr:to>
      <xdr:col>46</xdr:col>
      <xdr:colOff>38100</xdr:colOff>
      <xdr:row>78</xdr:row>
      <xdr:rowOff>73033</xdr:rowOff>
    </xdr:to>
    <xdr:sp macro="" textlink="">
      <xdr:nvSpPr>
        <xdr:cNvPr id="432" name="楕円 431"/>
        <xdr:cNvSpPr/>
      </xdr:nvSpPr>
      <xdr:spPr>
        <a:xfrm>
          <a:off x="8699500" y="13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64160</xdr:rowOff>
    </xdr:from>
    <xdr:ext cx="469744" cy="259045"/>
    <xdr:sp macro="" textlink="">
      <xdr:nvSpPr>
        <xdr:cNvPr id="433" name="テキスト ボックス 432"/>
        <xdr:cNvSpPr txBox="1"/>
      </xdr:nvSpPr>
      <xdr:spPr>
        <a:xfrm>
          <a:off x="8515428" y="1343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140368</xdr:rowOff>
    </xdr:from>
    <xdr:to>
      <xdr:col>41</xdr:col>
      <xdr:colOff>101600</xdr:colOff>
      <xdr:row>78</xdr:row>
      <xdr:rowOff>70518</xdr:rowOff>
    </xdr:to>
    <xdr:sp macro="" textlink="">
      <xdr:nvSpPr>
        <xdr:cNvPr id="434" name="楕円 433"/>
        <xdr:cNvSpPr/>
      </xdr:nvSpPr>
      <xdr:spPr>
        <a:xfrm>
          <a:off x="7810500" y="133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61645</xdr:rowOff>
    </xdr:from>
    <xdr:ext cx="469744" cy="259045"/>
    <xdr:sp macro="" textlink="">
      <xdr:nvSpPr>
        <xdr:cNvPr id="435" name="テキスト ボックス 434"/>
        <xdr:cNvSpPr txBox="1"/>
      </xdr:nvSpPr>
      <xdr:spPr>
        <a:xfrm>
          <a:off x="7626428" y="134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11111</xdr:rowOff>
    </xdr:from>
    <xdr:to>
      <xdr:col>36</xdr:col>
      <xdr:colOff>165100</xdr:colOff>
      <xdr:row>78</xdr:row>
      <xdr:rowOff>112711</xdr:rowOff>
    </xdr:to>
    <xdr:sp macro="" textlink="">
      <xdr:nvSpPr>
        <xdr:cNvPr id="436" name="楕円 435"/>
        <xdr:cNvSpPr/>
      </xdr:nvSpPr>
      <xdr:spPr>
        <a:xfrm>
          <a:off x="6921500" y="133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103838</xdr:rowOff>
    </xdr:from>
    <xdr:ext cx="469744" cy="259045"/>
    <xdr:sp macro="" textlink="">
      <xdr:nvSpPr>
        <xdr:cNvPr id="437" name="テキスト ボックス 436"/>
        <xdr:cNvSpPr txBox="1"/>
      </xdr:nvSpPr>
      <xdr:spPr>
        <a:xfrm>
          <a:off x="6737428" y="1347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56584</xdr:rowOff>
    </xdr:from>
    <xdr:to>
      <xdr:col>55</xdr:col>
      <xdr:colOff>0</xdr:colOff>
      <xdr:row>94</xdr:row>
      <xdr:rowOff>152406</xdr:rowOff>
    </xdr:to>
    <xdr:cxnSp macro="">
      <xdr:nvCxnSpPr>
        <xdr:cNvPr id="466" name="直線コネクタ 465"/>
        <xdr:cNvCxnSpPr/>
      </xdr:nvCxnSpPr>
      <xdr:spPr>
        <a:xfrm flipV="1">
          <a:off x="9639300" y="15487084"/>
          <a:ext cx="8382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128155</xdr:rowOff>
    </xdr:from>
    <xdr:to>
      <xdr:col>50</xdr:col>
      <xdr:colOff>114300</xdr:colOff>
      <xdr:row>94</xdr:row>
      <xdr:rowOff>152406</xdr:rowOff>
    </xdr:to>
    <xdr:cxnSp macro="">
      <xdr:nvCxnSpPr>
        <xdr:cNvPr id="469" name="直線コネクタ 468"/>
        <xdr:cNvCxnSpPr/>
      </xdr:nvCxnSpPr>
      <xdr:spPr>
        <a:xfrm>
          <a:off x="8750300" y="16244455"/>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128155</xdr:rowOff>
    </xdr:from>
    <xdr:to>
      <xdr:col>45</xdr:col>
      <xdr:colOff>177800</xdr:colOff>
      <xdr:row>96</xdr:row>
      <xdr:rowOff>48355</xdr:rowOff>
    </xdr:to>
    <xdr:cxnSp macro="">
      <xdr:nvCxnSpPr>
        <xdr:cNvPr id="472" name="直線コネクタ 471"/>
        <xdr:cNvCxnSpPr/>
      </xdr:nvCxnSpPr>
      <xdr:spPr>
        <a:xfrm flipV="1">
          <a:off x="7861300" y="16244455"/>
          <a:ext cx="889000" cy="2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37973</xdr:rowOff>
    </xdr:from>
    <xdr:to>
      <xdr:col>41</xdr:col>
      <xdr:colOff>50800</xdr:colOff>
      <xdr:row>96</xdr:row>
      <xdr:rowOff>48355</xdr:rowOff>
    </xdr:to>
    <xdr:cxnSp macro="">
      <xdr:nvCxnSpPr>
        <xdr:cNvPr id="475" name="直線コネクタ 474"/>
        <xdr:cNvCxnSpPr/>
      </xdr:nvCxnSpPr>
      <xdr:spPr>
        <a:xfrm>
          <a:off x="6972300" y="16325723"/>
          <a:ext cx="889000" cy="18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78" name="フローチャート: 判断 477"/>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79" name="テキスト ボックス 478"/>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5784</xdr:rowOff>
    </xdr:from>
    <xdr:to>
      <xdr:col>55</xdr:col>
      <xdr:colOff>50800</xdr:colOff>
      <xdr:row>90</xdr:row>
      <xdr:rowOff>107384</xdr:rowOff>
    </xdr:to>
    <xdr:sp macro="" textlink="">
      <xdr:nvSpPr>
        <xdr:cNvPr id="485" name="楕円 484"/>
        <xdr:cNvSpPr/>
      </xdr:nvSpPr>
      <xdr:spPr>
        <a:xfrm>
          <a:off x="104267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130261</xdr:rowOff>
    </xdr:from>
    <xdr:ext cx="534377" cy="259045"/>
    <xdr:sp macro="" textlink="">
      <xdr:nvSpPr>
        <xdr:cNvPr id="486" name="普通建設事業費 （ うち更新整備　）該当値テキスト"/>
        <xdr:cNvSpPr txBox="1"/>
      </xdr:nvSpPr>
      <xdr:spPr>
        <a:xfrm>
          <a:off x="10528300" y="153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101606</xdr:rowOff>
    </xdr:from>
    <xdr:to>
      <xdr:col>50</xdr:col>
      <xdr:colOff>165100</xdr:colOff>
      <xdr:row>95</xdr:row>
      <xdr:rowOff>31756</xdr:rowOff>
    </xdr:to>
    <xdr:sp macro="" textlink="">
      <xdr:nvSpPr>
        <xdr:cNvPr id="487" name="楕円 486"/>
        <xdr:cNvSpPr/>
      </xdr:nvSpPr>
      <xdr:spPr>
        <a:xfrm>
          <a:off x="9588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48283</xdr:rowOff>
    </xdr:from>
    <xdr:ext cx="534377" cy="259045"/>
    <xdr:sp macro="" textlink="">
      <xdr:nvSpPr>
        <xdr:cNvPr id="488" name="テキスト ボックス 487"/>
        <xdr:cNvSpPr txBox="1"/>
      </xdr:nvSpPr>
      <xdr:spPr>
        <a:xfrm>
          <a:off x="9372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77355</xdr:rowOff>
    </xdr:from>
    <xdr:to>
      <xdr:col>46</xdr:col>
      <xdr:colOff>38100</xdr:colOff>
      <xdr:row>95</xdr:row>
      <xdr:rowOff>7505</xdr:rowOff>
    </xdr:to>
    <xdr:sp macro="" textlink="">
      <xdr:nvSpPr>
        <xdr:cNvPr id="489" name="楕円 488"/>
        <xdr:cNvSpPr/>
      </xdr:nvSpPr>
      <xdr:spPr>
        <a:xfrm>
          <a:off x="8699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24032</xdr:rowOff>
    </xdr:from>
    <xdr:ext cx="534377" cy="259045"/>
    <xdr:sp macro="" textlink="">
      <xdr:nvSpPr>
        <xdr:cNvPr id="490" name="テキスト ボックス 489"/>
        <xdr:cNvSpPr txBox="1"/>
      </xdr:nvSpPr>
      <xdr:spPr>
        <a:xfrm>
          <a:off x="8483111" y="15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169005</xdr:rowOff>
    </xdr:from>
    <xdr:to>
      <xdr:col>41</xdr:col>
      <xdr:colOff>101600</xdr:colOff>
      <xdr:row>96</xdr:row>
      <xdr:rowOff>99155</xdr:rowOff>
    </xdr:to>
    <xdr:sp macro="" textlink="">
      <xdr:nvSpPr>
        <xdr:cNvPr id="491" name="楕円 490"/>
        <xdr:cNvSpPr/>
      </xdr:nvSpPr>
      <xdr:spPr>
        <a:xfrm>
          <a:off x="7810500" y="164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115682</xdr:rowOff>
    </xdr:from>
    <xdr:ext cx="534377" cy="259045"/>
    <xdr:sp macro="" textlink="">
      <xdr:nvSpPr>
        <xdr:cNvPr id="492" name="テキスト ボックス 491"/>
        <xdr:cNvSpPr txBox="1"/>
      </xdr:nvSpPr>
      <xdr:spPr>
        <a:xfrm>
          <a:off x="7594111" y="1623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158623</xdr:rowOff>
    </xdr:from>
    <xdr:to>
      <xdr:col>36</xdr:col>
      <xdr:colOff>165100</xdr:colOff>
      <xdr:row>95</xdr:row>
      <xdr:rowOff>88773</xdr:rowOff>
    </xdr:to>
    <xdr:sp macro="" textlink="">
      <xdr:nvSpPr>
        <xdr:cNvPr id="493" name="楕円 492"/>
        <xdr:cNvSpPr/>
      </xdr:nvSpPr>
      <xdr:spPr>
        <a:xfrm>
          <a:off x="6921500" y="162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105300</xdr:rowOff>
    </xdr:from>
    <xdr:ext cx="534377" cy="259045"/>
    <xdr:sp macro="" textlink="">
      <xdr:nvSpPr>
        <xdr:cNvPr id="494" name="テキスト ボックス 493"/>
        <xdr:cNvSpPr txBox="1"/>
      </xdr:nvSpPr>
      <xdr:spPr>
        <a:xfrm>
          <a:off x="6705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21252</xdr:rowOff>
    </xdr:from>
    <xdr:to>
      <xdr:col>85</xdr:col>
      <xdr:colOff>127000</xdr:colOff>
      <xdr:row>39</xdr:row>
      <xdr:rowOff>59723</xdr:rowOff>
    </xdr:to>
    <xdr:cxnSp macro="">
      <xdr:nvCxnSpPr>
        <xdr:cNvPr id="525" name="直線コネクタ 524"/>
        <xdr:cNvCxnSpPr/>
      </xdr:nvCxnSpPr>
      <xdr:spPr>
        <a:xfrm flipV="1">
          <a:off x="15481300" y="6707802"/>
          <a:ext cx="8382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59723</xdr:rowOff>
    </xdr:from>
    <xdr:to>
      <xdr:col>81</xdr:col>
      <xdr:colOff>50800</xdr:colOff>
      <xdr:row>39</xdr:row>
      <xdr:rowOff>69912</xdr:rowOff>
    </xdr:to>
    <xdr:cxnSp macro="">
      <xdr:nvCxnSpPr>
        <xdr:cNvPr id="528" name="直線コネクタ 527"/>
        <xdr:cNvCxnSpPr/>
      </xdr:nvCxnSpPr>
      <xdr:spPr>
        <a:xfrm flipV="1">
          <a:off x="14592300" y="6746273"/>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42186</xdr:rowOff>
    </xdr:from>
    <xdr:to>
      <xdr:col>76</xdr:col>
      <xdr:colOff>114300</xdr:colOff>
      <xdr:row>39</xdr:row>
      <xdr:rowOff>69912</xdr:rowOff>
    </xdr:to>
    <xdr:cxnSp macro="">
      <xdr:nvCxnSpPr>
        <xdr:cNvPr id="531" name="直線コネクタ 530"/>
        <xdr:cNvCxnSpPr/>
      </xdr:nvCxnSpPr>
      <xdr:spPr>
        <a:xfrm>
          <a:off x="13703300" y="672873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42186</xdr:rowOff>
    </xdr:from>
    <xdr:to>
      <xdr:col>71</xdr:col>
      <xdr:colOff>177800</xdr:colOff>
      <xdr:row>39</xdr:row>
      <xdr:rowOff>68638</xdr:rowOff>
    </xdr:to>
    <xdr:cxnSp macro="">
      <xdr:nvCxnSpPr>
        <xdr:cNvPr id="534" name="直線コネクタ 533"/>
        <xdr:cNvCxnSpPr/>
      </xdr:nvCxnSpPr>
      <xdr:spPr>
        <a:xfrm flipV="1">
          <a:off x="12814300" y="672873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38118</xdr:rowOff>
    </xdr:from>
    <xdr:to>
      <xdr:col>67</xdr:col>
      <xdr:colOff>101600</xdr:colOff>
      <xdr:row>39</xdr:row>
      <xdr:rowOff>139718</xdr:rowOff>
    </xdr:to>
    <xdr:sp macro="" textlink="">
      <xdr:nvSpPr>
        <xdr:cNvPr id="537" name="フローチャート: 判断 536"/>
        <xdr:cNvSpPr/>
      </xdr:nvSpPr>
      <xdr:spPr>
        <a:xfrm>
          <a:off x="12763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130845</xdr:rowOff>
    </xdr:from>
    <xdr:ext cx="378565" cy="259045"/>
    <xdr:sp macro="" textlink="">
      <xdr:nvSpPr>
        <xdr:cNvPr id="538" name="テキスト ボックス 537"/>
        <xdr:cNvSpPr txBox="1"/>
      </xdr:nvSpPr>
      <xdr:spPr>
        <a:xfrm>
          <a:off x="12625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141902</xdr:rowOff>
    </xdr:from>
    <xdr:to>
      <xdr:col>85</xdr:col>
      <xdr:colOff>177800</xdr:colOff>
      <xdr:row>39</xdr:row>
      <xdr:rowOff>72052</xdr:rowOff>
    </xdr:to>
    <xdr:sp macro="" textlink="">
      <xdr:nvSpPr>
        <xdr:cNvPr id="544" name="楕円 543"/>
        <xdr:cNvSpPr/>
      </xdr:nvSpPr>
      <xdr:spPr>
        <a:xfrm>
          <a:off x="16268700" y="66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113732</xdr:rowOff>
    </xdr:from>
    <xdr:ext cx="469744" cy="259045"/>
    <xdr:sp macro="" textlink="">
      <xdr:nvSpPr>
        <xdr:cNvPr id="545" name="災害復旧事業費該当値テキスト"/>
        <xdr:cNvSpPr txBox="1"/>
      </xdr:nvSpPr>
      <xdr:spPr>
        <a:xfrm>
          <a:off x="16370300" y="66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8923</xdr:rowOff>
    </xdr:from>
    <xdr:to>
      <xdr:col>81</xdr:col>
      <xdr:colOff>101600</xdr:colOff>
      <xdr:row>39</xdr:row>
      <xdr:rowOff>110523</xdr:rowOff>
    </xdr:to>
    <xdr:sp macro="" textlink="">
      <xdr:nvSpPr>
        <xdr:cNvPr id="546" name="楕円 545"/>
        <xdr:cNvSpPr/>
      </xdr:nvSpPr>
      <xdr:spPr>
        <a:xfrm>
          <a:off x="15430500" y="66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101650</xdr:rowOff>
    </xdr:from>
    <xdr:ext cx="469744" cy="259045"/>
    <xdr:sp macro="" textlink="">
      <xdr:nvSpPr>
        <xdr:cNvPr id="547" name="テキスト ボックス 546"/>
        <xdr:cNvSpPr txBox="1"/>
      </xdr:nvSpPr>
      <xdr:spPr>
        <a:xfrm>
          <a:off x="15246428" y="678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19112</xdr:rowOff>
    </xdr:from>
    <xdr:to>
      <xdr:col>76</xdr:col>
      <xdr:colOff>165100</xdr:colOff>
      <xdr:row>39</xdr:row>
      <xdr:rowOff>120712</xdr:rowOff>
    </xdr:to>
    <xdr:sp macro="" textlink="">
      <xdr:nvSpPr>
        <xdr:cNvPr id="548" name="楕円 547"/>
        <xdr:cNvSpPr/>
      </xdr:nvSpPr>
      <xdr:spPr>
        <a:xfrm>
          <a:off x="145415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111839</xdr:rowOff>
    </xdr:from>
    <xdr:ext cx="378565" cy="259045"/>
    <xdr:sp macro="" textlink="">
      <xdr:nvSpPr>
        <xdr:cNvPr id="549" name="テキスト ボックス 548"/>
        <xdr:cNvSpPr txBox="1"/>
      </xdr:nvSpPr>
      <xdr:spPr>
        <a:xfrm>
          <a:off x="14403017" y="67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162836</xdr:rowOff>
    </xdr:from>
    <xdr:to>
      <xdr:col>72</xdr:col>
      <xdr:colOff>38100</xdr:colOff>
      <xdr:row>39</xdr:row>
      <xdr:rowOff>92986</xdr:rowOff>
    </xdr:to>
    <xdr:sp macro="" textlink="">
      <xdr:nvSpPr>
        <xdr:cNvPr id="550" name="楕円 549"/>
        <xdr:cNvSpPr/>
      </xdr:nvSpPr>
      <xdr:spPr>
        <a:xfrm>
          <a:off x="136525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109513</xdr:rowOff>
    </xdr:from>
    <xdr:ext cx="469744" cy="259045"/>
    <xdr:sp macro="" textlink="">
      <xdr:nvSpPr>
        <xdr:cNvPr id="551" name="テキスト ボックス 550"/>
        <xdr:cNvSpPr txBox="1"/>
      </xdr:nvSpPr>
      <xdr:spPr>
        <a:xfrm>
          <a:off x="13468428" y="645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17838</xdr:rowOff>
    </xdr:from>
    <xdr:to>
      <xdr:col>67</xdr:col>
      <xdr:colOff>101600</xdr:colOff>
      <xdr:row>39</xdr:row>
      <xdr:rowOff>119438</xdr:rowOff>
    </xdr:to>
    <xdr:sp macro="" textlink="">
      <xdr:nvSpPr>
        <xdr:cNvPr id="552" name="楕円 551"/>
        <xdr:cNvSpPr/>
      </xdr:nvSpPr>
      <xdr:spPr>
        <a:xfrm>
          <a:off x="12763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135965</xdr:rowOff>
    </xdr:from>
    <xdr:ext cx="378565" cy="259045"/>
    <xdr:sp macro="" textlink="">
      <xdr:nvSpPr>
        <xdr:cNvPr id="553" name="テキスト ボックス 552"/>
        <xdr:cNvSpPr txBox="1"/>
      </xdr:nvSpPr>
      <xdr:spPr>
        <a:xfrm>
          <a:off x="12625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11312</xdr:rowOff>
    </xdr:from>
    <xdr:to>
      <xdr:col>85</xdr:col>
      <xdr:colOff>127000</xdr:colOff>
      <xdr:row>74</xdr:row>
      <xdr:rowOff>31686</xdr:rowOff>
    </xdr:to>
    <xdr:cxnSp macro="">
      <xdr:nvCxnSpPr>
        <xdr:cNvPr id="636" name="直線コネクタ 635"/>
        <xdr:cNvCxnSpPr/>
      </xdr:nvCxnSpPr>
      <xdr:spPr>
        <a:xfrm>
          <a:off x="15481300" y="12698612"/>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154016</xdr:rowOff>
    </xdr:from>
    <xdr:to>
      <xdr:col>81</xdr:col>
      <xdr:colOff>50800</xdr:colOff>
      <xdr:row>74</xdr:row>
      <xdr:rowOff>11312</xdr:rowOff>
    </xdr:to>
    <xdr:cxnSp macro="">
      <xdr:nvCxnSpPr>
        <xdr:cNvPr id="639" name="直線コネクタ 638"/>
        <xdr:cNvCxnSpPr/>
      </xdr:nvCxnSpPr>
      <xdr:spPr>
        <a:xfrm>
          <a:off x="14592300" y="1266986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150616</xdr:rowOff>
    </xdr:from>
    <xdr:to>
      <xdr:col>76</xdr:col>
      <xdr:colOff>114300</xdr:colOff>
      <xdr:row>73</xdr:row>
      <xdr:rowOff>154016</xdr:rowOff>
    </xdr:to>
    <xdr:cxnSp macro="">
      <xdr:nvCxnSpPr>
        <xdr:cNvPr id="642" name="直線コネクタ 641"/>
        <xdr:cNvCxnSpPr/>
      </xdr:nvCxnSpPr>
      <xdr:spPr>
        <a:xfrm>
          <a:off x="13703300" y="12495016"/>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150616</xdr:rowOff>
    </xdr:from>
    <xdr:to>
      <xdr:col>71</xdr:col>
      <xdr:colOff>177800</xdr:colOff>
      <xdr:row>73</xdr:row>
      <xdr:rowOff>28457</xdr:rowOff>
    </xdr:to>
    <xdr:cxnSp macro="">
      <xdr:nvCxnSpPr>
        <xdr:cNvPr id="645" name="直線コネクタ 644"/>
        <xdr:cNvCxnSpPr/>
      </xdr:nvCxnSpPr>
      <xdr:spPr>
        <a:xfrm flipV="1">
          <a:off x="12814300" y="12495016"/>
          <a:ext cx="889000" cy="4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102130</xdr:rowOff>
    </xdr:from>
    <xdr:to>
      <xdr:col>67</xdr:col>
      <xdr:colOff>101600</xdr:colOff>
      <xdr:row>76</xdr:row>
      <xdr:rowOff>32280</xdr:rowOff>
    </xdr:to>
    <xdr:sp macro="" textlink="">
      <xdr:nvSpPr>
        <xdr:cNvPr id="648" name="フローチャート: 判断 647"/>
        <xdr:cNvSpPr/>
      </xdr:nvSpPr>
      <xdr:spPr>
        <a:xfrm>
          <a:off x="12763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23407</xdr:rowOff>
    </xdr:from>
    <xdr:ext cx="534377" cy="259045"/>
    <xdr:sp macro="" textlink="">
      <xdr:nvSpPr>
        <xdr:cNvPr id="649" name="テキスト ボックス 648"/>
        <xdr:cNvSpPr txBox="1"/>
      </xdr:nvSpPr>
      <xdr:spPr>
        <a:xfrm>
          <a:off x="12547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152336</xdr:rowOff>
    </xdr:from>
    <xdr:to>
      <xdr:col>85</xdr:col>
      <xdr:colOff>177800</xdr:colOff>
      <xdr:row>74</xdr:row>
      <xdr:rowOff>82486</xdr:rowOff>
    </xdr:to>
    <xdr:sp macro="" textlink="">
      <xdr:nvSpPr>
        <xdr:cNvPr id="655" name="楕円 654"/>
        <xdr:cNvSpPr/>
      </xdr:nvSpPr>
      <xdr:spPr>
        <a:xfrm>
          <a:off x="162687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3763</xdr:rowOff>
    </xdr:from>
    <xdr:ext cx="534377" cy="259045"/>
    <xdr:sp macro="" textlink="">
      <xdr:nvSpPr>
        <xdr:cNvPr id="656" name="公債費該当値テキスト"/>
        <xdr:cNvSpPr txBox="1"/>
      </xdr:nvSpPr>
      <xdr:spPr>
        <a:xfrm>
          <a:off x="16370300" y="125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131962</xdr:rowOff>
    </xdr:from>
    <xdr:to>
      <xdr:col>81</xdr:col>
      <xdr:colOff>101600</xdr:colOff>
      <xdr:row>74</xdr:row>
      <xdr:rowOff>62112</xdr:rowOff>
    </xdr:to>
    <xdr:sp macro="" textlink="">
      <xdr:nvSpPr>
        <xdr:cNvPr id="657" name="楕円 656"/>
        <xdr:cNvSpPr/>
      </xdr:nvSpPr>
      <xdr:spPr>
        <a:xfrm>
          <a:off x="15430500" y="12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78639</xdr:rowOff>
    </xdr:from>
    <xdr:ext cx="534377" cy="259045"/>
    <xdr:sp macro="" textlink="">
      <xdr:nvSpPr>
        <xdr:cNvPr id="658" name="テキスト ボックス 657"/>
        <xdr:cNvSpPr txBox="1"/>
      </xdr:nvSpPr>
      <xdr:spPr>
        <a:xfrm>
          <a:off x="15214111" y="124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103216</xdr:rowOff>
    </xdr:from>
    <xdr:to>
      <xdr:col>76</xdr:col>
      <xdr:colOff>165100</xdr:colOff>
      <xdr:row>74</xdr:row>
      <xdr:rowOff>33366</xdr:rowOff>
    </xdr:to>
    <xdr:sp macro="" textlink="">
      <xdr:nvSpPr>
        <xdr:cNvPr id="659" name="楕円 658"/>
        <xdr:cNvSpPr/>
      </xdr:nvSpPr>
      <xdr:spPr>
        <a:xfrm>
          <a:off x="14541500" y="126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49893</xdr:rowOff>
    </xdr:from>
    <xdr:ext cx="534377" cy="259045"/>
    <xdr:sp macro="" textlink="">
      <xdr:nvSpPr>
        <xdr:cNvPr id="660" name="テキスト ボックス 659"/>
        <xdr:cNvSpPr txBox="1"/>
      </xdr:nvSpPr>
      <xdr:spPr>
        <a:xfrm>
          <a:off x="14325111" y="12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99816</xdr:rowOff>
    </xdr:from>
    <xdr:to>
      <xdr:col>72</xdr:col>
      <xdr:colOff>38100</xdr:colOff>
      <xdr:row>73</xdr:row>
      <xdr:rowOff>29966</xdr:rowOff>
    </xdr:to>
    <xdr:sp macro="" textlink="">
      <xdr:nvSpPr>
        <xdr:cNvPr id="661" name="楕円 660"/>
        <xdr:cNvSpPr/>
      </xdr:nvSpPr>
      <xdr:spPr>
        <a:xfrm>
          <a:off x="13652500" y="124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46493</xdr:rowOff>
    </xdr:from>
    <xdr:ext cx="534377" cy="259045"/>
    <xdr:sp macro="" textlink="">
      <xdr:nvSpPr>
        <xdr:cNvPr id="662" name="テキスト ボックス 661"/>
        <xdr:cNvSpPr txBox="1"/>
      </xdr:nvSpPr>
      <xdr:spPr>
        <a:xfrm>
          <a:off x="13436111" y="1221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149107</xdr:rowOff>
    </xdr:from>
    <xdr:to>
      <xdr:col>67</xdr:col>
      <xdr:colOff>101600</xdr:colOff>
      <xdr:row>73</xdr:row>
      <xdr:rowOff>79257</xdr:rowOff>
    </xdr:to>
    <xdr:sp macro="" textlink="">
      <xdr:nvSpPr>
        <xdr:cNvPr id="663" name="楕円 662"/>
        <xdr:cNvSpPr/>
      </xdr:nvSpPr>
      <xdr:spPr>
        <a:xfrm>
          <a:off x="12763500" y="124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95784</xdr:rowOff>
    </xdr:from>
    <xdr:ext cx="534377" cy="259045"/>
    <xdr:sp macro="" textlink="">
      <xdr:nvSpPr>
        <xdr:cNvPr id="664" name="テキスト ボックス 663"/>
        <xdr:cNvSpPr txBox="1"/>
      </xdr:nvSpPr>
      <xdr:spPr>
        <a:xfrm>
          <a:off x="12547111" y="122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116429</xdr:rowOff>
    </xdr:from>
    <xdr:to>
      <xdr:col>85</xdr:col>
      <xdr:colOff>127000</xdr:colOff>
      <xdr:row>94</xdr:row>
      <xdr:rowOff>123927</xdr:rowOff>
    </xdr:to>
    <xdr:cxnSp macro="">
      <xdr:nvCxnSpPr>
        <xdr:cNvPr id="691" name="直線コネクタ 690"/>
        <xdr:cNvCxnSpPr/>
      </xdr:nvCxnSpPr>
      <xdr:spPr>
        <a:xfrm flipV="1">
          <a:off x="15481300" y="16061279"/>
          <a:ext cx="838200" cy="17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169235</xdr:rowOff>
    </xdr:from>
    <xdr:to>
      <xdr:col>81</xdr:col>
      <xdr:colOff>50800</xdr:colOff>
      <xdr:row>94</xdr:row>
      <xdr:rowOff>123927</xdr:rowOff>
    </xdr:to>
    <xdr:cxnSp macro="">
      <xdr:nvCxnSpPr>
        <xdr:cNvPr id="694" name="直線コネクタ 693"/>
        <xdr:cNvCxnSpPr/>
      </xdr:nvCxnSpPr>
      <xdr:spPr>
        <a:xfrm>
          <a:off x="14592300" y="16114085"/>
          <a:ext cx="8890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63714</xdr:rowOff>
    </xdr:from>
    <xdr:to>
      <xdr:col>76</xdr:col>
      <xdr:colOff>114300</xdr:colOff>
      <xdr:row>93</xdr:row>
      <xdr:rowOff>169235</xdr:rowOff>
    </xdr:to>
    <xdr:cxnSp macro="">
      <xdr:nvCxnSpPr>
        <xdr:cNvPr id="697" name="直線コネクタ 696"/>
        <xdr:cNvCxnSpPr/>
      </xdr:nvCxnSpPr>
      <xdr:spPr>
        <a:xfrm>
          <a:off x="13703300" y="16008564"/>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63714</xdr:rowOff>
    </xdr:from>
    <xdr:to>
      <xdr:col>71</xdr:col>
      <xdr:colOff>177800</xdr:colOff>
      <xdr:row>93</xdr:row>
      <xdr:rowOff>83556</xdr:rowOff>
    </xdr:to>
    <xdr:cxnSp macro="">
      <xdr:nvCxnSpPr>
        <xdr:cNvPr id="700" name="直線コネクタ 699"/>
        <xdr:cNvCxnSpPr/>
      </xdr:nvCxnSpPr>
      <xdr:spPr>
        <a:xfrm flipV="1">
          <a:off x="12814300" y="16008564"/>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3" name="フローチャート: 判断 702"/>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4" name="テキスト ボックス 703"/>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65629</xdr:rowOff>
    </xdr:from>
    <xdr:to>
      <xdr:col>85</xdr:col>
      <xdr:colOff>177800</xdr:colOff>
      <xdr:row>93</xdr:row>
      <xdr:rowOff>167229</xdr:rowOff>
    </xdr:to>
    <xdr:sp macro="" textlink="">
      <xdr:nvSpPr>
        <xdr:cNvPr id="710" name="楕円 709"/>
        <xdr:cNvSpPr/>
      </xdr:nvSpPr>
      <xdr:spPr>
        <a:xfrm>
          <a:off x="16268700" y="160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88506</xdr:rowOff>
    </xdr:from>
    <xdr:ext cx="534377" cy="259045"/>
    <xdr:sp macro="" textlink="">
      <xdr:nvSpPr>
        <xdr:cNvPr id="711" name="積立金該当値テキスト"/>
        <xdr:cNvSpPr txBox="1"/>
      </xdr:nvSpPr>
      <xdr:spPr>
        <a:xfrm>
          <a:off x="16370300" y="158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73127</xdr:rowOff>
    </xdr:from>
    <xdr:to>
      <xdr:col>81</xdr:col>
      <xdr:colOff>101600</xdr:colOff>
      <xdr:row>95</xdr:row>
      <xdr:rowOff>3277</xdr:rowOff>
    </xdr:to>
    <xdr:sp macro="" textlink="">
      <xdr:nvSpPr>
        <xdr:cNvPr id="712" name="楕円 711"/>
        <xdr:cNvSpPr/>
      </xdr:nvSpPr>
      <xdr:spPr>
        <a:xfrm>
          <a:off x="154305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19804</xdr:rowOff>
    </xdr:from>
    <xdr:ext cx="534377" cy="259045"/>
    <xdr:sp macro="" textlink="">
      <xdr:nvSpPr>
        <xdr:cNvPr id="713" name="テキスト ボックス 712"/>
        <xdr:cNvSpPr txBox="1"/>
      </xdr:nvSpPr>
      <xdr:spPr>
        <a:xfrm>
          <a:off x="15214111" y="159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118435</xdr:rowOff>
    </xdr:from>
    <xdr:to>
      <xdr:col>76</xdr:col>
      <xdr:colOff>165100</xdr:colOff>
      <xdr:row>94</xdr:row>
      <xdr:rowOff>48585</xdr:rowOff>
    </xdr:to>
    <xdr:sp macro="" textlink="">
      <xdr:nvSpPr>
        <xdr:cNvPr id="714" name="楕円 713"/>
        <xdr:cNvSpPr/>
      </xdr:nvSpPr>
      <xdr:spPr>
        <a:xfrm>
          <a:off x="145415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65112</xdr:rowOff>
    </xdr:from>
    <xdr:ext cx="534377" cy="259045"/>
    <xdr:sp macro="" textlink="">
      <xdr:nvSpPr>
        <xdr:cNvPr id="715" name="テキスト ボックス 714"/>
        <xdr:cNvSpPr txBox="1"/>
      </xdr:nvSpPr>
      <xdr:spPr>
        <a:xfrm>
          <a:off x="14325111" y="158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12914</xdr:rowOff>
    </xdr:from>
    <xdr:to>
      <xdr:col>72</xdr:col>
      <xdr:colOff>38100</xdr:colOff>
      <xdr:row>93</xdr:row>
      <xdr:rowOff>114514</xdr:rowOff>
    </xdr:to>
    <xdr:sp macro="" textlink="">
      <xdr:nvSpPr>
        <xdr:cNvPr id="716" name="楕円 715"/>
        <xdr:cNvSpPr/>
      </xdr:nvSpPr>
      <xdr:spPr>
        <a:xfrm>
          <a:off x="136525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131041</xdr:rowOff>
    </xdr:from>
    <xdr:ext cx="534377" cy="259045"/>
    <xdr:sp macro="" textlink="">
      <xdr:nvSpPr>
        <xdr:cNvPr id="717" name="テキスト ボックス 716"/>
        <xdr:cNvSpPr txBox="1"/>
      </xdr:nvSpPr>
      <xdr:spPr>
        <a:xfrm>
          <a:off x="13436111" y="157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32756</xdr:rowOff>
    </xdr:from>
    <xdr:to>
      <xdr:col>67</xdr:col>
      <xdr:colOff>101600</xdr:colOff>
      <xdr:row>93</xdr:row>
      <xdr:rowOff>134356</xdr:rowOff>
    </xdr:to>
    <xdr:sp macro="" textlink="">
      <xdr:nvSpPr>
        <xdr:cNvPr id="718" name="楕円 717"/>
        <xdr:cNvSpPr/>
      </xdr:nvSpPr>
      <xdr:spPr>
        <a:xfrm>
          <a:off x="12763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150883</xdr:rowOff>
    </xdr:from>
    <xdr:ext cx="534377" cy="259045"/>
    <xdr:sp macro="" textlink="">
      <xdr:nvSpPr>
        <xdr:cNvPr id="719" name="テキスト ボックス 718"/>
        <xdr:cNvSpPr txBox="1"/>
      </xdr:nvSpPr>
      <xdr:spPr>
        <a:xfrm>
          <a:off x="12547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54229</xdr:rowOff>
    </xdr:from>
    <xdr:to>
      <xdr:col>116</xdr:col>
      <xdr:colOff>63500</xdr:colOff>
      <xdr:row>37</xdr:row>
      <xdr:rowOff>88392</xdr:rowOff>
    </xdr:to>
    <xdr:cxnSp macro="">
      <xdr:nvCxnSpPr>
        <xdr:cNvPr id="748" name="直線コネクタ 747"/>
        <xdr:cNvCxnSpPr/>
      </xdr:nvCxnSpPr>
      <xdr:spPr>
        <a:xfrm flipV="1">
          <a:off x="21323300" y="6397879"/>
          <a:ext cx="8382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88392</xdr:rowOff>
    </xdr:from>
    <xdr:to>
      <xdr:col>111</xdr:col>
      <xdr:colOff>177800</xdr:colOff>
      <xdr:row>37</xdr:row>
      <xdr:rowOff>105283</xdr:rowOff>
    </xdr:to>
    <xdr:cxnSp macro="">
      <xdr:nvCxnSpPr>
        <xdr:cNvPr id="751" name="直線コネクタ 750"/>
        <xdr:cNvCxnSpPr/>
      </xdr:nvCxnSpPr>
      <xdr:spPr>
        <a:xfrm flipV="1">
          <a:off x="20434300" y="643204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105283</xdr:rowOff>
    </xdr:from>
    <xdr:to>
      <xdr:col>107</xdr:col>
      <xdr:colOff>50800</xdr:colOff>
      <xdr:row>37</xdr:row>
      <xdr:rowOff>165735</xdr:rowOff>
    </xdr:to>
    <xdr:cxnSp macro="">
      <xdr:nvCxnSpPr>
        <xdr:cNvPr id="754" name="直線コネクタ 753"/>
        <xdr:cNvCxnSpPr/>
      </xdr:nvCxnSpPr>
      <xdr:spPr>
        <a:xfrm flipV="1">
          <a:off x="19545300" y="6448933"/>
          <a:ext cx="889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165735</xdr:rowOff>
    </xdr:from>
    <xdr:to>
      <xdr:col>102</xdr:col>
      <xdr:colOff>114300</xdr:colOff>
      <xdr:row>38</xdr:row>
      <xdr:rowOff>33274</xdr:rowOff>
    </xdr:to>
    <xdr:cxnSp macro="">
      <xdr:nvCxnSpPr>
        <xdr:cNvPr id="757" name="直線コネクタ 756"/>
        <xdr:cNvCxnSpPr/>
      </xdr:nvCxnSpPr>
      <xdr:spPr>
        <a:xfrm flipV="1">
          <a:off x="18656300" y="650938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0" name="フローチャート: 判断 759"/>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83456</xdr:rowOff>
    </xdr:from>
    <xdr:ext cx="469744" cy="259045"/>
    <xdr:sp macro="" textlink="">
      <xdr:nvSpPr>
        <xdr:cNvPr id="761" name="テキスト ボックス 760"/>
        <xdr:cNvSpPr txBox="1"/>
      </xdr:nvSpPr>
      <xdr:spPr>
        <a:xfrm>
          <a:off x="18421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3429</xdr:rowOff>
    </xdr:from>
    <xdr:to>
      <xdr:col>116</xdr:col>
      <xdr:colOff>114300</xdr:colOff>
      <xdr:row>37</xdr:row>
      <xdr:rowOff>105029</xdr:rowOff>
    </xdr:to>
    <xdr:sp macro="" textlink="">
      <xdr:nvSpPr>
        <xdr:cNvPr id="767" name="楕円 766"/>
        <xdr:cNvSpPr/>
      </xdr:nvSpPr>
      <xdr:spPr>
        <a:xfrm>
          <a:off x="22110700" y="63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26306</xdr:rowOff>
    </xdr:from>
    <xdr:ext cx="469744" cy="259045"/>
    <xdr:sp macro="" textlink="">
      <xdr:nvSpPr>
        <xdr:cNvPr id="768" name="投資及び出資金該当値テキスト"/>
        <xdr:cNvSpPr txBox="1"/>
      </xdr:nvSpPr>
      <xdr:spPr>
        <a:xfrm>
          <a:off x="22212300" y="61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37592</xdr:rowOff>
    </xdr:from>
    <xdr:to>
      <xdr:col>112</xdr:col>
      <xdr:colOff>38100</xdr:colOff>
      <xdr:row>37</xdr:row>
      <xdr:rowOff>139192</xdr:rowOff>
    </xdr:to>
    <xdr:sp macro="" textlink="">
      <xdr:nvSpPr>
        <xdr:cNvPr id="769" name="楕円 768"/>
        <xdr:cNvSpPr/>
      </xdr:nvSpPr>
      <xdr:spPr>
        <a:xfrm>
          <a:off x="21272500" y="6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155719</xdr:rowOff>
    </xdr:from>
    <xdr:ext cx="469744" cy="259045"/>
    <xdr:sp macro="" textlink="">
      <xdr:nvSpPr>
        <xdr:cNvPr id="770" name="テキスト ボックス 769"/>
        <xdr:cNvSpPr txBox="1"/>
      </xdr:nvSpPr>
      <xdr:spPr>
        <a:xfrm>
          <a:off x="21088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54483</xdr:rowOff>
    </xdr:from>
    <xdr:to>
      <xdr:col>107</xdr:col>
      <xdr:colOff>101600</xdr:colOff>
      <xdr:row>37</xdr:row>
      <xdr:rowOff>156083</xdr:rowOff>
    </xdr:to>
    <xdr:sp macro="" textlink="">
      <xdr:nvSpPr>
        <xdr:cNvPr id="771" name="楕円 770"/>
        <xdr:cNvSpPr/>
      </xdr:nvSpPr>
      <xdr:spPr>
        <a:xfrm>
          <a:off x="20383500" y="63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1160</xdr:rowOff>
    </xdr:from>
    <xdr:ext cx="469744" cy="259045"/>
    <xdr:sp macro="" textlink="">
      <xdr:nvSpPr>
        <xdr:cNvPr id="772" name="テキスト ボックス 771"/>
        <xdr:cNvSpPr txBox="1"/>
      </xdr:nvSpPr>
      <xdr:spPr>
        <a:xfrm>
          <a:off x="20199428" y="61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114935</xdr:rowOff>
    </xdr:from>
    <xdr:to>
      <xdr:col>102</xdr:col>
      <xdr:colOff>165100</xdr:colOff>
      <xdr:row>38</xdr:row>
      <xdr:rowOff>45085</xdr:rowOff>
    </xdr:to>
    <xdr:sp macro="" textlink="">
      <xdr:nvSpPr>
        <xdr:cNvPr id="773" name="楕円 772"/>
        <xdr:cNvSpPr/>
      </xdr:nvSpPr>
      <xdr:spPr>
        <a:xfrm>
          <a:off x="19494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36212</xdr:rowOff>
    </xdr:from>
    <xdr:ext cx="469744" cy="259045"/>
    <xdr:sp macro="" textlink="">
      <xdr:nvSpPr>
        <xdr:cNvPr id="774" name="テキスト ボックス 773"/>
        <xdr:cNvSpPr txBox="1"/>
      </xdr:nvSpPr>
      <xdr:spPr>
        <a:xfrm>
          <a:off x="19310428"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153924</xdr:rowOff>
    </xdr:from>
    <xdr:to>
      <xdr:col>98</xdr:col>
      <xdr:colOff>38100</xdr:colOff>
      <xdr:row>38</xdr:row>
      <xdr:rowOff>84074</xdr:rowOff>
    </xdr:to>
    <xdr:sp macro="" textlink="">
      <xdr:nvSpPr>
        <xdr:cNvPr id="775" name="楕円 774"/>
        <xdr:cNvSpPr/>
      </xdr:nvSpPr>
      <xdr:spPr>
        <a:xfrm>
          <a:off x="18605500" y="6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100601</xdr:rowOff>
    </xdr:from>
    <xdr:ext cx="469744" cy="259045"/>
    <xdr:sp macro="" textlink="">
      <xdr:nvSpPr>
        <xdr:cNvPr id="776" name="テキスト ボックス 775"/>
        <xdr:cNvSpPr txBox="1"/>
      </xdr:nvSpPr>
      <xdr:spPr>
        <a:xfrm>
          <a:off x="18421428" y="62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153645</xdr:rowOff>
    </xdr:from>
    <xdr:to>
      <xdr:col>116</xdr:col>
      <xdr:colOff>63500</xdr:colOff>
      <xdr:row>56</xdr:row>
      <xdr:rowOff>102</xdr:rowOff>
    </xdr:to>
    <xdr:cxnSp macro="">
      <xdr:nvCxnSpPr>
        <xdr:cNvPr id="805" name="直線コネクタ 804"/>
        <xdr:cNvCxnSpPr/>
      </xdr:nvCxnSpPr>
      <xdr:spPr>
        <a:xfrm flipV="1">
          <a:off x="21323300" y="9583395"/>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132652</xdr:rowOff>
    </xdr:from>
    <xdr:to>
      <xdr:col>111</xdr:col>
      <xdr:colOff>177800</xdr:colOff>
      <xdr:row>56</xdr:row>
      <xdr:rowOff>102</xdr:rowOff>
    </xdr:to>
    <xdr:cxnSp macro="">
      <xdr:nvCxnSpPr>
        <xdr:cNvPr id="808" name="直線コネクタ 807"/>
        <xdr:cNvCxnSpPr/>
      </xdr:nvCxnSpPr>
      <xdr:spPr>
        <a:xfrm>
          <a:off x="20434300" y="9562402"/>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87084</xdr:rowOff>
    </xdr:from>
    <xdr:to>
      <xdr:col>107</xdr:col>
      <xdr:colOff>50800</xdr:colOff>
      <xdr:row>55</xdr:row>
      <xdr:rowOff>132652</xdr:rowOff>
    </xdr:to>
    <xdr:cxnSp macro="">
      <xdr:nvCxnSpPr>
        <xdr:cNvPr id="811" name="直線コネクタ 810"/>
        <xdr:cNvCxnSpPr/>
      </xdr:nvCxnSpPr>
      <xdr:spPr>
        <a:xfrm>
          <a:off x="19545300" y="9516834"/>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61785</xdr:rowOff>
    </xdr:from>
    <xdr:to>
      <xdr:col>102</xdr:col>
      <xdr:colOff>114300</xdr:colOff>
      <xdr:row>55</xdr:row>
      <xdr:rowOff>87084</xdr:rowOff>
    </xdr:to>
    <xdr:cxnSp macro="">
      <xdr:nvCxnSpPr>
        <xdr:cNvPr id="814" name="直線コネクタ 813"/>
        <xdr:cNvCxnSpPr/>
      </xdr:nvCxnSpPr>
      <xdr:spPr>
        <a:xfrm>
          <a:off x="18656300" y="949153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6" name="テキスト ボックス 815"/>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13805</xdr:rowOff>
    </xdr:from>
    <xdr:to>
      <xdr:col>98</xdr:col>
      <xdr:colOff>38100</xdr:colOff>
      <xdr:row>57</xdr:row>
      <xdr:rowOff>115405</xdr:rowOff>
    </xdr:to>
    <xdr:sp macro="" textlink="">
      <xdr:nvSpPr>
        <xdr:cNvPr id="817" name="フローチャート: 判断 816"/>
        <xdr:cNvSpPr/>
      </xdr:nvSpPr>
      <xdr:spPr>
        <a:xfrm>
          <a:off x="18605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106532</xdr:rowOff>
    </xdr:from>
    <xdr:ext cx="469744" cy="259045"/>
    <xdr:sp macro="" textlink="">
      <xdr:nvSpPr>
        <xdr:cNvPr id="818" name="テキスト ボックス 817"/>
        <xdr:cNvSpPr txBox="1"/>
      </xdr:nvSpPr>
      <xdr:spPr>
        <a:xfrm>
          <a:off x="18421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102845</xdr:rowOff>
    </xdr:from>
    <xdr:to>
      <xdr:col>116</xdr:col>
      <xdr:colOff>114300</xdr:colOff>
      <xdr:row>56</xdr:row>
      <xdr:rowOff>32995</xdr:rowOff>
    </xdr:to>
    <xdr:sp macro="" textlink="">
      <xdr:nvSpPr>
        <xdr:cNvPr id="824" name="楕円 823"/>
        <xdr:cNvSpPr/>
      </xdr:nvSpPr>
      <xdr:spPr>
        <a:xfrm>
          <a:off x="22110700" y="95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125722</xdr:rowOff>
    </xdr:from>
    <xdr:ext cx="534377" cy="259045"/>
    <xdr:sp macro="" textlink="">
      <xdr:nvSpPr>
        <xdr:cNvPr id="825" name="貸付金該当値テキスト"/>
        <xdr:cNvSpPr txBox="1"/>
      </xdr:nvSpPr>
      <xdr:spPr>
        <a:xfrm>
          <a:off x="22212300" y="93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120752</xdr:rowOff>
    </xdr:from>
    <xdr:to>
      <xdr:col>112</xdr:col>
      <xdr:colOff>38100</xdr:colOff>
      <xdr:row>56</xdr:row>
      <xdr:rowOff>50902</xdr:rowOff>
    </xdr:to>
    <xdr:sp macro="" textlink="">
      <xdr:nvSpPr>
        <xdr:cNvPr id="826" name="楕円 825"/>
        <xdr:cNvSpPr/>
      </xdr:nvSpPr>
      <xdr:spPr>
        <a:xfrm>
          <a:off x="21272500" y="95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67429</xdr:rowOff>
    </xdr:from>
    <xdr:ext cx="534377" cy="259045"/>
    <xdr:sp macro="" textlink="">
      <xdr:nvSpPr>
        <xdr:cNvPr id="827" name="テキスト ボックス 826"/>
        <xdr:cNvSpPr txBox="1"/>
      </xdr:nvSpPr>
      <xdr:spPr>
        <a:xfrm>
          <a:off x="21056111" y="93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81852</xdr:rowOff>
    </xdr:from>
    <xdr:to>
      <xdr:col>107</xdr:col>
      <xdr:colOff>101600</xdr:colOff>
      <xdr:row>56</xdr:row>
      <xdr:rowOff>12002</xdr:rowOff>
    </xdr:to>
    <xdr:sp macro="" textlink="">
      <xdr:nvSpPr>
        <xdr:cNvPr id="828" name="楕円 827"/>
        <xdr:cNvSpPr/>
      </xdr:nvSpPr>
      <xdr:spPr>
        <a:xfrm>
          <a:off x="20383500" y="95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28529</xdr:rowOff>
    </xdr:from>
    <xdr:ext cx="534377" cy="259045"/>
    <xdr:sp macro="" textlink="">
      <xdr:nvSpPr>
        <xdr:cNvPr id="829" name="テキスト ボックス 828"/>
        <xdr:cNvSpPr txBox="1"/>
      </xdr:nvSpPr>
      <xdr:spPr>
        <a:xfrm>
          <a:off x="20167111" y="92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36284</xdr:rowOff>
    </xdr:from>
    <xdr:to>
      <xdr:col>102</xdr:col>
      <xdr:colOff>165100</xdr:colOff>
      <xdr:row>55</xdr:row>
      <xdr:rowOff>137884</xdr:rowOff>
    </xdr:to>
    <xdr:sp macro="" textlink="">
      <xdr:nvSpPr>
        <xdr:cNvPr id="830" name="楕円 829"/>
        <xdr:cNvSpPr/>
      </xdr:nvSpPr>
      <xdr:spPr>
        <a:xfrm>
          <a:off x="19494500" y="94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154411</xdr:rowOff>
    </xdr:from>
    <xdr:ext cx="534377" cy="259045"/>
    <xdr:sp macro="" textlink="">
      <xdr:nvSpPr>
        <xdr:cNvPr id="831" name="テキスト ボックス 830"/>
        <xdr:cNvSpPr txBox="1"/>
      </xdr:nvSpPr>
      <xdr:spPr>
        <a:xfrm>
          <a:off x="19278111" y="92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10985</xdr:rowOff>
    </xdr:from>
    <xdr:to>
      <xdr:col>98</xdr:col>
      <xdr:colOff>38100</xdr:colOff>
      <xdr:row>55</xdr:row>
      <xdr:rowOff>112585</xdr:rowOff>
    </xdr:to>
    <xdr:sp macro="" textlink="">
      <xdr:nvSpPr>
        <xdr:cNvPr id="832" name="楕円 831"/>
        <xdr:cNvSpPr/>
      </xdr:nvSpPr>
      <xdr:spPr>
        <a:xfrm>
          <a:off x="18605500" y="94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129112</xdr:rowOff>
    </xdr:from>
    <xdr:ext cx="534377" cy="259045"/>
    <xdr:sp macro="" textlink="">
      <xdr:nvSpPr>
        <xdr:cNvPr id="833" name="テキスト ボックス 832"/>
        <xdr:cNvSpPr txBox="1"/>
      </xdr:nvSpPr>
      <xdr:spPr>
        <a:xfrm>
          <a:off x="18389111" y="92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135586</xdr:rowOff>
    </xdr:from>
    <xdr:to>
      <xdr:col>116</xdr:col>
      <xdr:colOff>63500</xdr:colOff>
      <xdr:row>71</xdr:row>
      <xdr:rowOff>169190</xdr:rowOff>
    </xdr:to>
    <xdr:cxnSp macro="">
      <xdr:nvCxnSpPr>
        <xdr:cNvPr id="861" name="直線コネクタ 860"/>
        <xdr:cNvCxnSpPr/>
      </xdr:nvCxnSpPr>
      <xdr:spPr>
        <a:xfrm>
          <a:off x="21323300" y="12308536"/>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135586</xdr:rowOff>
    </xdr:from>
    <xdr:to>
      <xdr:col>111</xdr:col>
      <xdr:colOff>177800</xdr:colOff>
      <xdr:row>72</xdr:row>
      <xdr:rowOff>78755</xdr:rowOff>
    </xdr:to>
    <xdr:cxnSp macro="">
      <xdr:nvCxnSpPr>
        <xdr:cNvPr id="864" name="直線コネクタ 863"/>
        <xdr:cNvCxnSpPr/>
      </xdr:nvCxnSpPr>
      <xdr:spPr>
        <a:xfrm flipV="1">
          <a:off x="20434300" y="12308536"/>
          <a:ext cx="889000" cy="1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78755</xdr:rowOff>
    </xdr:from>
    <xdr:to>
      <xdr:col>107</xdr:col>
      <xdr:colOff>50800</xdr:colOff>
      <xdr:row>72</xdr:row>
      <xdr:rowOff>102118</xdr:rowOff>
    </xdr:to>
    <xdr:cxnSp macro="">
      <xdr:nvCxnSpPr>
        <xdr:cNvPr id="867" name="直線コネクタ 866"/>
        <xdr:cNvCxnSpPr/>
      </xdr:nvCxnSpPr>
      <xdr:spPr>
        <a:xfrm flipV="1">
          <a:off x="19545300" y="12423155"/>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102118</xdr:rowOff>
    </xdr:from>
    <xdr:to>
      <xdr:col>102</xdr:col>
      <xdr:colOff>114300</xdr:colOff>
      <xdr:row>72</xdr:row>
      <xdr:rowOff>116154</xdr:rowOff>
    </xdr:to>
    <xdr:cxnSp macro="">
      <xdr:nvCxnSpPr>
        <xdr:cNvPr id="870" name="直線コネクタ 869"/>
        <xdr:cNvCxnSpPr/>
      </xdr:nvCxnSpPr>
      <xdr:spPr>
        <a:xfrm flipV="1">
          <a:off x="18656300" y="12446518"/>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76327</xdr:rowOff>
    </xdr:from>
    <xdr:to>
      <xdr:col>98</xdr:col>
      <xdr:colOff>38100</xdr:colOff>
      <xdr:row>75</xdr:row>
      <xdr:rowOff>6477</xdr:rowOff>
    </xdr:to>
    <xdr:sp macro="" textlink="">
      <xdr:nvSpPr>
        <xdr:cNvPr id="873" name="フローチャート: 判断 872"/>
        <xdr:cNvSpPr/>
      </xdr:nvSpPr>
      <xdr:spPr>
        <a:xfrm>
          <a:off x="186055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169054</xdr:rowOff>
    </xdr:from>
    <xdr:ext cx="534377" cy="259045"/>
    <xdr:sp macro="" textlink="">
      <xdr:nvSpPr>
        <xdr:cNvPr id="874" name="テキスト ボックス 873"/>
        <xdr:cNvSpPr txBox="1"/>
      </xdr:nvSpPr>
      <xdr:spPr>
        <a:xfrm>
          <a:off x="18389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118390</xdr:rowOff>
    </xdr:from>
    <xdr:to>
      <xdr:col>116</xdr:col>
      <xdr:colOff>114300</xdr:colOff>
      <xdr:row>72</xdr:row>
      <xdr:rowOff>48540</xdr:rowOff>
    </xdr:to>
    <xdr:sp macro="" textlink="">
      <xdr:nvSpPr>
        <xdr:cNvPr id="880" name="楕円 879"/>
        <xdr:cNvSpPr/>
      </xdr:nvSpPr>
      <xdr:spPr>
        <a:xfrm>
          <a:off x="22110700" y="122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141267</xdr:rowOff>
    </xdr:from>
    <xdr:ext cx="534377" cy="259045"/>
    <xdr:sp macro="" textlink="">
      <xdr:nvSpPr>
        <xdr:cNvPr id="881" name="繰出金該当値テキスト"/>
        <xdr:cNvSpPr txBox="1"/>
      </xdr:nvSpPr>
      <xdr:spPr>
        <a:xfrm>
          <a:off x="22212300" y="1214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84786</xdr:rowOff>
    </xdr:from>
    <xdr:to>
      <xdr:col>112</xdr:col>
      <xdr:colOff>38100</xdr:colOff>
      <xdr:row>72</xdr:row>
      <xdr:rowOff>14936</xdr:rowOff>
    </xdr:to>
    <xdr:sp macro="" textlink="">
      <xdr:nvSpPr>
        <xdr:cNvPr id="882" name="楕円 881"/>
        <xdr:cNvSpPr/>
      </xdr:nvSpPr>
      <xdr:spPr>
        <a:xfrm>
          <a:off x="21272500" y="122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31463</xdr:rowOff>
    </xdr:from>
    <xdr:ext cx="534377" cy="259045"/>
    <xdr:sp macro="" textlink="">
      <xdr:nvSpPr>
        <xdr:cNvPr id="883" name="テキスト ボックス 882"/>
        <xdr:cNvSpPr txBox="1"/>
      </xdr:nvSpPr>
      <xdr:spPr>
        <a:xfrm>
          <a:off x="21056111" y="12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27955</xdr:rowOff>
    </xdr:from>
    <xdr:to>
      <xdr:col>107</xdr:col>
      <xdr:colOff>101600</xdr:colOff>
      <xdr:row>72</xdr:row>
      <xdr:rowOff>129555</xdr:rowOff>
    </xdr:to>
    <xdr:sp macro="" textlink="">
      <xdr:nvSpPr>
        <xdr:cNvPr id="884" name="楕円 883"/>
        <xdr:cNvSpPr/>
      </xdr:nvSpPr>
      <xdr:spPr>
        <a:xfrm>
          <a:off x="20383500" y="123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146082</xdr:rowOff>
    </xdr:from>
    <xdr:ext cx="534377" cy="259045"/>
    <xdr:sp macro="" textlink="">
      <xdr:nvSpPr>
        <xdr:cNvPr id="885" name="テキスト ボックス 884"/>
        <xdr:cNvSpPr txBox="1"/>
      </xdr:nvSpPr>
      <xdr:spPr>
        <a:xfrm>
          <a:off x="20167111" y="121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51318</xdr:rowOff>
    </xdr:from>
    <xdr:to>
      <xdr:col>102</xdr:col>
      <xdr:colOff>165100</xdr:colOff>
      <xdr:row>72</xdr:row>
      <xdr:rowOff>152918</xdr:rowOff>
    </xdr:to>
    <xdr:sp macro="" textlink="">
      <xdr:nvSpPr>
        <xdr:cNvPr id="886" name="楕円 885"/>
        <xdr:cNvSpPr/>
      </xdr:nvSpPr>
      <xdr:spPr>
        <a:xfrm>
          <a:off x="19494500" y="1239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169445</xdr:rowOff>
    </xdr:from>
    <xdr:ext cx="534377" cy="259045"/>
    <xdr:sp macro="" textlink="">
      <xdr:nvSpPr>
        <xdr:cNvPr id="887" name="テキスト ボックス 886"/>
        <xdr:cNvSpPr txBox="1"/>
      </xdr:nvSpPr>
      <xdr:spPr>
        <a:xfrm>
          <a:off x="19278111" y="121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65354</xdr:rowOff>
    </xdr:from>
    <xdr:to>
      <xdr:col>98</xdr:col>
      <xdr:colOff>38100</xdr:colOff>
      <xdr:row>72</xdr:row>
      <xdr:rowOff>166954</xdr:rowOff>
    </xdr:to>
    <xdr:sp macro="" textlink="">
      <xdr:nvSpPr>
        <xdr:cNvPr id="888" name="楕円 887"/>
        <xdr:cNvSpPr/>
      </xdr:nvSpPr>
      <xdr:spPr>
        <a:xfrm>
          <a:off x="18605500" y="124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12031</xdr:rowOff>
    </xdr:from>
    <xdr:ext cx="534377" cy="259045"/>
    <xdr:sp macro="" textlink="">
      <xdr:nvSpPr>
        <xdr:cNvPr id="889" name="テキスト ボックス 888"/>
        <xdr:cNvSpPr txBox="1"/>
      </xdr:nvSpPr>
      <xdr:spPr>
        <a:xfrm>
          <a:off x="18389111" y="121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530,099</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135,116</a:t>
          </a:r>
          <a:r>
            <a:rPr kumimoji="1" lang="ja-JP" altLang="en-US" sz="12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円となっており、少子高齢社会の到来による社会保障関連経費の増加により、全国的に高い水準で推移している。平成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万円超で推移してきており、上昇傾向が続いている全国平均、類似団体平均と比べて高い水準にある。 </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67,761</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円となっており、全国平均、県平均及び類似団体と比較して一人当たりコストが高い状況となっている。これは、ごみ焼却施設の運営費の増加や、情報化関連経費の増加が要因であると考える。</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19,259</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が、ふるさと納税の推進で増加した寄附金を一旦基金として積み立ているほか、交通局廃止による清算積立を行っているためであ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43,780</a:t>
          </a:r>
          <a:r>
            <a:rPr kumimoji="1" lang="ja-JP" altLang="en-US" sz="12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が、令和元年度は一時的に起債を発行する大型事業を行ったため、今後の推移を注視していく。</a:t>
          </a:r>
        </a:p>
        <a:p>
          <a:r>
            <a:rPr kumimoji="1" lang="ja-JP" altLang="en-US" sz="12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latin typeface="ＭＳ Ｐゴシック" panose="020B0600070205080204" pitchFamily="50" charset="-128"/>
              <a:ea typeface="ＭＳ Ｐゴシック" panose="020B0600070205080204" pitchFamily="50" charset="-128"/>
            </a:rPr>
            <a:t>80,363</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円となっており、全国平均、県平均及び類似団体と比較して一人当たりコストが高い状況となっている。これは新西部クリーンセンター（ごみ処理施設）の更新や、学校空調設備の整備などが要因である。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113792</xdr:rowOff>
    </xdr:from>
    <xdr:to>
      <xdr:col>24</xdr:col>
      <xdr:colOff>63500</xdr:colOff>
      <xdr:row>33</xdr:row>
      <xdr:rowOff>140462</xdr:rowOff>
    </xdr:to>
    <xdr:cxnSp macro="">
      <xdr:nvCxnSpPr>
        <xdr:cNvPr id="61" name="直線コネクタ 60"/>
        <xdr:cNvCxnSpPr/>
      </xdr:nvCxnSpPr>
      <xdr:spPr>
        <a:xfrm flipV="1">
          <a:off x="3797300" y="577164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122936</xdr:rowOff>
    </xdr:from>
    <xdr:to>
      <xdr:col>19</xdr:col>
      <xdr:colOff>177800</xdr:colOff>
      <xdr:row>33</xdr:row>
      <xdr:rowOff>140462</xdr:rowOff>
    </xdr:to>
    <xdr:cxnSp macro="">
      <xdr:nvCxnSpPr>
        <xdr:cNvPr id="64" name="直線コネクタ 63"/>
        <xdr:cNvCxnSpPr/>
      </xdr:nvCxnSpPr>
      <xdr:spPr>
        <a:xfrm>
          <a:off x="2908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122936</xdr:rowOff>
    </xdr:from>
    <xdr:to>
      <xdr:col>15</xdr:col>
      <xdr:colOff>50800</xdr:colOff>
      <xdr:row>33</xdr:row>
      <xdr:rowOff>135128</xdr:rowOff>
    </xdr:to>
    <xdr:cxnSp macro="">
      <xdr:nvCxnSpPr>
        <xdr:cNvPr id="67" name="直線コネクタ 66"/>
        <xdr:cNvCxnSpPr/>
      </xdr:nvCxnSpPr>
      <xdr:spPr>
        <a:xfrm flipV="1">
          <a:off x="2019300" y="57807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132842</xdr:rowOff>
    </xdr:from>
    <xdr:to>
      <xdr:col>10</xdr:col>
      <xdr:colOff>114300</xdr:colOff>
      <xdr:row>33</xdr:row>
      <xdr:rowOff>135128</xdr:rowOff>
    </xdr:to>
    <xdr:cxnSp macro="">
      <xdr:nvCxnSpPr>
        <xdr:cNvPr id="70" name="直線コネクタ 69"/>
        <xdr:cNvCxnSpPr/>
      </xdr:nvCxnSpPr>
      <xdr:spPr>
        <a:xfrm>
          <a:off x="1130300" y="561924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73" name="フローチャート: 判断 72"/>
        <xdr:cNvSpPr/>
      </xdr:nvSpPr>
      <xdr:spPr>
        <a:xfrm>
          <a:off x="1079500" y="5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66565</xdr:rowOff>
    </xdr:from>
    <xdr:ext cx="469744" cy="259045"/>
    <xdr:sp macro="" textlink="">
      <xdr:nvSpPr>
        <xdr:cNvPr id="74" name="テキスト ボックス 73"/>
        <xdr:cNvSpPr txBox="1"/>
      </xdr:nvSpPr>
      <xdr:spPr>
        <a:xfrm>
          <a:off x="895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62992</xdr:rowOff>
    </xdr:from>
    <xdr:to>
      <xdr:col>24</xdr:col>
      <xdr:colOff>114300</xdr:colOff>
      <xdr:row>33</xdr:row>
      <xdr:rowOff>164592</xdr:rowOff>
    </xdr:to>
    <xdr:sp macro="" textlink="">
      <xdr:nvSpPr>
        <xdr:cNvPr id="80" name="楕円 79"/>
        <xdr:cNvSpPr/>
      </xdr:nvSpPr>
      <xdr:spPr>
        <a:xfrm>
          <a:off x="45847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85869</xdr:rowOff>
    </xdr:from>
    <xdr:ext cx="469744" cy="259045"/>
    <xdr:sp macro="" textlink="">
      <xdr:nvSpPr>
        <xdr:cNvPr id="81" name="議会費該当値テキスト"/>
        <xdr:cNvSpPr txBox="1"/>
      </xdr:nvSpPr>
      <xdr:spPr>
        <a:xfrm>
          <a:off x="4686300"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89662</xdr:rowOff>
    </xdr:from>
    <xdr:to>
      <xdr:col>20</xdr:col>
      <xdr:colOff>38100</xdr:colOff>
      <xdr:row>34</xdr:row>
      <xdr:rowOff>19812</xdr:rowOff>
    </xdr:to>
    <xdr:sp macro="" textlink="">
      <xdr:nvSpPr>
        <xdr:cNvPr id="82" name="楕円 81"/>
        <xdr:cNvSpPr/>
      </xdr:nvSpPr>
      <xdr:spPr>
        <a:xfrm>
          <a:off x="3746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36339</xdr:rowOff>
    </xdr:from>
    <xdr:ext cx="469744" cy="259045"/>
    <xdr:sp macro="" textlink="">
      <xdr:nvSpPr>
        <xdr:cNvPr id="83" name="テキスト ボックス 82"/>
        <xdr:cNvSpPr txBox="1"/>
      </xdr:nvSpPr>
      <xdr:spPr>
        <a:xfrm>
          <a:off x="3562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72136</xdr:rowOff>
    </xdr:from>
    <xdr:to>
      <xdr:col>15</xdr:col>
      <xdr:colOff>101600</xdr:colOff>
      <xdr:row>34</xdr:row>
      <xdr:rowOff>2286</xdr:rowOff>
    </xdr:to>
    <xdr:sp macro="" textlink="">
      <xdr:nvSpPr>
        <xdr:cNvPr id="84" name="楕円 83"/>
        <xdr:cNvSpPr/>
      </xdr:nvSpPr>
      <xdr:spPr>
        <a:xfrm>
          <a:off x="2857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18813</xdr:rowOff>
    </xdr:from>
    <xdr:ext cx="469744" cy="259045"/>
    <xdr:sp macro="" textlink="">
      <xdr:nvSpPr>
        <xdr:cNvPr id="85" name="テキスト ボックス 84"/>
        <xdr:cNvSpPr txBox="1"/>
      </xdr:nvSpPr>
      <xdr:spPr>
        <a:xfrm>
          <a:off x="2673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84328</xdr:rowOff>
    </xdr:from>
    <xdr:to>
      <xdr:col>10</xdr:col>
      <xdr:colOff>165100</xdr:colOff>
      <xdr:row>34</xdr:row>
      <xdr:rowOff>14478</xdr:rowOff>
    </xdr:to>
    <xdr:sp macro="" textlink="">
      <xdr:nvSpPr>
        <xdr:cNvPr id="86" name="楕円 85"/>
        <xdr:cNvSpPr/>
      </xdr:nvSpPr>
      <xdr:spPr>
        <a:xfrm>
          <a:off x="1968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31005</xdr:rowOff>
    </xdr:from>
    <xdr:ext cx="469744" cy="259045"/>
    <xdr:sp macro="" textlink="">
      <xdr:nvSpPr>
        <xdr:cNvPr id="87" name="テキスト ボックス 86"/>
        <xdr:cNvSpPr txBox="1"/>
      </xdr:nvSpPr>
      <xdr:spPr>
        <a:xfrm>
          <a:off x="1784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82042</xdr:rowOff>
    </xdr:from>
    <xdr:to>
      <xdr:col>6</xdr:col>
      <xdr:colOff>38100</xdr:colOff>
      <xdr:row>33</xdr:row>
      <xdr:rowOff>12192</xdr:rowOff>
    </xdr:to>
    <xdr:sp macro="" textlink="">
      <xdr:nvSpPr>
        <xdr:cNvPr id="88" name="楕円 87"/>
        <xdr:cNvSpPr/>
      </xdr:nvSpPr>
      <xdr:spPr>
        <a:xfrm>
          <a:off x="1079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28719</xdr:rowOff>
    </xdr:from>
    <xdr:ext cx="469744" cy="259045"/>
    <xdr:sp macro="" textlink="">
      <xdr:nvSpPr>
        <xdr:cNvPr id="89" name="テキスト ボックス 88"/>
        <xdr:cNvSpPr txBox="1"/>
      </xdr:nvSpPr>
      <xdr:spPr>
        <a:xfrm>
          <a:off x="895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41897</xdr:rowOff>
    </xdr:from>
    <xdr:to>
      <xdr:col>24</xdr:col>
      <xdr:colOff>63500</xdr:colOff>
      <xdr:row>55</xdr:row>
      <xdr:rowOff>130975</xdr:rowOff>
    </xdr:to>
    <xdr:cxnSp macro="">
      <xdr:nvCxnSpPr>
        <xdr:cNvPr id="119" name="直線コネクタ 118"/>
        <xdr:cNvCxnSpPr/>
      </xdr:nvCxnSpPr>
      <xdr:spPr>
        <a:xfrm flipV="1">
          <a:off x="3797300" y="9471647"/>
          <a:ext cx="8382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95923</xdr:rowOff>
    </xdr:from>
    <xdr:to>
      <xdr:col>19</xdr:col>
      <xdr:colOff>177800</xdr:colOff>
      <xdr:row>55</xdr:row>
      <xdr:rowOff>130975</xdr:rowOff>
    </xdr:to>
    <xdr:cxnSp macro="">
      <xdr:nvCxnSpPr>
        <xdr:cNvPr id="122" name="直線コネクタ 121"/>
        <xdr:cNvCxnSpPr/>
      </xdr:nvCxnSpPr>
      <xdr:spPr>
        <a:xfrm>
          <a:off x="2908300" y="952567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71863</xdr:rowOff>
    </xdr:from>
    <xdr:to>
      <xdr:col>15</xdr:col>
      <xdr:colOff>50800</xdr:colOff>
      <xdr:row>55</xdr:row>
      <xdr:rowOff>95923</xdr:rowOff>
    </xdr:to>
    <xdr:cxnSp macro="">
      <xdr:nvCxnSpPr>
        <xdr:cNvPr id="125" name="直線コネクタ 124"/>
        <xdr:cNvCxnSpPr/>
      </xdr:nvCxnSpPr>
      <xdr:spPr>
        <a:xfrm>
          <a:off x="2019300" y="9501613"/>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71863</xdr:rowOff>
    </xdr:from>
    <xdr:to>
      <xdr:col>10</xdr:col>
      <xdr:colOff>114300</xdr:colOff>
      <xdr:row>55</xdr:row>
      <xdr:rowOff>117926</xdr:rowOff>
    </xdr:to>
    <xdr:cxnSp macro="">
      <xdr:nvCxnSpPr>
        <xdr:cNvPr id="128" name="直線コネクタ 127"/>
        <xdr:cNvCxnSpPr/>
      </xdr:nvCxnSpPr>
      <xdr:spPr>
        <a:xfrm flipV="1">
          <a:off x="1130300" y="9501613"/>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31" name="フローチャート: 判断 130"/>
        <xdr:cNvSpPr/>
      </xdr:nvSpPr>
      <xdr:spPr>
        <a:xfrm>
          <a:off x="1079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38295</xdr:rowOff>
    </xdr:from>
    <xdr:ext cx="534377" cy="259045"/>
    <xdr:sp macro="" textlink="">
      <xdr:nvSpPr>
        <xdr:cNvPr id="132" name="テキスト ボックス 131"/>
        <xdr:cNvSpPr txBox="1"/>
      </xdr:nvSpPr>
      <xdr:spPr>
        <a:xfrm>
          <a:off x="863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162547</xdr:rowOff>
    </xdr:from>
    <xdr:to>
      <xdr:col>24</xdr:col>
      <xdr:colOff>114300</xdr:colOff>
      <xdr:row>55</xdr:row>
      <xdr:rowOff>92697</xdr:rowOff>
    </xdr:to>
    <xdr:sp macro="" textlink="">
      <xdr:nvSpPr>
        <xdr:cNvPr id="138" name="楕円 137"/>
        <xdr:cNvSpPr/>
      </xdr:nvSpPr>
      <xdr:spPr>
        <a:xfrm>
          <a:off x="4584700" y="94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13974</xdr:rowOff>
    </xdr:from>
    <xdr:ext cx="534377" cy="259045"/>
    <xdr:sp macro="" textlink="">
      <xdr:nvSpPr>
        <xdr:cNvPr id="139" name="総務費該当値テキスト"/>
        <xdr:cNvSpPr txBox="1"/>
      </xdr:nvSpPr>
      <xdr:spPr>
        <a:xfrm>
          <a:off x="4686300" y="92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80175</xdr:rowOff>
    </xdr:from>
    <xdr:to>
      <xdr:col>20</xdr:col>
      <xdr:colOff>38100</xdr:colOff>
      <xdr:row>56</xdr:row>
      <xdr:rowOff>10325</xdr:rowOff>
    </xdr:to>
    <xdr:sp macro="" textlink="">
      <xdr:nvSpPr>
        <xdr:cNvPr id="140" name="楕円 139"/>
        <xdr:cNvSpPr/>
      </xdr:nvSpPr>
      <xdr:spPr>
        <a:xfrm>
          <a:off x="3746500" y="95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26852</xdr:rowOff>
    </xdr:from>
    <xdr:ext cx="534377" cy="259045"/>
    <xdr:sp macro="" textlink="">
      <xdr:nvSpPr>
        <xdr:cNvPr id="141" name="テキスト ボックス 140"/>
        <xdr:cNvSpPr txBox="1"/>
      </xdr:nvSpPr>
      <xdr:spPr>
        <a:xfrm>
          <a:off x="3530111" y="92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45123</xdr:rowOff>
    </xdr:from>
    <xdr:to>
      <xdr:col>15</xdr:col>
      <xdr:colOff>101600</xdr:colOff>
      <xdr:row>55</xdr:row>
      <xdr:rowOff>146723</xdr:rowOff>
    </xdr:to>
    <xdr:sp macro="" textlink="">
      <xdr:nvSpPr>
        <xdr:cNvPr id="142" name="楕円 141"/>
        <xdr:cNvSpPr/>
      </xdr:nvSpPr>
      <xdr:spPr>
        <a:xfrm>
          <a:off x="2857500" y="94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163250</xdr:rowOff>
    </xdr:from>
    <xdr:ext cx="534377" cy="259045"/>
    <xdr:sp macro="" textlink="">
      <xdr:nvSpPr>
        <xdr:cNvPr id="143" name="テキスト ボックス 142"/>
        <xdr:cNvSpPr txBox="1"/>
      </xdr:nvSpPr>
      <xdr:spPr>
        <a:xfrm>
          <a:off x="2641111" y="92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21063</xdr:rowOff>
    </xdr:from>
    <xdr:to>
      <xdr:col>10</xdr:col>
      <xdr:colOff>165100</xdr:colOff>
      <xdr:row>55</xdr:row>
      <xdr:rowOff>122663</xdr:rowOff>
    </xdr:to>
    <xdr:sp macro="" textlink="">
      <xdr:nvSpPr>
        <xdr:cNvPr id="144" name="楕円 143"/>
        <xdr:cNvSpPr/>
      </xdr:nvSpPr>
      <xdr:spPr>
        <a:xfrm>
          <a:off x="1968500" y="94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139190</xdr:rowOff>
    </xdr:from>
    <xdr:ext cx="534377" cy="259045"/>
    <xdr:sp macro="" textlink="">
      <xdr:nvSpPr>
        <xdr:cNvPr id="145" name="テキスト ボックス 144"/>
        <xdr:cNvSpPr txBox="1"/>
      </xdr:nvSpPr>
      <xdr:spPr>
        <a:xfrm>
          <a:off x="1752111" y="92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67126</xdr:rowOff>
    </xdr:from>
    <xdr:to>
      <xdr:col>6</xdr:col>
      <xdr:colOff>38100</xdr:colOff>
      <xdr:row>55</xdr:row>
      <xdr:rowOff>168726</xdr:rowOff>
    </xdr:to>
    <xdr:sp macro="" textlink="">
      <xdr:nvSpPr>
        <xdr:cNvPr id="146" name="楕円 145"/>
        <xdr:cNvSpPr/>
      </xdr:nvSpPr>
      <xdr:spPr>
        <a:xfrm>
          <a:off x="1079500" y="94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13803</xdr:rowOff>
    </xdr:from>
    <xdr:ext cx="534377" cy="259045"/>
    <xdr:sp macro="" textlink="">
      <xdr:nvSpPr>
        <xdr:cNvPr id="147" name="テキスト ボックス 146"/>
        <xdr:cNvSpPr txBox="1"/>
      </xdr:nvSpPr>
      <xdr:spPr>
        <a:xfrm>
          <a:off x="863111" y="92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8877</xdr:rowOff>
    </xdr:from>
    <xdr:to>
      <xdr:col>24</xdr:col>
      <xdr:colOff>63500</xdr:colOff>
      <xdr:row>74</xdr:row>
      <xdr:rowOff>135230</xdr:rowOff>
    </xdr:to>
    <xdr:cxnSp macro="">
      <xdr:nvCxnSpPr>
        <xdr:cNvPr id="177" name="直線コネクタ 176"/>
        <xdr:cNvCxnSpPr/>
      </xdr:nvCxnSpPr>
      <xdr:spPr>
        <a:xfrm flipV="1">
          <a:off x="3797300" y="12696177"/>
          <a:ext cx="838200" cy="12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115951</xdr:rowOff>
    </xdr:from>
    <xdr:to>
      <xdr:col>19</xdr:col>
      <xdr:colOff>177800</xdr:colOff>
      <xdr:row>74</xdr:row>
      <xdr:rowOff>135230</xdr:rowOff>
    </xdr:to>
    <xdr:cxnSp macro="">
      <xdr:nvCxnSpPr>
        <xdr:cNvPr id="180" name="直線コネクタ 179"/>
        <xdr:cNvCxnSpPr/>
      </xdr:nvCxnSpPr>
      <xdr:spPr>
        <a:xfrm>
          <a:off x="2908300" y="1280325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115951</xdr:rowOff>
    </xdr:from>
    <xdr:to>
      <xdr:col>15</xdr:col>
      <xdr:colOff>50800</xdr:colOff>
      <xdr:row>74</xdr:row>
      <xdr:rowOff>144373</xdr:rowOff>
    </xdr:to>
    <xdr:cxnSp macro="">
      <xdr:nvCxnSpPr>
        <xdr:cNvPr id="183" name="直線コネクタ 182"/>
        <xdr:cNvCxnSpPr/>
      </xdr:nvCxnSpPr>
      <xdr:spPr>
        <a:xfrm flipV="1">
          <a:off x="2019300" y="12803251"/>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144373</xdr:rowOff>
    </xdr:from>
    <xdr:to>
      <xdr:col>10</xdr:col>
      <xdr:colOff>114300</xdr:colOff>
      <xdr:row>75</xdr:row>
      <xdr:rowOff>102464</xdr:rowOff>
    </xdr:to>
    <xdr:cxnSp macro="">
      <xdr:nvCxnSpPr>
        <xdr:cNvPr id="186" name="直線コネクタ 185"/>
        <xdr:cNvCxnSpPr/>
      </xdr:nvCxnSpPr>
      <xdr:spPr>
        <a:xfrm flipV="1">
          <a:off x="1130300" y="12831673"/>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90284</xdr:rowOff>
    </xdr:from>
    <xdr:to>
      <xdr:col>6</xdr:col>
      <xdr:colOff>38100</xdr:colOff>
      <xdr:row>78</xdr:row>
      <xdr:rowOff>20434</xdr:rowOff>
    </xdr:to>
    <xdr:sp macro="" textlink="">
      <xdr:nvSpPr>
        <xdr:cNvPr id="189" name="フローチャート: 判断 188"/>
        <xdr:cNvSpPr/>
      </xdr:nvSpPr>
      <xdr:spPr>
        <a:xfrm>
          <a:off x="1079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11561</xdr:rowOff>
    </xdr:from>
    <xdr:ext cx="599010" cy="259045"/>
    <xdr:sp macro="" textlink="">
      <xdr:nvSpPr>
        <xdr:cNvPr id="190" name="テキスト ボックス 189"/>
        <xdr:cNvSpPr txBox="1"/>
      </xdr:nvSpPr>
      <xdr:spPr>
        <a:xfrm>
          <a:off x="830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129527</xdr:rowOff>
    </xdr:from>
    <xdr:to>
      <xdr:col>24</xdr:col>
      <xdr:colOff>114300</xdr:colOff>
      <xdr:row>74</xdr:row>
      <xdr:rowOff>59677</xdr:rowOff>
    </xdr:to>
    <xdr:sp macro="" textlink="">
      <xdr:nvSpPr>
        <xdr:cNvPr id="196" name="楕円 195"/>
        <xdr:cNvSpPr/>
      </xdr:nvSpPr>
      <xdr:spPr>
        <a:xfrm>
          <a:off x="4584700" y="126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152404</xdr:rowOff>
    </xdr:from>
    <xdr:ext cx="599010" cy="259045"/>
    <xdr:sp macro="" textlink="">
      <xdr:nvSpPr>
        <xdr:cNvPr id="197" name="民生費該当値テキスト"/>
        <xdr:cNvSpPr txBox="1"/>
      </xdr:nvSpPr>
      <xdr:spPr>
        <a:xfrm>
          <a:off x="4686300" y="124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84430</xdr:rowOff>
    </xdr:from>
    <xdr:to>
      <xdr:col>20</xdr:col>
      <xdr:colOff>38100</xdr:colOff>
      <xdr:row>75</xdr:row>
      <xdr:rowOff>14580</xdr:rowOff>
    </xdr:to>
    <xdr:sp macro="" textlink="">
      <xdr:nvSpPr>
        <xdr:cNvPr id="198" name="楕円 197"/>
        <xdr:cNvSpPr/>
      </xdr:nvSpPr>
      <xdr:spPr>
        <a:xfrm>
          <a:off x="3746500" y="127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31107</xdr:rowOff>
    </xdr:from>
    <xdr:ext cx="599010" cy="259045"/>
    <xdr:sp macro="" textlink="">
      <xdr:nvSpPr>
        <xdr:cNvPr id="199" name="テキスト ボックス 198"/>
        <xdr:cNvSpPr txBox="1"/>
      </xdr:nvSpPr>
      <xdr:spPr>
        <a:xfrm>
          <a:off x="3497795" y="1254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65151</xdr:rowOff>
    </xdr:from>
    <xdr:to>
      <xdr:col>15</xdr:col>
      <xdr:colOff>101600</xdr:colOff>
      <xdr:row>74</xdr:row>
      <xdr:rowOff>166751</xdr:rowOff>
    </xdr:to>
    <xdr:sp macro="" textlink="">
      <xdr:nvSpPr>
        <xdr:cNvPr id="200" name="楕円 199"/>
        <xdr:cNvSpPr/>
      </xdr:nvSpPr>
      <xdr:spPr>
        <a:xfrm>
          <a:off x="2857500" y="12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11828</xdr:rowOff>
    </xdr:from>
    <xdr:ext cx="599010" cy="259045"/>
    <xdr:sp macro="" textlink="">
      <xdr:nvSpPr>
        <xdr:cNvPr id="201" name="テキスト ボックス 200"/>
        <xdr:cNvSpPr txBox="1"/>
      </xdr:nvSpPr>
      <xdr:spPr>
        <a:xfrm>
          <a:off x="2608795" y="1252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93573</xdr:rowOff>
    </xdr:from>
    <xdr:to>
      <xdr:col>10</xdr:col>
      <xdr:colOff>165100</xdr:colOff>
      <xdr:row>75</xdr:row>
      <xdr:rowOff>23723</xdr:rowOff>
    </xdr:to>
    <xdr:sp macro="" textlink="">
      <xdr:nvSpPr>
        <xdr:cNvPr id="202" name="楕円 201"/>
        <xdr:cNvSpPr/>
      </xdr:nvSpPr>
      <xdr:spPr>
        <a:xfrm>
          <a:off x="19685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40250</xdr:rowOff>
    </xdr:from>
    <xdr:ext cx="599010" cy="259045"/>
    <xdr:sp macro="" textlink="">
      <xdr:nvSpPr>
        <xdr:cNvPr id="203" name="テキスト ボックス 202"/>
        <xdr:cNvSpPr txBox="1"/>
      </xdr:nvSpPr>
      <xdr:spPr>
        <a:xfrm>
          <a:off x="1719795" y="125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51664</xdr:rowOff>
    </xdr:from>
    <xdr:to>
      <xdr:col>6</xdr:col>
      <xdr:colOff>38100</xdr:colOff>
      <xdr:row>75</xdr:row>
      <xdr:rowOff>153264</xdr:rowOff>
    </xdr:to>
    <xdr:sp macro="" textlink="">
      <xdr:nvSpPr>
        <xdr:cNvPr id="204" name="楕円 203"/>
        <xdr:cNvSpPr/>
      </xdr:nvSpPr>
      <xdr:spPr>
        <a:xfrm>
          <a:off x="1079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169791</xdr:rowOff>
    </xdr:from>
    <xdr:ext cx="599010" cy="259045"/>
    <xdr:sp macro="" textlink="">
      <xdr:nvSpPr>
        <xdr:cNvPr id="205" name="テキスト ボックス 204"/>
        <xdr:cNvSpPr txBox="1"/>
      </xdr:nvSpPr>
      <xdr:spPr>
        <a:xfrm>
          <a:off x="830795"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92677</xdr:rowOff>
    </xdr:from>
    <xdr:to>
      <xdr:col>24</xdr:col>
      <xdr:colOff>63500</xdr:colOff>
      <xdr:row>94</xdr:row>
      <xdr:rowOff>129939</xdr:rowOff>
    </xdr:to>
    <xdr:cxnSp macro="">
      <xdr:nvCxnSpPr>
        <xdr:cNvPr id="233" name="直線コネクタ 232"/>
        <xdr:cNvCxnSpPr/>
      </xdr:nvCxnSpPr>
      <xdr:spPr>
        <a:xfrm flipV="1">
          <a:off x="3797300" y="15694627"/>
          <a:ext cx="8382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129939</xdr:rowOff>
    </xdr:from>
    <xdr:to>
      <xdr:col>19</xdr:col>
      <xdr:colOff>177800</xdr:colOff>
      <xdr:row>95</xdr:row>
      <xdr:rowOff>146146</xdr:rowOff>
    </xdr:to>
    <xdr:cxnSp macro="">
      <xdr:nvCxnSpPr>
        <xdr:cNvPr id="236" name="直線コネクタ 235"/>
        <xdr:cNvCxnSpPr/>
      </xdr:nvCxnSpPr>
      <xdr:spPr>
        <a:xfrm flipV="1">
          <a:off x="2908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8" name="テキスト ボックス 237"/>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146146</xdr:rowOff>
    </xdr:from>
    <xdr:to>
      <xdr:col>15</xdr:col>
      <xdr:colOff>50800</xdr:colOff>
      <xdr:row>95</xdr:row>
      <xdr:rowOff>162034</xdr:rowOff>
    </xdr:to>
    <xdr:cxnSp macro="">
      <xdr:nvCxnSpPr>
        <xdr:cNvPr id="239" name="直線コネクタ 238"/>
        <xdr:cNvCxnSpPr/>
      </xdr:nvCxnSpPr>
      <xdr:spPr>
        <a:xfrm flipV="1">
          <a:off x="2019300" y="1643389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162034</xdr:rowOff>
    </xdr:from>
    <xdr:to>
      <xdr:col>10</xdr:col>
      <xdr:colOff>114300</xdr:colOff>
      <xdr:row>96</xdr:row>
      <xdr:rowOff>114554</xdr:rowOff>
    </xdr:to>
    <xdr:cxnSp macro="">
      <xdr:nvCxnSpPr>
        <xdr:cNvPr id="242" name="直線コネクタ 241"/>
        <xdr:cNvCxnSpPr/>
      </xdr:nvCxnSpPr>
      <xdr:spPr>
        <a:xfrm flipV="1">
          <a:off x="1130300" y="16449784"/>
          <a:ext cx="8890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41877</xdr:rowOff>
    </xdr:from>
    <xdr:to>
      <xdr:col>24</xdr:col>
      <xdr:colOff>114300</xdr:colOff>
      <xdr:row>91</xdr:row>
      <xdr:rowOff>143477</xdr:rowOff>
    </xdr:to>
    <xdr:sp macro="" textlink="">
      <xdr:nvSpPr>
        <xdr:cNvPr id="252" name="楕円 251"/>
        <xdr:cNvSpPr/>
      </xdr:nvSpPr>
      <xdr:spPr>
        <a:xfrm>
          <a:off x="45847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166354</xdr:rowOff>
    </xdr:from>
    <xdr:ext cx="534377" cy="259045"/>
    <xdr:sp macro="" textlink="">
      <xdr:nvSpPr>
        <xdr:cNvPr id="253" name="衛生費該当値テキスト"/>
        <xdr:cNvSpPr txBox="1"/>
      </xdr:nvSpPr>
      <xdr:spPr>
        <a:xfrm>
          <a:off x="4686300" y="155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79139</xdr:rowOff>
    </xdr:from>
    <xdr:to>
      <xdr:col>20</xdr:col>
      <xdr:colOff>38100</xdr:colOff>
      <xdr:row>95</xdr:row>
      <xdr:rowOff>9289</xdr:rowOff>
    </xdr:to>
    <xdr:sp macro="" textlink="">
      <xdr:nvSpPr>
        <xdr:cNvPr id="254" name="楕円 253"/>
        <xdr:cNvSpPr/>
      </xdr:nvSpPr>
      <xdr:spPr>
        <a:xfrm>
          <a:off x="3746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25816</xdr:rowOff>
    </xdr:from>
    <xdr:ext cx="534377" cy="259045"/>
    <xdr:sp macro="" textlink="">
      <xdr:nvSpPr>
        <xdr:cNvPr id="255" name="テキスト ボックス 254"/>
        <xdr:cNvSpPr txBox="1"/>
      </xdr:nvSpPr>
      <xdr:spPr>
        <a:xfrm>
          <a:off x="3530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95346</xdr:rowOff>
    </xdr:from>
    <xdr:to>
      <xdr:col>15</xdr:col>
      <xdr:colOff>101600</xdr:colOff>
      <xdr:row>96</xdr:row>
      <xdr:rowOff>25496</xdr:rowOff>
    </xdr:to>
    <xdr:sp macro="" textlink="">
      <xdr:nvSpPr>
        <xdr:cNvPr id="256" name="楕円 255"/>
        <xdr:cNvSpPr/>
      </xdr:nvSpPr>
      <xdr:spPr>
        <a:xfrm>
          <a:off x="2857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42023</xdr:rowOff>
    </xdr:from>
    <xdr:ext cx="534377" cy="259045"/>
    <xdr:sp macro="" textlink="">
      <xdr:nvSpPr>
        <xdr:cNvPr id="257" name="テキスト ボックス 256"/>
        <xdr:cNvSpPr txBox="1"/>
      </xdr:nvSpPr>
      <xdr:spPr>
        <a:xfrm>
          <a:off x="2641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111234</xdr:rowOff>
    </xdr:from>
    <xdr:to>
      <xdr:col>10</xdr:col>
      <xdr:colOff>165100</xdr:colOff>
      <xdr:row>96</xdr:row>
      <xdr:rowOff>41384</xdr:rowOff>
    </xdr:to>
    <xdr:sp macro="" textlink="">
      <xdr:nvSpPr>
        <xdr:cNvPr id="258" name="楕円 257"/>
        <xdr:cNvSpPr/>
      </xdr:nvSpPr>
      <xdr:spPr>
        <a:xfrm>
          <a:off x="1968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57911</xdr:rowOff>
    </xdr:from>
    <xdr:ext cx="534377" cy="259045"/>
    <xdr:sp macro="" textlink="">
      <xdr:nvSpPr>
        <xdr:cNvPr id="259" name="テキスト ボックス 258"/>
        <xdr:cNvSpPr txBox="1"/>
      </xdr:nvSpPr>
      <xdr:spPr>
        <a:xfrm>
          <a:off x="1752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63754</xdr:rowOff>
    </xdr:from>
    <xdr:to>
      <xdr:col>6</xdr:col>
      <xdr:colOff>38100</xdr:colOff>
      <xdr:row>96</xdr:row>
      <xdr:rowOff>165354</xdr:rowOff>
    </xdr:to>
    <xdr:sp macro="" textlink="">
      <xdr:nvSpPr>
        <xdr:cNvPr id="260" name="楕円 259"/>
        <xdr:cNvSpPr/>
      </xdr:nvSpPr>
      <xdr:spPr>
        <a:xfrm>
          <a:off x="1079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10431</xdr:rowOff>
    </xdr:from>
    <xdr:ext cx="534377" cy="259045"/>
    <xdr:sp macro="" textlink="">
      <xdr:nvSpPr>
        <xdr:cNvPr id="261" name="テキスト ボックス 260"/>
        <xdr:cNvSpPr txBox="1"/>
      </xdr:nvSpPr>
      <xdr:spPr>
        <a:xfrm>
          <a:off x="863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xdr:rowOff>
    </xdr:from>
    <xdr:to>
      <xdr:col>55</xdr:col>
      <xdr:colOff>0</xdr:colOff>
      <xdr:row>38</xdr:row>
      <xdr:rowOff>3454</xdr:rowOff>
    </xdr:to>
    <xdr:cxnSp macro="">
      <xdr:nvCxnSpPr>
        <xdr:cNvPr id="288" name="直線コネクタ 287"/>
        <xdr:cNvCxnSpPr/>
      </xdr:nvCxnSpPr>
      <xdr:spPr>
        <a:xfrm>
          <a:off x="9639300" y="65162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168504</xdr:rowOff>
    </xdr:from>
    <xdr:to>
      <xdr:col>50</xdr:col>
      <xdr:colOff>114300</xdr:colOff>
      <xdr:row>38</xdr:row>
      <xdr:rowOff>1168</xdr:rowOff>
    </xdr:to>
    <xdr:cxnSp macro="">
      <xdr:nvCxnSpPr>
        <xdr:cNvPr id="291" name="直線コネクタ 290"/>
        <xdr:cNvCxnSpPr/>
      </xdr:nvCxnSpPr>
      <xdr:spPr>
        <a:xfrm>
          <a:off x="8750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168504</xdr:rowOff>
    </xdr:from>
    <xdr:to>
      <xdr:col>45</xdr:col>
      <xdr:colOff>177800</xdr:colOff>
      <xdr:row>38</xdr:row>
      <xdr:rowOff>9398</xdr:rowOff>
    </xdr:to>
    <xdr:cxnSp macro="">
      <xdr:nvCxnSpPr>
        <xdr:cNvPr id="294" name="直線コネクタ 293"/>
        <xdr:cNvCxnSpPr/>
      </xdr:nvCxnSpPr>
      <xdr:spPr>
        <a:xfrm flipV="1">
          <a:off x="7861300" y="651215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160731</xdr:rowOff>
    </xdr:from>
    <xdr:to>
      <xdr:col>41</xdr:col>
      <xdr:colOff>50800</xdr:colOff>
      <xdr:row>38</xdr:row>
      <xdr:rowOff>9398</xdr:rowOff>
    </xdr:to>
    <xdr:cxnSp macro="">
      <xdr:nvCxnSpPr>
        <xdr:cNvPr id="297" name="直線コネクタ 296"/>
        <xdr:cNvCxnSpPr/>
      </xdr:nvCxnSpPr>
      <xdr:spPr>
        <a:xfrm>
          <a:off x="6972300" y="650438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0" name="フローチャート: 判断 299"/>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1" name="テキスト ボックス 300"/>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307" name="楕円 306"/>
        <xdr:cNvSpPr/>
      </xdr:nvSpPr>
      <xdr:spPr>
        <a:xfrm>
          <a:off x="10426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102531</xdr:rowOff>
    </xdr:from>
    <xdr:ext cx="378565" cy="259045"/>
    <xdr:sp macro="" textlink="">
      <xdr:nvSpPr>
        <xdr:cNvPr id="308" name="労働費該当値テキスト"/>
        <xdr:cNvSpPr txBox="1"/>
      </xdr:nvSpPr>
      <xdr:spPr>
        <a:xfrm>
          <a:off x="10528300"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121819</xdr:rowOff>
    </xdr:from>
    <xdr:to>
      <xdr:col>50</xdr:col>
      <xdr:colOff>165100</xdr:colOff>
      <xdr:row>38</xdr:row>
      <xdr:rowOff>51969</xdr:rowOff>
    </xdr:to>
    <xdr:sp macro="" textlink="">
      <xdr:nvSpPr>
        <xdr:cNvPr id="309" name="楕円 308"/>
        <xdr:cNvSpPr/>
      </xdr:nvSpPr>
      <xdr:spPr>
        <a:xfrm>
          <a:off x="9588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43095</xdr:rowOff>
    </xdr:from>
    <xdr:ext cx="378565" cy="259045"/>
    <xdr:sp macro="" textlink="">
      <xdr:nvSpPr>
        <xdr:cNvPr id="310" name="テキスト ボックス 309"/>
        <xdr:cNvSpPr txBox="1"/>
      </xdr:nvSpPr>
      <xdr:spPr>
        <a:xfrm>
          <a:off x="9450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117704</xdr:rowOff>
    </xdr:from>
    <xdr:to>
      <xdr:col>46</xdr:col>
      <xdr:colOff>38100</xdr:colOff>
      <xdr:row>38</xdr:row>
      <xdr:rowOff>47854</xdr:rowOff>
    </xdr:to>
    <xdr:sp macro="" textlink="">
      <xdr:nvSpPr>
        <xdr:cNvPr id="311" name="楕円 310"/>
        <xdr:cNvSpPr/>
      </xdr:nvSpPr>
      <xdr:spPr>
        <a:xfrm>
          <a:off x="8699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38981</xdr:rowOff>
    </xdr:from>
    <xdr:ext cx="378565" cy="259045"/>
    <xdr:sp macro="" textlink="">
      <xdr:nvSpPr>
        <xdr:cNvPr id="312" name="テキスト ボックス 311"/>
        <xdr:cNvSpPr txBox="1"/>
      </xdr:nvSpPr>
      <xdr:spPr>
        <a:xfrm>
          <a:off x="8561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130048</xdr:rowOff>
    </xdr:from>
    <xdr:to>
      <xdr:col>41</xdr:col>
      <xdr:colOff>101600</xdr:colOff>
      <xdr:row>38</xdr:row>
      <xdr:rowOff>60198</xdr:rowOff>
    </xdr:to>
    <xdr:sp macro="" textlink="">
      <xdr:nvSpPr>
        <xdr:cNvPr id="313" name="楕円 312"/>
        <xdr:cNvSpPr/>
      </xdr:nvSpPr>
      <xdr:spPr>
        <a:xfrm>
          <a:off x="7810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51325</xdr:rowOff>
    </xdr:from>
    <xdr:ext cx="378565" cy="259045"/>
    <xdr:sp macro="" textlink="">
      <xdr:nvSpPr>
        <xdr:cNvPr id="314" name="テキスト ボックス 313"/>
        <xdr:cNvSpPr txBox="1"/>
      </xdr:nvSpPr>
      <xdr:spPr>
        <a:xfrm>
          <a:off x="7672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5" name="楕円 314"/>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31208</xdr:rowOff>
    </xdr:from>
    <xdr:ext cx="378565" cy="259045"/>
    <xdr:sp macro="" textlink="">
      <xdr:nvSpPr>
        <xdr:cNvPr id="316" name="テキスト ボックス 315"/>
        <xdr:cNvSpPr txBox="1"/>
      </xdr:nvSpPr>
      <xdr:spPr>
        <a:xfrm>
          <a:off x="6783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44145</xdr:rowOff>
    </xdr:from>
    <xdr:to>
      <xdr:col>55</xdr:col>
      <xdr:colOff>0</xdr:colOff>
      <xdr:row>55</xdr:row>
      <xdr:rowOff>47346</xdr:rowOff>
    </xdr:to>
    <xdr:cxnSp macro="">
      <xdr:nvCxnSpPr>
        <xdr:cNvPr id="345" name="直線コネクタ 344"/>
        <xdr:cNvCxnSpPr/>
      </xdr:nvCxnSpPr>
      <xdr:spPr>
        <a:xfrm>
          <a:off x="9639300" y="947389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33706</xdr:rowOff>
    </xdr:from>
    <xdr:to>
      <xdr:col>50</xdr:col>
      <xdr:colOff>114300</xdr:colOff>
      <xdr:row>55</xdr:row>
      <xdr:rowOff>44145</xdr:rowOff>
    </xdr:to>
    <xdr:cxnSp macro="">
      <xdr:nvCxnSpPr>
        <xdr:cNvPr id="348" name="直線コネクタ 347"/>
        <xdr:cNvCxnSpPr/>
      </xdr:nvCxnSpPr>
      <xdr:spPr>
        <a:xfrm>
          <a:off x="8750300" y="9463456"/>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19685</xdr:rowOff>
    </xdr:from>
    <xdr:to>
      <xdr:col>45</xdr:col>
      <xdr:colOff>177800</xdr:colOff>
      <xdr:row>55</xdr:row>
      <xdr:rowOff>33706</xdr:rowOff>
    </xdr:to>
    <xdr:cxnSp macro="">
      <xdr:nvCxnSpPr>
        <xdr:cNvPr id="351" name="直線コネクタ 350"/>
        <xdr:cNvCxnSpPr/>
      </xdr:nvCxnSpPr>
      <xdr:spPr>
        <a:xfrm>
          <a:off x="7861300" y="944943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18771</xdr:rowOff>
    </xdr:from>
    <xdr:to>
      <xdr:col>41</xdr:col>
      <xdr:colOff>50800</xdr:colOff>
      <xdr:row>55</xdr:row>
      <xdr:rowOff>19685</xdr:rowOff>
    </xdr:to>
    <xdr:cxnSp macro="">
      <xdr:nvCxnSpPr>
        <xdr:cNvPr id="354" name="直線コネクタ 353"/>
        <xdr:cNvCxnSpPr/>
      </xdr:nvCxnSpPr>
      <xdr:spPr>
        <a:xfrm>
          <a:off x="6972300" y="94485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54687</xdr:rowOff>
    </xdr:from>
    <xdr:to>
      <xdr:col>36</xdr:col>
      <xdr:colOff>165100</xdr:colOff>
      <xdr:row>56</xdr:row>
      <xdr:rowOff>156287</xdr:rowOff>
    </xdr:to>
    <xdr:sp macro="" textlink="">
      <xdr:nvSpPr>
        <xdr:cNvPr id="357" name="フローチャート: 判断 356"/>
        <xdr:cNvSpPr/>
      </xdr:nvSpPr>
      <xdr:spPr>
        <a:xfrm>
          <a:off x="6921500" y="965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147414</xdr:rowOff>
    </xdr:from>
    <xdr:ext cx="469744" cy="259045"/>
    <xdr:sp macro="" textlink="">
      <xdr:nvSpPr>
        <xdr:cNvPr id="358" name="テキスト ボックス 357"/>
        <xdr:cNvSpPr txBox="1"/>
      </xdr:nvSpPr>
      <xdr:spPr>
        <a:xfrm>
          <a:off x="6737428" y="97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167996</xdr:rowOff>
    </xdr:from>
    <xdr:to>
      <xdr:col>55</xdr:col>
      <xdr:colOff>50800</xdr:colOff>
      <xdr:row>55</xdr:row>
      <xdr:rowOff>98146</xdr:rowOff>
    </xdr:to>
    <xdr:sp macro="" textlink="">
      <xdr:nvSpPr>
        <xdr:cNvPr id="364" name="楕円 363"/>
        <xdr:cNvSpPr/>
      </xdr:nvSpPr>
      <xdr:spPr>
        <a:xfrm>
          <a:off x="10426700" y="9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19423</xdr:rowOff>
    </xdr:from>
    <xdr:ext cx="469744" cy="259045"/>
    <xdr:sp macro="" textlink="">
      <xdr:nvSpPr>
        <xdr:cNvPr id="365" name="農林水産業費該当値テキスト"/>
        <xdr:cNvSpPr txBox="1"/>
      </xdr:nvSpPr>
      <xdr:spPr>
        <a:xfrm>
          <a:off x="10528300" y="927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164795</xdr:rowOff>
    </xdr:from>
    <xdr:to>
      <xdr:col>50</xdr:col>
      <xdr:colOff>165100</xdr:colOff>
      <xdr:row>55</xdr:row>
      <xdr:rowOff>94945</xdr:rowOff>
    </xdr:to>
    <xdr:sp macro="" textlink="">
      <xdr:nvSpPr>
        <xdr:cNvPr id="366" name="楕円 365"/>
        <xdr:cNvSpPr/>
      </xdr:nvSpPr>
      <xdr:spPr>
        <a:xfrm>
          <a:off x="9588500" y="94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111472</xdr:rowOff>
    </xdr:from>
    <xdr:ext cx="469744" cy="259045"/>
    <xdr:sp macro="" textlink="">
      <xdr:nvSpPr>
        <xdr:cNvPr id="367" name="テキスト ボックス 366"/>
        <xdr:cNvSpPr txBox="1"/>
      </xdr:nvSpPr>
      <xdr:spPr>
        <a:xfrm>
          <a:off x="9404428" y="91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154356</xdr:rowOff>
    </xdr:from>
    <xdr:to>
      <xdr:col>46</xdr:col>
      <xdr:colOff>38100</xdr:colOff>
      <xdr:row>55</xdr:row>
      <xdr:rowOff>84506</xdr:rowOff>
    </xdr:to>
    <xdr:sp macro="" textlink="">
      <xdr:nvSpPr>
        <xdr:cNvPr id="368" name="楕円 367"/>
        <xdr:cNvSpPr/>
      </xdr:nvSpPr>
      <xdr:spPr>
        <a:xfrm>
          <a:off x="8699500" y="94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101033</xdr:rowOff>
    </xdr:from>
    <xdr:ext cx="469744" cy="259045"/>
    <xdr:sp macro="" textlink="">
      <xdr:nvSpPr>
        <xdr:cNvPr id="369" name="テキスト ボックス 368"/>
        <xdr:cNvSpPr txBox="1"/>
      </xdr:nvSpPr>
      <xdr:spPr>
        <a:xfrm>
          <a:off x="8515428" y="918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140335</xdr:rowOff>
    </xdr:from>
    <xdr:to>
      <xdr:col>41</xdr:col>
      <xdr:colOff>101600</xdr:colOff>
      <xdr:row>55</xdr:row>
      <xdr:rowOff>70485</xdr:rowOff>
    </xdr:to>
    <xdr:sp macro="" textlink="">
      <xdr:nvSpPr>
        <xdr:cNvPr id="370" name="楕円 369"/>
        <xdr:cNvSpPr/>
      </xdr:nvSpPr>
      <xdr:spPr>
        <a:xfrm>
          <a:off x="78105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87012</xdr:rowOff>
    </xdr:from>
    <xdr:ext cx="469744" cy="259045"/>
    <xdr:sp macro="" textlink="">
      <xdr:nvSpPr>
        <xdr:cNvPr id="371" name="テキスト ボックス 370"/>
        <xdr:cNvSpPr txBox="1"/>
      </xdr:nvSpPr>
      <xdr:spPr>
        <a:xfrm>
          <a:off x="7626428" y="917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139421</xdr:rowOff>
    </xdr:from>
    <xdr:to>
      <xdr:col>36</xdr:col>
      <xdr:colOff>165100</xdr:colOff>
      <xdr:row>55</xdr:row>
      <xdr:rowOff>69571</xdr:rowOff>
    </xdr:to>
    <xdr:sp macro="" textlink="">
      <xdr:nvSpPr>
        <xdr:cNvPr id="372" name="楕円 371"/>
        <xdr:cNvSpPr/>
      </xdr:nvSpPr>
      <xdr:spPr>
        <a:xfrm>
          <a:off x="6921500" y="93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86098</xdr:rowOff>
    </xdr:from>
    <xdr:ext cx="469744" cy="259045"/>
    <xdr:sp macro="" textlink="">
      <xdr:nvSpPr>
        <xdr:cNvPr id="373" name="テキスト ボックス 372"/>
        <xdr:cNvSpPr txBox="1"/>
      </xdr:nvSpPr>
      <xdr:spPr>
        <a:xfrm>
          <a:off x="6737428" y="917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3977</xdr:rowOff>
    </xdr:from>
    <xdr:to>
      <xdr:col>55</xdr:col>
      <xdr:colOff>0</xdr:colOff>
      <xdr:row>74</xdr:row>
      <xdr:rowOff>8157</xdr:rowOff>
    </xdr:to>
    <xdr:cxnSp macro="">
      <xdr:nvCxnSpPr>
        <xdr:cNvPr id="404" name="直線コネクタ 403"/>
        <xdr:cNvCxnSpPr/>
      </xdr:nvCxnSpPr>
      <xdr:spPr>
        <a:xfrm flipV="1">
          <a:off x="9639300" y="12691277"/>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164716</xdr:rowOff>
    </xdr:from>
    <xdr:to>
      <xdr:col>50</xdr:col>
      <xdr:colOff>114300</xdr:colOff>
      <xdr:row>74</xdr:row>
      <xdr:rowOff>8157</xdr:rowOff>
    </xdr:to>
    <xdr:cxnSp macro="">
      <xdr:nvCxnSpPr>
        <xdr:cNvPr id="407" name="直線コネクタ 406"/>
        <xdr:cNvCxnSpPr/>
      </xdr:nvCxnSpPr>
      <xdr:spPr>
        <a:xfrm>
          <a:off x="8750300" y="12680566"/>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110668</xdr:rowOff>
    </xdr:from>
    <xdr:to>
      <xdr:col>45</xdr:col>
      <xdr:colOff>177800</xdr:colOff>
      <xdr:row>73</xdr:row>
      <xdr:rowOff>164716</xdr:rowOff>
    </xdr:to>
    <xdr:cxnSp macro="">
      <xdr:nvCxnSpPr>
        <xdr:cNvPr id="410" name="直線コネクタ 409"/>
        <xdr:cNvCxnSpPr/>
      </xdr:nvCxnSpPr>
      <xdr:spPr>
        <a:xfrm>
          <a:off x="7861300" y="12626518"/>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98748</xdr:rowOff>
    </xdr:from>
    <xdr:to>
      <xdr:col>41</xdr:col>
      <xdr:colOff>50800</xdr:colOff>
      <xdr:row>73</xdr:row>
      <xdr:rowOff>110668</xdr:rowOff>
    </xdr:to>
    <xdr:cxnSp macro="">
      <xdr:nvCxnSpPr>
        <xdr:cNvPr id="413" name="直線コネクタ 412"/>
        <xdr:cNvCxnSpPr/>
      </xdr:nvCxnSpPr>
      <xdr:spPr>
        <a:xfrm>
          <a:off x="6972300" y="1261459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28615</xdr:rowOff>
    </xdr:from>
    <xdr:to>
      <xdr:col>36</xdr:col>
      <xdr:colOff>165100</xdr:colOff>
      <xdr:row>77</xdr:row>
      <xdr:rowOff>130215</xdr:rowOff>
    </xdr:to>
    <xdr:sp macro="" textlink="">
      <xdr:nvSpPr>
        <xdr:cNvPr id="416" name="フローチャート: 判断 415"/>
        <xdr:cNvSpPr/>
      </xdr:nvSpPr>
      <xdr:spPr>
        <a:xfrm>
          <a:off x="6921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121342</xdr:rowOff>
    </xdr:from>
    <xdr:ext cx="534377" cy="259045"/>
    <xdr:sp macro="" textlink="">
      <xdr:nvSpPr>
        <xdr:cNvPr id="417" name="テキスト ボックス 416"/>
        <xdr:cNvSpPr txBox="1"/>
      </xdr:nvSpPr>
      <xdr:spPr>
        <a:xfrm>
          <a:off x="6705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124627</xdr:rowOff>
    </xdr:from>
    <xdr:to>
      <xdr:col>55</xdr:col>
      <xdr:colOff>50800</xdr:colOff>
      <xdr:row>74</xdr:row>
      <xdr:rowOff>54777</xdr:rowOff>
    </xdr:to>
    <xdr:sp macro="" textlink="">
      <xdr:nvSpPr>
        <xdr:cNvPr id="423" name="楕円 422"/>
        <xdr:cNvSpPr/>
      </xdr:nvSpPr>
      <xdr:spPr>
        <a:xfrm>
          <a:off x="10426700" y="126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147504</xdr:rowOff>
    </xdr:from>
    <xdr:ext cx="534377" cy="259045"/>
    <xdr:sp macro="" textlink="">
      <xdr:nvSpPr>
        <xdr:cNvPr id="424" name="商工費該当値テキスト"/>
        <xdr:cNvSpPr txBox="1"/>
      </xdr:nvSpPr>
      <xdr:spPr>
        <a:xfrm>
          <a:off x="10528300" y="1249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128807</xdr:rowOff>
    </xdr:from>
    <xdr:to>
      <xdr:col>50</xdr:col>
      <xdr:colOff>165100</xdr:colOff>
      <xdr:row>74</xdr:row>
      <xdr:rowOff>58957</xdr:rowOff>
    </xdr:to>
    <xdr:sp macro="" textlink="">
      <xdr:nvSpPr>
        <xdr:cNvPr id="425" name="楕円 424"/>
        <xdr:cNvSpPr/>
      </xdr:nvSpPr>
      <xdr:spPr>
        <a:xfrm>
          <a:off x="9588500" y="126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75484</xdr:rowOff>
    </xdr:from>
    <xdr:ext cx="534377" cy="259045"/>
    <xdr:sp macro="" textlink="">
      <xdr:nvSpPr>
        <xdr:cNvPr id="426" name="テキスト ボックス 425"/>
        <xdr:cNvSpPr txBox="1"/>
      </xdr:nvSpPr>
      <xdr:spPr>
        <a:xfrm>
          <a:off x="9372111" y="12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113916</xdr:rowOff>
    </xdr:from>
    <xdr:to>
      <xdr:col>46</xdr:col>
      <xdr:colOff>38100</xdr:colOff>
      <xdr:row>74</xdr:row>
      <xdr:rowOff>44066</xdr:rowOff>
    </xdr:to>
    <xdr:sp macro="" textlink="">
      <xdr:nvSpPr>
        <xdr:cNvPr id="427" name="楕円 426"/>
        <xdr:cNvSpPr/>
      </xdr:nvSpPr>
      <xdr:spPr>
        <a:xfrm>
          <a:off x="8699500" y="126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60593</xdr:rowOff>
    </xdr:from>
    <xdr:ext cx="534377" cy="259045"/>
    <xdr:sp macro="" textlink="">
      <xdr:nvSpPr>
        <xdr:cNvPr id="428" name="テキスト ボックス 427"/>
        <xdr:cNvSpPr txBox="1"/>
      </xdr:nvSpPr>
      <xdr:spPr>
        <a:xfrm>
          <a:off x="8483111" y="1240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59868</xdr:rowOff>
    </xdr:from>
    <xdr:to>
      <xdr:col>41</xdr:col>
      <xdr:colOff>101600</xdr:colOff>
      <xdr:row>73</xdr:row>
      <xdr:rowOff>161468</xdr:rowOff>
    </xdr:to>
    <xdr:sp macro="" textlink="">
      <xdr:nvSpPr>
        <xdr:cNvPr id="429" name="楕円 428"/>
        <xdr:cNvSpPr/>
      </xdr:nvSpPr>
      <xdr:spPr>
        <a:xfrm>
          <a:off x="7810500" y="125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6545</xdr:rowOff>
    </xdr:from>
    <xdr:ext cx="534377" cy="259045"/>
    <xdr:sp macro="" textlink="">
      <xdr:nvSpPr>
        <xdr:cNvPr id="430" name="テキスト ボックス 429"/>
        <xdr:cNvSpPr txBox="1"/>
      </xdr:nvSpPr>
      <xdr:spPr>
        <a:xfrm>
          <a:off x="7594111" y="123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47948</xdr:rowOff>
    </xdr:from>
    <xdr:to>
      <xdr:col>36</xdr:col>
      <xdr:colOff>165100</xdr:colOff>
      <xdr:row>73</xdr:row>
      <xdr:rowOff>149548</xdr:rowOff>
    </xdr:to>
    <xdr:sp macro="" textlink="">
      <xdr:nvSpPr>
        <xdr:cNvPr id="431" name="楕円 430"/>
        <xdr:cNvSpPr/>
      </xdr:nvSpPr>
      <xdr:spPr>
        <a:xfrm>
          <a:off x="6921500" y="125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166075</xdr:rowOff>
    </xdr:from>
    <xdr:ext cx="534377" cy="259045"/>
    <xdr:sp macro="" textlink="">
      <xdr:nvSpPr>
        <xdr:cNvPr id="432" name="テキスト ボックス 431"/>
        <xdr:cNvSpPr txBox="1"/>
      </xdr:nvSpPr>
      <xdr:spPr>
        <a:xfrm>
          <a:off x="6705111" y="123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130235</xdr:rowOff>
    </xdr:from>
    <xdr:to>
      <xdr:col>55</xdr:col>
      <xdr:colOff>0</xdr:colOff>
      <xdr:row>94</xdr:row>
      <xdr:rowOff>155496</xdr:rowOff>
    </xdr:to>
    <xdr:cxnSp macro="">
      <xdr:nvCxnSpPr>
        <xdr:cNvPr id="460" name="直線コネクタ 459"/>
        <xdr:cNvCxnSpPr/>
      </xdr:nvCxnSpPr>
      <xdr:spPr>
        <a:xfrm flipV="1">
          <a:off x="9639300" y="16246535"/>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155496</xdr:rowOff>
    </xdr:from>
    <xdr:to>
      <xdr:col>50</xdr:col>
      <xdr:colOff>114300</xdr:colOff>
      <xdr:row>95</xdr:row>
      <xdr:rowOff>8530</xdr:rowOff>
    </xdr:to>
    <xdr:cxnSp macro="">
      <xdr:nvCxnSpPr>
        <xdr:cNvPr id="463" name="直線コネクタ 462"/>
        <xdr:cNvCxnSpPr/>
      </xdr:nvCxnSpPr>
      <xdr:spPr>
        <a:xfrm flipV="1">
          <a:off x="8750300" y="16271796"/>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8530</xdr:rowOff>
    </xdr:from>
    <xdr:to>
      <xdr:col>45</xdr:col>
      <xdr:colOff>177800</xdr:colOff>
      <xdr:row>96</xdr:row>
      <xdr:rowOff>3683</xdr:rowOff>
    </xdr:to>
    <xdr:cxnSp macro="">
      <xdr:nvCxnSpPr>
        <xdr:cNvPr id="466" name="直線コネクタ 465"/>
        <xdr:cNvCxnSpPr/>
      </xdr:nvCxnSpPr>
      <xdr:spPr>
        <a:xfrm flipV="1">
          <a:off x="7861300" y="16296280"/>
          <a:ext cx="889000" cy="16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155747</xdr:rowOff>
    </xdr:from>
    <xdr:to>
      <xdr:col>41</xdr:col>
      <xdr:colOff>50800</xdr:colOff>
      <xdr:row>96</xdr:row>
      <xdr:rowOff>3683</xdr:rowOff>
    </xdr:to>
    <xdr:cxnSp macro="">
      <xdr:nvCxnSpPr>
        <xdr:cNvPr id="469" name="直線コネクタ 468"/>
        <xdr:cNvCxnSpPr/>
      </xdr:nvCxnSpPr>
      <xdr:spPr>
        <a:xfrm>
          <a:off x="6972300" y="16443497"/>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133888</xdr:rowOff>
    </xdr:from>
    <xdr:to>
      <xdr:col>36</xdr:col>
      <xdr:colOff>165100</xdr:colOff>
      <xdr:row>96</xdr:row>
      <xdr:rowOff>64038</xdr:rowOff>
    </xdr:to>
    <xdr:sp macro="" textlink="">
      <xdr:nvSpPr>
        <xdr:cNvPr id="472" name="フローチャート: 判断 471"/>
        <xdr:cNvSpPr/>
      </xdr:nvSpPr>
      <xdr:spPr>
        <a:xfrm>
          <a:off x="6921500" y="164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55165</xdr:rowOff>
    </xdr:from>
    <xdr:ext cx="534377" cy="259045"/>
    <xdr:sp macro="" textlink="">
      <xdr:nvSpPr>
        <xdr:cNvPr id="473" name="テキスト ボックス 472"/>
        <xdr:cNvSpPr txBox="1"/>
      </xdr:nvSpPr>
      <xdr:spPr>
        <a:xfrm>
          <a:off x="6705111" y="1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79435</xdr:rowOff>
    </xdr:from>
    <xdr:to>
      <xdr:col>55</xdr:col>
      <xdr:colOff>50800</xdr:colOff>
      <xdr:row>95</xdr:row>
      <xdr:rowOff>9585</xdr:rowOff>
    </xdr:to>
    <xdr:sp macro="" textlink="">
      <xdr:nvSpPr>
        <xdr:cNvPr id="479" name="楕円 478"/>
        <xdr:cNvSpPr/>
      </xdr:nvSpPr>
      <xdr:spPr>
        <a:xfrm>
          <a:off x="10426700" y="161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102312</xdr:rowOff>
    </xdr:from>
    <xdr:ext cx="534377" cy="259045"/>
    <xdr:sp macro="" textlink="">
      <xdr:nvSpPr>
        <xdr:cNvPr id="480" name="土木費該当値テキスト"/>
        <xdr:cNvSpPr txBox="1"/>
      </xdr:nvSpPr>
      <xdr:spPr>
        <a:xfrm>
          <a:off x="10528300" y="160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104696</xdr:rowOff>
    </xdr:from>
    <xdr:to>
      <xdr:col>50</xdr:col>
      <xdr:colOff>165100</xdr:colOff>
      <xdr:row>95</xdr:row>
      <xdr:rowOff>34846</xdr:rowOff>
    </xdr:to>
    <xdr:sp macro="" textlink="">
      <xdr:nvSpPr>
        <xdr:cNvPr id="481" name="楕円 480"/>
        <xdr:cNvSpPr/>
      </xdr:nvSpPr>
      <xdr:spPr>
        <a:xfrm>
          <a:off x="9588500" y="162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51373</xdr:rowOff>
    </xdr:from>
    <xdr:ext cx="534377" cy="259045"/>
    <xdr:sp macro="" textlink="">
      <xdr:nvSpPr>
        <xdr:cNvPr id="482" name="テキスト ボックス 481"/>
        <xdr:cNvSpPr txBox="1"/>
      </xdr:nvSpPr>
      <xdr:spPr>
        <a:xfrm>
          <a:off x="9372111" y="1599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129180</xdr:rowOff>
    </xdr:from>
    <xdr:to>
      <xdr:col>46</xdr:col>
      <xdr:colOff>38100</xdr:colOff>
      <xdr:row>95</xdr:row>
      <xdr:rowOff>59330</xdr:rowOff>
    </xdr:to>
    <xdr:sp macro="" textlink="">
      <xdr:nvSpPr>
        <xdr:cNvPr id="483" name="楕円 482"/>
        <xdr:cNvSpPr/>
      </xdr:nvSpPr>
      <xdr:spPr>
        <a:xfrm>
          <a:off x="8699500" y="162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75857</xdr:rowOff>
    </xdr:from>
    <xdr:ext cx="534377" cy="259045"/>
    <xdr:sp macro="" textlink="">
      <xdr:nvSpPr>
        <xdr:cNvPr id="484" name="テキスト ボックス 483"/>
        <xdr:cNvSpPr txBox="1"/>
      </xdr:nvSpPr>
      <xdr:spPr>
        <a:xfrm>
          <a:off x="8483111" y="160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124333</xdr:rowOff>
    </xdr:from>
    <xdr:to>
      <xdr:col>41</xdr:col>
      <xdr:colOff>101600</xdr:colOff>
      <xdr:row>96</xdr:row>
      <xdr:rowOff>54483</xdr:rowOff>
    </xdr:to>
    <xdr:sp macro="" textlink="">
      <xdr:nvSpPr>
        <xdr:cNvPr id="485" name="楕円 484"/>
        <xdr:cNvSpPr/>
      </xdr:nvSpPr>
      <xdr:spPr>
        <a:xfrm>
          <a:off x="7810500" y="164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45610</xdr:rowOff>
    </xdr:from>
    <xdr:ext cx="534377" cy="259045"/>
    <xdr:sp macro="" textlink="">
      <xdr:nvSpPr>
        <xdr:cNvPr id="486" name="テキスト ボックス 485"/>
        <xdr:cNvSpPr txBox="1"/>
      </xdr:nvSpPr>
      <xdr:spPr>
        <a:xfrm>
          <a:off x="7594111" y="165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104947</xdr:rowOff>
    </xdr:from>
    <xdr:to>
      <xdr:col>36</xdr:col>
      <xdr:colOff>165100</xdr:colOff>
      <xdr:row>96</xdr:row>
      <xdr:rowOff>35097</xdr:rowOff>
    </xdr:to>
    <xdr:sp macro="" textlink="">
      <xdr:nvSpPr>
        <xdr:cNvPr id="487" name="楕円 486"/>
        <xdr:cNvSpPr/>
      </xdr:nvSpPr>
      <xdr:spPr>
        <a:xfrm>
          <a:off x="6921500" y="163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51624</xdr:rowOff>
    </xdr:from>
    <xdr:ext cx="534377" cy="259045"/>
    <xdr:sp macro="" textlink="">
      <xdr:nvSpPr>
        <xdr:cNvPr id="488" name="テキスト ボックス 487"/>
        <xdr:cNvSpPr txBox="1"/>
      </xdr:nvSpPr>
      <xdr:spPr>
        <a:xfrm>
          <a:off x="6705111" y="161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44341</xdr:rowOff>
    </xdr:from>
    <xdr:to>
      <xdr:col>85</xdr:col>
      <xdr:colOff>127000</xdr:colOff>
      <xdr:row>36</xdr:row>
      <xdr:rowOff>55009</xdr:rowOff>
    </xdr:to>
    <xdr:cxnSp macro="">
      <xdr:nvCxnSpPr>
        <xdr:cNvPr id="520" name="直線コネクタ 519"/>
        <xdr:cNvCxnSpPr/>
      </xdr:nvCxnSpPr>
      <xdr:spPr>
        <a:xfrm flipV="1">
          <a:off x="15481300" y="6045091"/>
          <a:ext cx="8382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102798</xdr:rowOff>
    </xdr:from>
    <xdr:to>
      <xdr:col>81</xdr:col>
      <xdr:colOff>50800</xdr:colOff>
      <xdr:row>36</xdr:row>
      <xdr:rowOff>55009</xdr:rowOff>
    </xdr:to>
    <xdr:cxnSp macro="">
      <xdr:nvCxnSpPr>
        <xdr:cNvPr id="523" name="直線コネクタ 522"/>
        <xdr:cNvCxnSpPr/>
      </xdr:nvCxnSpPr>
      <xdr:spPr>
        <a:xfrm>
          <a:off x="14592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102798</xdr:rowOff>
    </xdr:from>
    <xdr:to>
      <xdr:col>76</xdr:col>
      <xdr:colOff>114300</xdr:colOff>
      <xdr:row>36</xdr:row>
      <xdr:rowOff>39660</xdr:rowOff>
    </xdr:to>
    <xdr:cxnSp macro="">
      <xdr:nvCxnSpPr>
        <xdr:cNvPr id="526" name="直線コネクタ 525"/>
        <xdr:cNvCxnSpPr/>
      </xdr:nvCxnSpPr>
      <xdr:spPr>
        <a:xfrm flipV="1">
          <a:off x="13703300" y="610354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126964</xdr:rowOff>
    </xdr:from>
    <xdr:to>
      <xdr:col>71</xdr:col>
      <xdr:colOff>177800</xdr:colOff>
      <xdr:row>36</xdr:row>
      <xdr:rowOff>39660</xdr:rowOff>
    </xdr:to>
    <xdr:cxnSp macro="">
      <xdr:nvCxnSpPr>
        <xdr:cNvPr id="529" name="直線コネクタ 528"/>
        <xdr:cNvCxnSpPr/>
      </xdr:nvCxnSpPr>
      <xdr:spPr>
        <a:xfrm>
          <a:off x="12814300" y="5613364"/>
          <a:ext cx="889000" cy="5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117529</xdr:rowOff>
    </xdr:from>
    <xdr:to>
      <xdr:col>67</xdr:col>
      <xdr:colOff>101600</xdr:colOff>
      <xdr:row>37</xdr:row>
      <xdr:rowOff>47679</xdr:rowOff>
    </xdr:to>
    <xdr:sp macro="" textlink="">
      <xdr:nvSpPr>
        <xdr:cNvPr id="532" name="フローチャート: 判断 531"/>
        <xdr:cNvSpPr/>
      </xdr:nvSpPr>
      <xdr:spPr>
        <a:xfrm>
          <a:off x="12763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38806</xdr:rowOff>
    </xdr:from>
    <xdr:ext cx="534377" cy="259045"/>
    <xdr:sp macro="" textlink="">
      <xdr:nvSpPr>
        <xdr:cNvPr id="533" name="テキスト ボックス 532"/>
        <xdr:cNvSpPr txBox="1"/>
      </xdr:nvSpPr>
      <xdr:spPr>
        <a:xfrm>
          <a:off x="12547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164991</xdr:rowOff>
    </xdr:from>
    <xdr:to>
      <xdr:col>85</xdr:col>
      <xdr:colOff>177800</xdr:colOff>
      <xdr:row>35</xdr:row>
      <xdr:rowOff>95141</xdr:rowOff>
    </xdr:to>
    <xdr:sp macro="" textlink="">
      <xdr:nvSpPr>
        <xdr:cNvPr id="539" name="楕円 538"/>
        <xdr:cNvSpPr/>
      </xdr:nvSpPr>
      <xdr:spPr>
        <a:xfrm>
          <a:off x="162687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16418</xdr:rowOff>
    </xdr:from>
    <xdr:ext cx="534377" cy="259045"/>
    <xdr:sp macro="" textlink="">
      <xdr:nvSpPr>
        <xdr:cNvPr id="540" name="消防費該当値テキスト"/>
        <xdr:cNvSpPr txBox="1"/>
      </xdr:nvSpPr>
      <xdr:spPr>
        <a:xfrm>
          <a:off x="16370300" y="5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4209</xdr:rowOff>
    </xdr:from>
    <xdr:to>
      <xdr:col>81</xdr:col>
      <xdr:colOff>101600</xdr:colOff>
      <xdr:row>36</xdr:row>
      <xdr:rowOff>105809</xdr:rowOff>
    </xdr:to>
    <xdr:sp macro="" textlink="">
      <xdr:nvSpPr>
        <xdr:cNvPr id="541" name="楕円 540"/>
        <xdr:cNvSpPr/>
      </xdr:nvSpPr>
      <xdr:spPr>
        <a:xfrm>
          <a:off x="15430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122336</xdr:rowOff>
    </xdr:from>
    <xdr:ext cx="534377" cy="259045"/>
    <xdr:sp macro="" textlink="">
      <xdr:nvSpPr>
        <xdr:cNvPr id="542" name="テキスト ボックス 541"/>
        <xdr:cNvSpPr txBox="1"/>
      </xdr:nvSpPr>
      <xdr:spPr>
        <a:xfrm>
          <a:off x="15214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51998</xdr:rowOff>
    </xdr:from>
    <xdr:to>
      <xdr:col>76</xdr:col>
      <xdr:colOff>165100</xdr:colOff>
      <xdr:row>35</xdr:row>
      <xdr:rowOff>153598</xdr:rowOff>
    </xdr:to>
    <xdr:sp macro="" textlink="">
      <xdr:nvSpPr>
        <xdr:cNvPr id="543" name="楕円 542"/>
        <xdr:cNvSpPr/>
      </xdr:nvSpPr>
      <xdr:spPr>
        <a:xfrm>
          <a:off x="14541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170125</xdr:rowOff>
    </xdr:from>
    <xdr:ext cx="534377" cy="259045"/>
    <xdr:sp macro="" textlink="">
      <xdr:nvSpPr>
        <xdr:cNvPr id="544" name="テキスト ボックス 543"/>
        <xdr:cNvSpPr txBox="1"/>
      </xdr:nvSpPr>
      <xdr:spPr>
        <a:xfrm>
          <a:off x="14325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160310</xdr:rowOff>
    </xdr:from>
    <xdr:to>
      <xdr:col>72</xdr:col>
      <xdr:colOff>38100</xdr:colOff>
      <xdr:row>36</xdr:row>
      <xdr:rowOff>90460</xdr:rowOff>
    </xdr:to>
    <xdr:sp macro="" textlink="">
      <xdr:nvSpPr>
        <xdr:cNvPr id="545" name="楕円 544"/>
        <xdr:cNvSpPr/>
      </xdr:nvSpPr>
      <xdr:spPr>
        <a:xfrm>
          <a:off x="13652500" y="6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106987</xdr:rowOff>
    </xdr:from>
    <xdr:ext cx="534377" cy="259045"/>
    <xdr:sp macro="" textlink="">
      <xdr:nvSpPr>
        <xdr:cNvPr id="546" name="テキスト ボックス 545"/>
        <xdr:cNvSpPr txBox="1"/>
      </xdr:nvSpPr>
      <xdr:spPr>
        <a:xfrm>
          <a:off x="13436111" y="59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76164</xdr:rowOff>
    </xdr:from>
    <xdr:to>
      <xdr:col>67</xdr:col>
      <xdr:colOff>101600</xdr:colOff>
      <xdr:row>33</xdr:row>
      <xdr:rowOff>6314</xdr:rowOff>
    </xdr:to>
    <xdr:sp macro="" textlink="">
      <xdr:nvSpPr>
        <xdr:cNvPr id="547" name="楕円 546"/>
        <xdr:cNvSpPr/>
      </xdr:nvSpPr>
      <xdr:spPr>
        <a:xfrm>
          <a:off x="12763500" y="55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22841</xdr:rowOff>
    </xdr:from>
    <xdr:ext cx="534377" cy="259045"/>
    <xdr:sp macro="" textlink="">
      <xdr:nvSpPr>
        <xdr:cNvPr id="548" name="テキスト ボックス 547"/>
        <xdr:cNvSpPr txBox="1"/>
      </xdr:nvSpPr>
      <xdr:spPr>
        <a:xfrm>
          <a:off x="12547111" y="53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1237</xdr:rowOff>
    </xdr:from>
    <xdr:to>
      <xdr:col>85</xdr:col>
      <xdr:colOff>127000</xdr:colOff>
      <xdr:row>56</xdr:row>
      <xdr:rowOff>40831</xdr:rowOff>
    </xdr:to>
    <xdr:cxnSp macro="">
      <xdr:nvCxnSpPr>
        <xdr:cNvPr id="576" name="直線コネクタ 575"/>
        <xdr:cNvCxnSpPr/>
      </xdr:nvCxnSpPr>
      <xdr:spPr>
        <a:xfrm flipV="1">
          <a:off x="15481300" y="9259537"/>
          <a:ext cx="838200" cy="3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126807</xdr:rowOff>
    </xdr:from>
    <xdr:to>
      <xdr:col>81</xdr:col>
      <xdr:colOff>50800</xdr:colOff>
      <xdr:row>56</xdr:row>
      <xdr:rowOff>40831</xdr:rowOff>
    </xdr:to>
    <xdr:cxnSp macro="">
      <xdr:nvCxnSpPr>
        <xdr:cNvPr id="579" name="直線コネクタ 578"/>
        <xdr:cNvCxnSpPr/>
      </xdr:nvCxnSpPr>
      <xdr:spPr>
        <a:xfrm>
          <a:off x="14592300" y="9556557"/>
          <a:ext cx="889000" cy="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126807</xdr:rowOff>
    </xdr:from>
    <xdr:to>
      <xdr:col>76</xdr:col>
      <xdr:colOff>114300</xdr:colOff>
      <xdr:row>56</xdr:row>
      <xdr:rowOff>68194</xdr:rowOff>
    </xdr:to>
    <xdr:cxnSp macro="">
      <xdr:nvCxnSpPr>
        <xdr:cNvPr id="582" name="直線コネクタ 581"/>
        <xdr:cNvCxnSpPr/>
      </xdr:nvCxnSpPr>
      <xdr:spPr>
        <a:xfrm flipV="1">
          <a:off x="13703300" y="9556557"/>
          <a:ext cx="889000" cy="1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4689</xdr:rowOff>
    </xdr:from>
    <xdr:to>
      <xdr:col>71</xdr:col>
      <xdr:colOff>177800</xdr:colOff>
      <xdr:row>56</xdr:row>
      <xdr:rowOff>68194</xdr:rowOff>
    </xdr:to>
    <xdr:cxnSp macro="">
      <xdr:nvCxnSpPr>
        <xdr:cNvPr id="585" name="直線コネクタ 584"/>
        <xdr:cNvCxnSpPr/>
      </xdr:nvCxnSpPr>
      <xdr:spPr>
        <a:xfrm>
          <a:off x="12814300" y="9605889"/>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8" name="フローチャート: 判断 587"/>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111972</xdr:rowOff>
    </xdr:from>
    <xdr:ext cx="534377" cy="259045"/>
    <xdr:sp macro="" textlink="">
      <xdr:nvSpPr>
        <xdr:cNvPr id="589" name="テキスト ボックス 588"/>
        <xdr:cNvSpPr txBox="1"/>
      </xdr:nvSpPr>
      <xdr:spPr>
        <a:xfrm>
          <a:off x="12547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121887</xdr:rowOff>
    </xdr:from>
    <xdr:to>
      <xdr:col>85</xdr:col>
      <xdr:colOff>177800</xdr:colOff>
      <xdr:row>54</xdr:row>
      <xdr:rowOff>52037</xdr:rowOff>
    </xdr:to>
    <xdr:sp macro="" textlink="">
      <xdr:nvSpPr>
        <xdr:cNvPr id="595" name="楕円 594"/>
        <xdr:cNvSpPr/>
      </xdr:nvSpPr>
      <xdr:spPr>
        <a:xfrm>
          <a:off x="16268700" y="92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144764</xdr:rowOff>
    </xdr:from>
    <xdr:ext cx="534377" cy="259045"/>
    <xdr:sp macro="" textlink="">
      <xdr:nvSpPr>
        <xdr:cNvPr id="596" name="教育費該当値テキスト"/>
        <xdr:cNvSpPr txBox="1"/>
      </xdr:nvSpPr>
      <xdr:spPr>
        <a:xfrm>
          <a:off x="16370300" y="90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161481</xdr:rowOff>
    </xdr:from>
    <xdr:to>
      <xdr:col>81</xdr:col>
      <xdr:colOff>101600</xdr:colOff>
      <xdr:row>56</xdr:row>
      <xdr:rowOff>91631</xdr:rowOff>
    </xdr:to>
    <xdr:sp macro="" textlink="">
      <xdr:nvSpPr>
        <xdr:cNvPr id="597" name="楕円 596"/>
        <xdr:cNvSpPr/>
      </xdr:nvSpPr>
      <xdr:spPr>
        <a:xfrm>
          <a:off x="15430500" y="95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82758</xdr:rowOff>
    </xdr:from>
    <xdr:ext cx="534377" cy="259045"/>
    <xdr:sp macro="" textlink="">
      <xdr:nvSpPr>
        <xdr:cNvPr id="598" name="テキスト ボックス 597"/>
        <xdr:cNvSpPr txBox="1"/>
      </xdr:nvSpPr>
      <xdr:spPr>
        <a:xfrm>
          <a:off x="15214111" y="96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76007</xdr:rowOff>
    </xdr:from>
    <xdr:to>
      <xdr:col>76</xdr:col>
      <xdr:colOff>165100</xdr:colOff>
      <xdr:row>56</xdr:row>
      <xdr:rowOff>6157</xdr:rowOff>
    </xdr:to>
    <xdr:sp macro="" textlink="">
      <xdr:nvSpPr>
        <xdr:cNvPr id="599" name="楕円 598"/>
        <xdr:cNvSpPr/>
      </xdr:nvSpPr>
      <xdr:spPr>
        <a:xfrm>
          <a:off x="14541500" y="95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22684</xdr:rowOff>
    </xdr:from>
    <xdr:ext cx="534377" cy="259045"/>
    <xdr:sp macro="" textlink="">
      <xdr:nvSpPr>
        <xdr:cNvPr id="600" name="テキスト ボックス 599"/>
        <xdr:cNvSpPr txBox="1"/>
      </xdr:nvSpPr>
      <xdr:spPr>
        <a:xfrm>
          <a:off x="14325111" y="92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17394</xdr:rowOff>
    </xdr:from>
    <xdr:to>
      <xdr:col>72</xdr:col>
      <xdr:colOff>38100</xdr:colOff>
      <xdr:row>56</xdr:row>
      <xdr:rowOff>118994</xdr:rowOff>
    </xdr:to>
    <xdr:sp macro="" textlink="">
      <xdr:nvSpPr>
        <xdr:cNvPr id="601" name="楕円 600"/>
        <xdr:cNvSpPr/>
      </xdr:nvSpPr>
      <xdr:spPr>
        <a:xfrm>
          <a:off x="13652500" y="96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110121</xdr:rowOff>
    </xdr:from>
    <xdr:ext cx="534377" cy="259045"/>
    <xdr:sp macro="" textlink="">
      <xdr:nvSpPr>
        <xdr:cNvPr id="602" name="テキスト ボックス 601"/>
        <xdr:cNvSpPr txBox="1"/>
      </xdr:nvSpPr>
      <xdr:spPr>
        <a:xfrm>
          <a:off x="13436111" y="971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125339</xdr:rowOff>
    </xdr:from>
    <xdr:to>
      <xdr:col>67</xdr:col>
      <xdr:colOff>101600</xdr:colOff>
      <xdr:row>56</xdr:row>
      <xdr:rowOff>55489</xdr:rowOff>
    </xdr:to>
    <xdr:sp macro="" textlink="">
      <xdr:nvSpPr>
        <xdr:cNvPr id="603" name="楕円 602"/>
        <xdr:cNvSpPr/>
      </xdr:nvSpPr>
      <xdr:spPr>
        <a:xfrm>
          <a:off x="12763500" y="9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72016</xdr:rowOff>
    </xdr:from>
    <xdr:ext cx="534377" cy="259045"/>
    <xdr:sp macro="" textlink="">
      <xdr:nvSpPr>
        <xdr:cNvPr id="604" name="テキスト ボックス 603"/>
        <xdr:cNvSpPr txBox="1"/>
      </xdr:nvSpPr>
      <xdr:spPr>
        <a:xfrm>
          <a:off x="12547111" y="933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21253</xdr:rowOff>
    </xdr:from>
    <xdr:to>
      <xdr:col>85</xdr:col>
      <xdr:colOff>127000</xdr:colOff>
      <xdr:row>79</xdr:row>
      <xdr:rowOff>59722</xdr:rowOff>
    </xdr:to>
    <xdr:cxnSp macro="">
      <xdr:nvCxnSpPr>
        <xdr:cNvPr id="635" name="直線コネクタ 634"/>
        <xdr:cNvCxnSpPr/>
      </xdr:nvCxnSpPr>
      <xdr:spPr>
        <a:xfrm flipV="1">
          <a:off x="15481300" y="13565803"/>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59722</xdr:rowOff>
    </xdr:from>
    <xdr:to>
      <xdr:col>81</xdr:col>
      <xdr:colOff>50800</xdr:colOff>
      <xdr:row>79</xdr:row>
      <xdr:rowOff>69912</xdr:rowOff>
    </xdr:to>
    <xdr:cxnSp macro="">
      <xdr:nvCxnSpPr>
        <xdr:cNvPr id="638" name="直線コネクタ 637"/>
        <xdr:cNvCxnSpPr/>
      </xdr:nvCxnSpPr>
      <xdr:spPr>
        <a:xfrm flipV="1">
          <a:off x="14592300" y="13604272"/>
          <a:ext cx="889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42185</xdr:rowOff>
    </xdr:from>
    <xdr:to>
      <xdr:col>76</xdr:col>
      <xdr:colOff>114300</xdr:colOff>
      <xdr:row>79</xdr:row>
      <xdr:rowOff>69912</xdr:rowOff>
    </xdr:to>
    <xdr:cxnSp macro="">
      <xdr:nvCxnSpPr>
        <xdr:cNvPr id="641" name="直線コネクタ 640"/>
        <xdr:cNvCxnSpPr/>
      </xdr:nvCxnSpPr>
      <xdr:spPr>
        <a:xfrm>
          <a:off x="13703300" y="13586735"/>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42185</xdr:rowOff>
    </xdr:from>
    <xdr:to>
      <xdr:col>71</xdr:col>
      <xdr:colOff>177800</xdr:colOff>
      <xdr:row>79</xdr:row>
      <xdr:rowOff>68638</xdr:rowOff>
    </xdr:to>
    <xdr:cxnSp macro="">
      <xdr:nvCxnSpPr>
        <xdr:cNvPr id="644" name="直線コネクタ 643"/>
        <xdr:cNvCxnSpPr/>
      </xdr:nvCxnSpPr>
      <xdr:spPr>
        <a:xfrm flipV="1">
          <a:off x="12814300" y="1358673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46" name="テキスト ボックス 645"/>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38119</xdr:rowOff>
    </xdr:from>
    <xdr:to>
      <xdr:col>67</xdr:col>
      <xdr:colOff>101600</xdr:colOff>
      <xdr:row>79</xdr:row>
      <xdr:rowOff>139719</xdr:rowOff>
    </xdr:to>
    <xdr:sp macro="" textlink="">
      <xdr:nvSpPr>
        <xdr:cNvPr id="647" name="フローチャート: 判断 646"/>
        <xdr:cNvSpPr/>
      </xdr:nvSpPr>
      <xdr:spPr>
        <a:xfrm>
          <a:off x="12763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130846</xdr:rowOff>
    </xdr:from>
    <xdr:ext cx="378565" cy="259045"/>
    <xdr:sp macro="" textlink="">
      <xdr:nvSpPr>
        <xdr:cNvPr id="648" name="テキスト ボックス 647"/>
        <xdr:cNvSpPr txBox="1"/>
      </xdr:nvSpPr>
      <xdr:spPr>
        <a:xfrm>
          <a:off x="12625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141903</xdr:rowOff>
    </xdr:from>
    <xdr:to>
      <xdr:col>85</xdr:col>
      <xdr:colOff>177800</xdr:colOff>
      <xdr:row>79</xdr:row>
      <xdr:rowOff>72053</xdr:rowOff>
    </xdr:to>
    <xdr:sp macro="" textlink="">
      <xdr:nvSpPr>
        <xdr:cNvPr id="654" name="楕円 653"/>
        <xdr:cNvSpPr/>
      </xdr:nvSpPr>
      <xdr:spPr>
        <a:xfrm>
          <a:off x="16268700" y="135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8922</xdr:rowOff>
    </xdr:from>
    <xdr:to>
      <xdr:col>81</xdr:col>
      <xdr:colOff>101600</xdr:colOff>
      <xdr:row>79</xdr:row>
      <xdr:rowOff>110522</xdr:rowOff>
    </xdr:to>
    <xdr:sp macro="" textlink="">
      <xdr:nvSpPr>
        <xdr:cNvPr id="656" name="楕円 655"/>
        <xdr:cNvSpPr/>
      </xdr:nvSpPr>
      <xdr:spPr>
        <a:xfrm>
          <a:off x="15430500" y="13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101649</xdr:rowOff>
    </xdr:from>
    <xdr:ext cx="469744" cy="259045"/>
    <xdr:sp macro="" textlink="">
      <xdr:nvSpPr>
        <xdr:cNvPr id="657" name="テキスト ボックス 656"/>
        <xdr:cNvSpPr txBox="1"/>
      </xdr:nvSpPr>
      <xdr:spPr>
        <a:xfrm>
          <a:off x="15246428" y="136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19112</xdr:rowOff>
    </xdr:from>
    <xdr:to>
      <xdr:col>76</xdr:col>
      <xdr:colOff>165100</xdr:colOff>
      <xdr:row>79</xdr:row>
      <xdr:rowOff>120712</xdr:rowOff>
    </xdr:to>
    <xdr:sp macro="" textlink="">
      <xdr:nvSpPr>
        <xdr:cNvPr id="658" name="楕円 657"/>
        <xdr:cNvSpPr/>
      </xdr:nvSpPr>
      <xdr:spPr>
        <a:xfrm>
          <a:off x="14541500" y="135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111839</xdr:rowOff>
    </xdr:from>
    <xdr:ext cx="378565" cy="259045"/>
    <xdr:sp macro="" textlink="">
      <xdr:nvSpPr>
        <xdr:cNvPr id="659" name="テキスト ボックス 658"/>
        <xdr:cNvSpPr txBox="1"/>
      </xdr:nvSpPr>
      <xdr:spPr>
        <a:xfrm>
          <a:off x="14403017" y="13656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162835</xdr:rowOff>
    </xdr:from>
    <xdr:to>
      <xdr:col>72</xdr:col>
      <xdr:colOff>38100</xdr:colOff>
      <xdr:row>79</xdr:row>
      <xdr:rowOff>92985</xdr:rowOff>
    </xdr:to>
    <xdr:sp macro="" textlink="">
      <xdr:nvSpPr>
        <xdr:cNvPr id="660" name="楕円 659"/>
        <xdr:cNvSpPr/>
      </xdr:nvSpPr>
      <xdr:spPr>
        <a:xfrm>
          <a:off x="136525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109512</xdr:rowOff>
    </xdr:from>
    <xdr:ext cx="469744" cy="259045"/>
    <xdr:sp macro="" textlink="">
      <xdr:nvSpPr>
        <xdr:cNvPr id="661" name="テキスト ボックス 660"/>
        <xdr:cNvSpPr txBox="1"/>
      </xdr:nvSpPr>
      <xdr:spPr>
        <a:xfrm>
          <a:off x="13468428" y="133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17838</xdr:rowOff>
    </xdr:from>
    <xdr:to>
      <xdr:col>67</xdr:col>
      <xdr:colOff>101600</xdr:colOff>
      <xdr:row>79</xdr:row>
      <xdr:rowOff>119438</xdr:rowOff>
    </xdr:to>
    <xdr:sp macro="" textlink="">
      <xdr:nvSpPr>
        <xdr:cNvPr id="662" name="楕円 661"/>
        <xdr:cNvSpPr/>
      </xdr:nvSpPr>
      <xdr:spPr>
        <a:xfrm>
          <a:off x="12763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135965</xdr:rowOff>
    </xdr:from>
    <xdr:ext cx="378565" cy="259045"/>
    <xdr:sp macro="" textlink="">
      <xdr:nvSpPr>
        <xdr:cNvPr id="663" name="テキスト ボックス 662"/>
        <xdr:cNvSpPr txBox="1"/>
      </xdr:nvSpPr>
      <xdr:spPr>
        <a:xfrm>
          <a:off x="12625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11255</xdr:rowOff>
    </xdr:from>
    <xdr:to>
      <xdr:col>85</xdr:col>
      <xdr:colOff>127000</xdr:colOff>
      <xdr:row>94</xdr:row>
      <xdr:rowOff>31601</xdr:rowOff>
    </xdr:to>
    <xdr:cxnSp macro="">
      <xdr:nvCxnSpPr>
        <xdr:cNvPr id="697" name="直線コネクタ 696"/>
        <xdr:cNvCxnSpPr/>
      </xdr:nvCxnSpPr>
      <xdr:spPr>
        <a:xfrm>
          <a:off x="15481300" y="16127555"/>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153930</xdr:rowOff>
    </xdr:from>
    <xdr:to>
      <xdr:col>81</xdr:col>
      <xdr:colOff>50800</xdr:colOff>
      <xdr:row>94</xdr:row>
      <xdr:rowOff>11255</xdr:rowOff>
    </xdr:to>
    <xdr:cxnSp macro="">
      <xdr:nvCxnSpPr>
        <xdr:cNvPr id="700" name="直線コネクタ 699"/>
        <xdr:cNvCxnSpPr/>
      </xdr:nvCxnSpPr>
      <xdr:spPr>
        <a:xfrm>
          <a:off x="14592300" y="16098780"/>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150530</xdr:rowOff>
    </xdr:from>
    <xdr:to>
      <xdr:col>76</xdr:col>
      <xdr:colOff>114300</xdr:colOff>
      <xdr:row>93</xdr:row>
      <xdr:rowOff>153930</xdr:rowOff>
    </xdr:to>
    <xdr:cxnSp macro="">
      <xdr:nvCxnSpPr>
        <xdr:cNvPr id="703" name="直線コネクタ 702"/>
        <xdr:cNvCxnSpPr/>
      </xdr:nvCxnSpPr>
      <xdr:spPr>
        <a:xfrm>
          <a:off x="13703300" y="15923930"/>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150530</xdr:rowOff>
    </xdr:from>
    <xdr:to>
      <xdr:col>71</xdr:col>
      <xdr:colOff>177800</xdr:colOff>
      <xdr:row>93</xdr:row>
      <xdr:rowOff>28029</xdr:rowOff>
    </xdr:to>
    <xdr:cxnSp macro="">
      <xdr:nvCxnSpPr>
        <xdr:cNvPr id="706" name="直線コネクタ 705"/>
        <xdr:cNvCxnSpPr/>
      </xdr:nvCxnSpPr>
      <xdr:spPr>
        <a:xfrm flipV="1">
          <a:off x="12814300" y="15923930"/>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102073</xdr:rowOff>
    </xdr:from>
    <xdr:to>
      <xdr:col>67</xdr:col>
      <xdr:colOff>101600</xdr:colOff>
      <xdr:row>96</xdr:row>
      <xdr:rowOff>32223</xdr:rowOff>
    </xdr:to>
    <xdr:sp macro="" textlink="">
      <xdr:nvSpPr>
        <xdr:cNvPr id="709" name="フローチャート: 判断 708"/>
        <xdr:cNvSpPr/>
      </xdr:nvSpPr>
      <xdr:spPr>
        <a:xfrm>
          <a:off x="12763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23350</xdr:rowOff>
    </xdr:from>
    <xdr:ext cx="534377" cy="259045"/>
    <xdr:sp macro="" textlink="">
      <xdr:nvSpPr>
        <xdr:cNvPr id="710" name="テキスト ボックス 709"/>
        <xdr:cNvSpPr txBox="1"/>
      </xdr:nvSpPr>
      <xdr:spPr>
        <a:xfrm>
          <a:off x="12547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152251</xdr:rowOff>
    </xdr:from>
    <xdr:to>
      <xdr:col>85</xdr:col>
      <xdr:colOff>177800</xdr:colOff>
      <xdr:row>94</xdr:row>
      <xdr:rowOff>82401</xdr:rowOff>
    </xdr:to>
    <xdr:sp macro="" textlink="">
      <xdr:nvSpPr>
        <xdr:cNvPr id="716" name="楕円 715"/>
        <xdr:cNvSpPr/>
      </xdr:nvSpPr>
      <xdr:spPr>
        <a:xfrm>
          <a:off x="162687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3678</xdr:rowOff>
    </xdr:from>
    <xdr:ext cx="534377" cy="259045"/>
    <xdr:sp macro="" textlink="">
      <xdr:nvSpPr>
        <xdr:cNvPr id="717" name="公債費該当値テキスト"/>
        <xdr:cNvSpPr txBox="1"/>
      </xdr:nvSpPr>
      <xdr:spPr>
        <a:xfrm>
          <a:off x="16370300" y="1594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131905</xdr:rowOff>
    </xdr:from>
    <xdr:to>
      <xdr:col>81</xdr:col>
      <xdr:colOff>101600</xdr:colOff>
      <xdr:row>94</xdr:row>
      <xdr:rowOff>62055</xdr:rowOff>
    </xdr:to>
    <xdr:sp macro="" textlink="">
      <xdr:nvSpPr>
        <xdr:cNvPr id="718" name="楕円 717"/>
        <xdr:cNvSpPr/>
      </xdr:nvSpPr>
      <xdr:spPr>
        <a:xfrm>
          <a:off x="15430500" y="16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78582</xdr:rowOff>
    </xdr:from>
    <xdr:ext cx="534377" cy="259045"/>
    <xdr:sp macro="" textlink="">
      <xdr:nvSpPr>
        <xdr:cNvPr id="719" name="テキスト ボックス 718"/>
        <xdr:cNvSpPr txBox="1"/>
      </xdr:nvSpPr>
      <xdr:spPr>
        <a:xfrm>
          <a:off x="15214111" y="1585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103130</xdr:rowOff>
    </xdr:from>
    <xdr:to>
      <xdr:col>76</xdr:col>
      <xdr:colOff>165100</xdr:colOff>
      <xdr:row>94</xdr:row>
      <xdr:rowOff>33280</xdr:rowOff>
    </xdr:to>
    <xdr:sp macro="" textlink="">
      <xdr:nvSpPr>
        <xdr:cNvPr id="720" name="楕円 719"/>
        <xdr:cNvSpPr/>
      </xdr:nvSpPr>
      <xdr:spPr>
        <a:xfrm>
          <a:off x="14541500" y="16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49807</xdr:rowOff>
    </xdr:from>
    <xdr:ext cx="534377" cy="259045"/>
    <xdr:sp macro="" textlink="">
      <xdr:nvSpPr>
        <xdr:cNvPr id="721" name="テキスト ボックス 720"/>
        <xdr:cNvSpPr txBox="1"/>
      </xdr:nvSpPr>
      <xdr:spPr>
        <a:xfrm>
          <a:off x="14325111" y="15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99730</xdr:rowOff>
    </xdr:from>
    <xdr:to>
      <xdr:col>72</xdr:col>
      <xdr:colOff>38100</xdr:colOff>
      <xdr:row>93</xdr:row>
      <xdr:rowOff>29880</xdr:rowOff>
    </xdr:to>
    <xdr:sp macro="" textlink="">
      <xdr:nvSpPr>
        <xdr:cNvPr id="722" name="楕円 721"/>
        <xdr:cNvSpPr/>
      </xdr:nvSpPr>
      <xdr:spPr>
        <a:xfrm>
          <a:off x="13652500" y="158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46407</xdr:rowOff>
    </xdr:from>
    <xdr:ext cx="534377" cy="259045"/>
    <xdr:sp macro="" textlink="">
      <xdr:nvSpPr>
        <xdr:cNvPr id="723" name="テキスト ボックス 722"/>
        <xdr:cNvSpPr txBox="1"/>
      </xdr:nvSpPr>
      <xdr:spPr>
        <a:xfrm>
          <a:off x="13436111" y="1564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148679</xdr:rowOff>
    </xdr:from>
    <xdr:to>
      <xdr:col>67</xdr:col>
      <xdr:colOff>101600</xdr:colOff>
      <xdr:row>93</xdr:row>
      <xdr:rowOff>78829</xdr:rowOff>
    </xdr:to>
    <xdr:sp macro="" textlink="">
      <xdr:nvSpPr>
        <xdr:cNvPr id="724" name="楕円 723"/>
        <xdr:cNvSpPr/>
      </xdr:nvSpPr>
      <xdr:spPr>
        <a:xfrm>
          <a:off x="12763500" y="159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95356</xdr:rowOff>
    </xdr:from>
    <xdr:ext cx="534377" cy="259045"/>
    <xdr:sp macro="" textlink="">
      <xdr:nvSpPr>
        <xdr:cNvPr id="725" name="テキスト ボックス 724"/>
        <xdr:cNvSpPr txBox="1"/>
      </xdr:nvSpPr>
      <xdr:spPr>
        <a:xfrm>
          <a:off x="12547111" y="156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129184</xdr:rowOff>
    </xdr:from>
    <xdr:to>
      <xdr:col>116</xdr:col>
      <xdr:colOff>63500</xdr:colOff>
      <xdr:row>38</xdr:row>
      <xdr:rowOff>139700</xdr:rowOff>
    </xdr:to>
    <xdr:cxnSp macro="">
      <xdr:nvCxnSpPr>
        <xdr:cNvPr id="752" name="直線コネクタ 751"/>
        <xdr:cNvCxnSpPr/>
      </xdr:nvCxnSpPr>
      <xdr:spPr>
        <a:xfrm>
          <a:off x="21323300" y="664428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129642</xdr:rowOff>
    </xdr:to>
    <xdr:cxnSp macro="">
      <xdr:nvCxnSpPr>
        <xdr:cNvPr id="755" name="直線コネクタ 754"/>
        <xdr:cNvCxnSpPr/>
      </xdr:nvCxnSpPr>
      <xdr:spPr>
        <a:xfrm flipV="1">
          <a:off x="20434300" y="6644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120955</xdr:rowOff>
    </xdr:from>
    <xdr:to>
      <xdr:col>107</xdr:col>
      <xdr:colOff>50800</xdr:colOff>
      <xdr:row>38</xdr:row>
      <xdr:rowOff>129642</xdr:rowOff>
    </xdr:to>
    <xdr:cxnSp macro="">
      <xdr:nvCxnSpPr>
        <xdr:cNvPr id="758" name="直線コネクタ 757"/>
        <xdr:cNvCxnSpPr/>
      </xdr:nvCxnSpPr>
      <xdr:spPr>
        <a:xfrm>
          <a:off x="19545300" y="663605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116840</xdr:rowOff>
    </xdr:from>
    <xdr:to>
      <xdr:col>102</xdr:col>
      <xdr:colOff>114300</xdr:colOff>
      <xdr:row>38</xdr:row>
      <xdr:rowOff>120955</xdr:rowOff>
    </xdr:to>
    <xdr:cxnSp macro="">
      <xdr:nvCxnSpPr>
        <xdr:cNvPr id="761" name="直線コネクタ 760"/>
        <xdr:cNvCxnSpPr/>
      </xdr:nvCxnSpPr>
      <xdr:spPr>
        <a:xfrm>
          <a:off x="18656300" y="663194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135534</xdr:rowOff>
    </xdr:from>
    <xdr:to>
      <xdr:col>98</xdr:col>
      <xdr:colOff>38100</xdr:colOff>
      <xdr:row>38</xdr:row>
      <xdr:rowOff>65684</xdr:rowOff>
    </xdr:to>
    <xdr:sp macro="" textlink="">
      <xdr:nvSpPr>
        <xdr:cNvPr id="764" name="フローチャート: 判断 763"/>
        <xdr:cNvSpPr/>
      </xdr:nvSpPr>
      <xdr:spPr>
        <a:xfrm>
          <a:off x="18605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82211</xdr:rowOff>
    </xdr:from>
    <xdr:ext cx="378565" cy="259045"/>
    <xdr:sp macro="" textlink="">
      <xdr:nvSpPr>
        <xdr:cNvPr id="765" name="テキスト ボックス 764"/>
        <xdr:cNvSpPr txBox="1"/>
      </xdr:nvSpPr>
      <xdr:spPr>
        <a:xfrm>
          <a:off x="18467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78384</xdr:rowOff>
    </xdr:from>
    <xdr:to>
      <xdr:col>112</xdr:col>
      <xdr:colOff>38100</xdr:colOff>
      <xdr:row>39</xdr:row>
      <xdr:rowOff>8534</xdr:rowOff>
    </xdr:to>
    <xdr:sp macro="" textlink="">
      <xdr:nvSpPr>
        <xdr:cNvPr id="773" name="楕円 772"/>
        <xdr:cNvSpPr/>
      </xdr:nvSpPr>
      <xdr:spPr>
        <a:xfrm>
          <a:off x="21272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171111</xdr:rowOff>
    </xdr:from>
    <xdr:ext cx="313932" cy="259045"/>
    <xdr:sp macro="" textlink="">
      <xdr:nvSpPr>
        <xdr:cNvPr id="774" name="テキスト ボックス 773"/>
        <xdr:cNvSpPr txBox="1"/>
      </xdr:nvSpPr>
      <xdr:spPr>
        <a:xfrm>
          <a:off x="21166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78842</xdr:rowOff>
    </xdr:from>
    <xdr:to>
      <xdr:col>107</xdr:col>
      <xdr:colOff>101600</xdr:colOff>
      <xdr:row>39</xdr:row>
      <xdr:rowOff>8992</xdr:rowOff>
    </xdr:to>
    <xdr:sp macro="" textlink="">
      <xdr:nvSpPr>
        <xdr:cNvPr id="775" name="楕円 774"/>
        <xdr:cNvSpPr/>
      </xdr:nvSpPr>
      <xdr:spPr>
        <a:xfrm>
          <a:off x="20383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119</xdr:rowOff>
    </xdr:from>
    <xdr:ext cx="313932" cy="259045"/>
    <xdr:sp macro="" textlink="">
      <xdr:nvSpPr>
        <xdr:cNvPr id="776" name="テキスト ボックス 775"/>
        <xdr:cNvSpPr txBox="1"/>
      </xdr:nvSpPr>
      <xdr:spPr>
        <a:xfrm>
          <a:off x="20277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70155</xdr:rowOff>
    </xdr:from>
    <xdr:to>
      <xdr:col>102</xdr:col>
      <xdr:colOff>165100</xdr:colOff>
      <xdr:row>39</xdr:row>
      <xdr:rowOff>305</xdr:rowOff>
    </xdr:to>
    <xdr:sp macro="" textlink="">
      <xdr:nvSpPr>
        <xdr:cNvPr id="777" name="楕円 776"/>
        <xdr:cNvSpPr/>
      </xdr:nvSpPr>
      <xdr:spPr>
        <a:xfrm>
          <a:off x="19494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162882</xdr:rowOff>
    </xdr:from>
    <xdr:ext cx="313932" cy="259045"/>
    <xdr:sp macro="" textlink="">
      <xdr:nvSpPr>
        <xdr:cNvPr id="778" name="テキスト ボックス 777"/>
        <xdr:cNvSpPr txBox="1"/>
      </xdr:nvSpPr>
      <xdr:spPr>
        <a:xfrm>
          <a:off x="19388333" y="66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79" name="楕円 778"/>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80" name="テキスト ボックス 779"/>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mn-lt"/>
              <a:ea typeface="+mn-ea"/>
              <a:cs typeface="+mn-cs"/>
            </a:rPr>
            <a:t>総務費は、住民一人当たり</a:t>
          </a:r>
          <a:r>
            <a:rPr lang="en-US" altLang="ja-JP" sz="1050" b="0" i="0" baseline="0">
              <a:solidFill>
                <a:schemeClr val="dk1"/>
              </a:solidFill>
              <a:effectLst/>
              <a:latin typeface="+mn-lt"/>
              <a:ea typeface="+mn-ea"/>
              <a:cs typeface="+mn-cs"/>
            </a:rPr>
            <a:t>56,134</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類似団体平均と比べて高い水準で推移しているのは、本庁舎を長期計画でリニューアルしていることと、合併により他団体と比較して支所が多いため、多額の運用経費を要している。</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民生費は、住民一人当たり</a:t>
          </a:r>
          <a:r>
            <a:rPr lang="en-US" altLang="ja-JP" sz="1050" b="0" i="0" baseline="0">
              <a:solidFill>
                <a:schemeClr val="dk1"/>
              </a:solidFill>
              <a:effectLst/>
              <a:latin typeface="+mn-lt"/>
              <a:ea typeface="+mn-ea"/>
              <a:cs typeface="+mn-cs"/>
            </a:rPr>
            <a:t>190,301</a:t>
          </a:r>
          <a:r>
            <a:rPr lang="ja-JP" altLang="ja-JP" sz="1050" b="0" i="0" baseline="0">
              <a:solidFill>
                <a:schemeClr val="dk1"/>
              </a:solidFill>
              <a:effectLst/>
              <a:latin typeface="+mn-lt"/>
              <a:ea typeface="+mn-ea"/>
              <a:cs typeface="+mn-cs"/>
            </a:rPr>
            <a:t>円となっている。全国平均、類似団体平均と比べて高い水準で推移しているのは、社会福祉費のうちの障がい者介護給付事業費や、老人福祉費のうちの後期高齢者医療推進事業費、児童福祉費のうちの</a:t>
          </a:r>
          <a:r>
            <a:rPr lang="ja-JP" altLang="en-US" sz="1050" b="0" i="0" baseline="0">
              <a:solidFill>
                <a:schemeClr val="dk1"/>
              </a:solidFill>
              <a:effectLst/>
              <a:latin typeface="+mn-lt"/>
              <a:ea typeface="+mn-ea"/>
              <a:cs typeface="+mn-cs"/>
            </a:rPr>
            <a:t>私立保育所等運営費（施設型給付費）</a:t>
          </a:r>
          <a:r>
            <a:rPr lang="ja-JP" altLang="ja-JP" sz="1050" b="0" i="0" baseline="0">
              <a:solidFill>
                <a:schemeClr val="dk1"/>
              </a:solidFill>
              <a:effectLst/>
              <a:latin typeface="+mn-lt"/>
              <a:ea typeface="+mn-ea"/>
              <a:cs typeface="+mn-cs"/>
            </a:rPr>
            <a:t>が増加していること等によるものである。</a:t>
          </a:r>
          <a:endParaRPr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衛</a:t>
          </a:r>
          <a:r>
            <a:rPr kumimoji="1" lang="ja-JP" altLang="ja-JP" sz="1050">
              <a:solidFill>
                <a:schemeClr val="dk1"/>
              </a:solidFill>
              <a:effectLst/>
              <a:latin typeface="+mn-lt"/>
              <a:ea typeface="+mn-ea"/>
              <a:cs typeface="+mn-cs"/>
            </a:rPr>
            <a:t>生費は、住民一人当たり</a:t>
          </a:r>
          <a:r>
            <a:rPr kumimoji="1" lang="en-US" altLang="ja-JP" sz="1050">
              <a:solidFill>
                <a:schemeClr val="dk1"/>
              </a:solidFill>
              <a:effectLst/>
              <a:latin typeface="+mn-lt"/>
              <a:ea typeface="+mn-ea"/>
              <a:cs typeface="+mn-cs"/>
            </a:rPr>
            <a:t>74,557</a:t>
          </a:r>
          <a:r>
            <a:rPr kumimoji="1" lang="ja-JP" altLang="ja-JP" sz="1050">
              <a:solidFill>
                <a:schemeClr val="dk1"/>
              </a:solidFill>
              <a:effectLst/>
              <a:latin typeface="+mn-lt"/>
              <a:ea typeface="+mn-ea"/>
              <a:cs typeface="+mn-cs"/>
            </a:rPr>
            <a:t>円となっている。全国平均、</a:t>
          </a:r>
          <a:r>
            <a:rPr kumimoji="1" lang="ja-JP" altLang="en-US" sz="1050">
              <a:solidFill>
                <a:schemeClr val="dk1"/>
              </a:solidFill>
              <a:effectLst/>
              <a:latin typeface="+mn-lt"/>
              <a:ea typeface="+mn-ea"/>
              <a:cs typeface="+mn-cs"/>
            </a:rPr>
            <a:t>県平均と比べ高い水準で、令和元年度は類似団体中１位の規模である。これは</a:t>
          </a:r>
          <a:r>
            <a:rPr kumimoji="1" lang="ja-JP" altLang="ja-JP" sz="1050">
              <a:solidFill>
                <a:schemeClr val="dk1"/>
              </a:solidFill>
              <a:effectLst/>
              <a:latin typeface="+mn-lt"/>
              <a:ea typeface="+mn-ea"/>
              <a:cs typeface="+mn-cs"/>
            </a:rPr>
            <a:t>ごみ処理施設の建て替えに伴い、事業費が増加していることによるものである。</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商工費は、住民一人当たり</a:t>
          </a:r>
          <a:r>
            <a:rPr lang="en-US" altLang="ja-JP" sz="1050" b="0" i="0" baseline="0">
              <a:solidFill>
                <a:schemeClr val="dk1"/>
              </a:solidFill>
              <a:effectLst/>
              <a:latin typeface="+mn-lt"/>
              <a:ea typeface="+mn-ea"/>
              <a:cs typeface="+mn-cs"/>
            </a:rPr>
            <a:t>29,156</a:t>
          </a:r>
          <a:r>
            <a:rPr lang="ja-JP" altLang="ja-JP" sz="1050" b="0" i="0" baseline="0">
              <a:solidFill>
                <a:schemeClr val="dk1"/>
              </a:solidFill>
              <a:effectLst/>
              <a:latin typeface="+mn-lt"/>
              <a:ea typeface="+mn-ea"/>
              <a:cs typeface="+mn-cs"/>
            </a:rPr>
            <a:t>円となっている。</a:t>
          </a:r>
          <a:r>
            <a:rPr kumimoji="1" lang="ja-JP" altLang="ja-JP" sz="1050">
              <a:solidFill>
                <a:schemeClr val="dk1"/>
              </a:solidFill>
              <a:effectLst/>
              <a:latin typeface="+mn-lt"/>
              <a:ea typeface="+mn-ea"/>
              <a:cs typeface="+mn-cs"/>
            </a:rPr>
            <a:t>全国平均、県平均及び類似団体平均と比べて高い水準で推移しているのは、</a:t>
          </a:r>
          <a:r>
            <a:rPr kumimoji="1" lang="ja-JP" altLang="en-US" sz="1050">
              <a:solidFill>
                <a:schemeClr val="dk1"/>
              </a:solidFill>
              <a:effectLst/>
              <a:latin typeface="+mn-lt"/>
              <a:ea typeface="+mn-ea"/>
              <a:cs typeface="+mn-cs"/>
            </a:rPr>
            <a:t>企業立地奨励金</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ふるさと納税制度推進事業</a:t>
          </a:r>
          <a:r>
            <a:rPr kumimoji="1" lang="ja-JP" altLang="ja-JP" sz="1050">
              <a:solidFill>
                <a:schemeClr val="dk1"/>
              </a:solidFill>
              <a:effectLst/>
              <a:latin typeface="+mn-lt"/>
              <a:ea typeface="+mn-ea"/>
              <a:cs typeface="+mn-cs"/>
            </a:rPr>
            <a:t>などによる事業費の増加が一因である。 </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消防費は、</a:t>
          </a:r>
          <a:r>
            <a:rPr lang="ja-JP" altLang="ja-JP" sz="1050" b="0" i="0" baseline="0">
              <a:solidFill>
                <a:schemeClr val="dk1"/>
              </a:solidFill>
              <a:effectLst/>
              <a:latin typeface="+mn-lt"/>
              <a:ea typeface="+mn-ea"/>
              <a:cs typeface="+mn-cs"/>
            </a:rPr>
            <a:t>住民一人当たり</a:t>
          </a:r>
          <a:r>
            <a:rPr lang="en-US" altLang="ja-JP" sz="1050" b="0" i="0" baseline="0">
              <a:solidFill>
                <a:schemeClr val="dk1"/>
              </a:solidFill>
              <a:effectLst/>
              <a:latin typeface="+mn-lt"/>
              <a:ea typeface="+mn-ea"/>
              <a:cs typeface="+mn-cs"/>
            </a:rPr>
            <a:t>15,801</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類似団体平均と比べて高い水準であるが、</a:t>
          </a:r>
          <a:r>
            <a:rPr lang="ja-JP" altLang="ja-JP" sz="1050" b="0" i="0" baseline="0">
              <a:solidFill>
                <a:schemeClr val="dk1"/>
              </a:solidFill>
              <a:effectLst/>
              <a:latin typeface="+mn-lt"/>
              <a:ea typeface="+mn-ea"/>
              <a:cs typeface="+mn-cs"/>
            </a:rPr>
            <a:t>近隣市町から消防事務を受託しているためであり、委託事務を除くと</a:t>
          </a:r>
          <a:r>
            <a:rPr lang="en-US" altLang="ja-JP" sz="1050" b="0" i="0" baseline="0">
              <a:solidFill>
                <a:schemeClr val="dk1"/>
              </a:solidFill>
              <a:effectLst/>
              <a:latin typeface="+mn-lt"/>
              <a:ea typeface="+mn-ea"/>
              <a:cs typeface="+mn-cs"/>
            </a:rPr>
            <a:t>11,489</a:t>
          </a:r>
          <a:r>
            <a:rPr lang="ja-JP" altLang="ja-JP" sz="1050" b="0" i="0" baseline="0">
              <a:solidFill>
                <a:schemeClr val="dk1"/>
              </a:solidFill>
              <a:effectLst/>
              <a:latin typeface="+mn-lt"/>
              <a:ea typeface="+mn-ea"/>
              <a:cs typeface="+mn-cs"/>
            </a:rPr>
            <a:t>円となり、全国平均や県平均より低く類似団体と同等である。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n-ea"/>
              <a:ea typeface="+mn-ea"/>
            </a:rPr>
            <a:t>【</a:t>
          </a:r>
          <a:r>
            <a:rPr kumimoji="1" lang="ja-JP" altLang="en-US" sz="1000">
              <a:latin typeface="+mn-ea"/>
              <a:ea typeface="+mn-ea"/>
            </a:rPr>
            <a:t>財政調整基金残高</a:t>
          </a:r>
          <a:r>
            <a:rPr kumimoji="1" lang="en-US" altLang="ja-JP" sz="1000">
              <a:latin typeface="+mn-ea"/>
              <a:ea typeface="+mn-ea"/>
            </a:rPr>
            <a:t>】</a:t>
          </a:r>
        </a:p>
        <a:p>
          <a:r>
            <a:rPr kumimoji="1" lang="ja-JP" altLang="en-US" sz="1000">
              <a:latin typeface="+mn-ea"/>
              <a:ea typeface="+mn-ea"/>
            </a:rPr>
            <a:t>　前年度決算に伴う積立を行ったうえで、交通局廃止による清算金積立や、都市計画税余剰分積立てを行ったことなどにより、前年度と比較して</a:t>
          </a:r>
          <a:r>
            <a:rPr kumimoji="1" lang="en-US" altLang="ja-JP" sz="1000">
              <a:latin typeface="+mn-ea"/>
              <a:ea typeface="+mn-ea"/>
            </a:rPr>
            <a:t>1.73</a:t>
          </a:r>
          <a:r>
            <a:rPr kumimoji="1" lang="ja-JP" altLang="en-US" sz="1000">
              <a:latin typeface="+mn-ea"/>
              <a:ea typeface="+mn-ea"/>
            </a:rPr>
            <a:t>ポイント増の</a:t>
          </a:r>
          <a:r>
            <a:rPr kumimoji="1" lang="en-US" altLang="ja-JP" sz="1000">
              <a:latin typeface="+mn-ea"/>
              <a:ea typeface="+mn-ea"/>
            </a:rPr>
            <a:t>9.35</a:t>
          </a:r>
          <a:r>
            <a:rPr kumimoji="1" lang="ja-JP" altLang="en-US" sz="1000">
              <a:latin typeface="+mn-ea"/>
              <a:ea typeface="+mn-ea"/>
            </a:rPr>
            <a:t>％となった。今後普通交付税が段階的に縮減され、経常一般財源が失われることを想定し、持続可能な行財政運営を行うために計画的に積立を行う。</a:t>
          </a:r>
        </a:p>
        <a:p>
          <a:r>
            <a:rPr kumimoji="1" lang="en-US" altLang="ja-JP" sz="1000">
              <a:latin typeface="+mn-ea"/>
              <a:ea typeface="+mn-ea"/>
            </a:rPr>
            <a:t>【</a:t>
          </a:r>
          <a:r>
            <a:rPr kumimoji="1" lang="ja-JP" altLang="en-US" sz="1000">
              <a:latin typeface="+mn-ea"/>
              <a:ea typeface="+mn-ea"/>
            </a:rPr>
            <a:t>実質収支額の推移</a:t>
          </a:r>
          <a:r>
            <a:rPr kumimoji="1" lang="en-US" altLang="ja-JP" sz="1000">
              <a:latin typeface="+mn-ea"/>
              <a:ea typeface="+mn-ea"/>
            </a:rPr>
            <a:t>】</a:t>
          </a:r>
        </a:p>
        <a:p>
          <a:r>
            <a:rPr kumimoji="1" lang="ja-JP" altLang="en-US" sz="1000">
              <a:latin typeface="+mn-ea"/>
              <a:ea typeface="+mn-ea"/>
            </a:rPr>
            <a:t>　</a:t>
          </a:r>
          <a:r>
            <a:rPr kumimoji="1" lang="en-US" altLang="ja-JP" sz="1000">
              <a:latin typeface="+mn-ea"/>
              <a:ea typeface="+mn-ea"/>
            </a:rPr>
            <a:t>H26:2,852</a:t>
          </a:r>
          <a:r>
            <a:rPr kumimoji="1" lang="ja-JP" altLang="en-US" sz="1000">
              <a:latin typeface="+mn-ea"/>
              <a:ea typeface="+mn-ea"/>
            </a:rPr>
            <a:t>百万　</a:t>
          </a:r>
          <a:r>
            <a:rPr kumimoji="1" lang="en-US" altLang="ja-JP" sz="1000">
              <a:latin typeface="+mn-ea"/>
              <a:ea typeface="+mn-ea"/>
            </a:rPr>
            <a:t>H27:4,283</a:t>
          </a:r>
          <a:r>
            <a:rPr kumimoji="1" lang="ja-JP" altLang="en-US" sz="1000">
              <a:latin typeface="+mn-ea"/>
              <a:ea typeface="+mn-ea"/>
            </a:rPr>
            <a:t>百万　</a:t>
          </a:r>
          <a:r>
            <a:rPr kumimoji="1" lang="en-US" altLang="ja-JP" sz="1000">
              <a:latin typeface="+mn-ea"/>
              <a:ea typeface="+mn-ea"/>
            </a:rPr>
            <a:t>H28</a:t>
          </a:r>
          <a:r>
            <a:rPr kumimoji="1" lang="ja-JP" altLang="en-US" sz="1000">
              <a:latin typeface="+mn-ea"/>
              <a:ea typeface="+mn-ea"/>
            </a:rPr>
            <a:t>：</a:t>
          </a:r>
          <a:r>
            <a:rPr kumimoji="1" lang="en-US" altLang="ja-JP" sz="1000">
              <a:latin typeface="+mn-ea"/>
              <a:ea typeface="+mn-ea"/>
            </a:rPr>
            <a:t>3,224</a:t>
          </a:r>
          <a:r>
            <a:rPr kumimoji="1" lang="ja-JP" altLang="en-US" sz="1000">
              <a:latin typeface="+mn-ea"/>
              <a:ea typeface="+mn-ea"/>
            </a:rPr>
            <a:t>百万　</a:t>
          </a:r>
          <a:r>
            <a:rPr kumimoji="1" lang="en-US" altLang="ja-JP" sz="1000">
              <a:latin typeface="+mn-ea"/>
              <a:ea typeface="+mn-ea"/>
            </a:rPr>
            <a:t>H29</a:t>
          </a:r>
          <a:r>
            <a:rPr kumimoji="1" lang="ja-JP" altLang="en-US" sz="1000">
              <a:latin typeface="+mn-ea"/>
              <a:ea typeface="+mn-ea"/>
            </a:rPr>
            <a:t>：</a:t>
          </a:r>
          <a:r>
            <a:rPr kumimoji="1" lang="en-US" altLang="ja-JP" sz="1000">
              <a:latin typeface="+mn-ea"/>
              <a:ea typeface="+mn-ea"/>
            </a:rPr>
            <a:t>3,581</a:t>
          </a:r>
          <a:r>
            <a:rPr kumimoji="1" lang="ja-JP" altLang="en-US" sz="1000">
              <a:latin typeface="+mn-ea"/>
              <a:ea typeface="+mn-ea"/>
            </a:rPr>
            <a:t>百万　Ｈ</a:t>
          </a:r>
          <a:r>
            <a:rPr kumimoji="1" lang="en-US" altLang="ja-JP" sz="1000">
              <a:latin typeface="+mn-ea"/>
              <a:ea typeface="+mn-ea"/>
            </a:rPr>
            <a:t>30</a:t>
          </a:r>
          <a:r>
            <a:rPr kumimoji="1" lang="ja-JP" altLang="en-US" sz="1000">
              <a:latin typeface="+mn-ea"/>
              <a:ea typeface="+mn-ea"/>
            </a:rPr>
            <a:t>：</a:t>
          </a:r>
          <a:r>
            <a:rPr kumimoji="1" lang="en-US" altLang="ja-JP" sz="1000">
              <a:latin typeface="+mn-ea"/>
              <a:ea typeface="+mn-ea"/>
            </a:rPr>
            <a:t>3,573</a:t>
          </a:r>
          <a:r>
            <a:rPr kumimoji="1" lang="ja-JP" altLang="en-US" sz="1000">
              <a:latin typeface="+mn-ea"/>
              <a:ea typeface="+mn-ea"/>
            </a:rPr>
            <a:t>百万円　</a:t>
          </a:r>
          <a:r>
            <a:rPr kumimoji="1" lang="en-US" altLang="ja-JP" sz="1000">
              <a:latin typeface="+mn-ea"/>
              <a:ea typeface="+mn-ea"/>
            </a:rPr>
            <a:t>R1:3,259</a:t>
          </a:r>
          <a:r>
            <a:rPr kumimoji="1" lang="ja-JP" altLang="en-US" sz="1000">
              <a:latin typeface="+mn-ea"/>
              <a:ea typeface="+mn-ea"/>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実質収支額が標準財政規模に占める割合を表わす比率で、各会計は黒字の状況である。</a:t>
          </a:r>
        </a:p>
        <a:p>
          <a:r>
            <a:rPr kumimoji="1" lang="ja-JP" altLang="en-US" sz="1200">
              <a:latin typeface="+mn-ea"/>
              <a:ea typeface="+mn-ea"/>
            </a:rPr>
            <a:t>　一般会計においては、平成</a:t>
          </a:r>
          <a:r>
            <a:rPr kumimoji="1" lang="en-US" altLang="ja-JP" sz="1200">
              <a:latin typeface="+mn-ea"/>
              <a:ea typeface="+mn-ea"/>
            </a:rPr>
            <a:t>27</a:t>
          </a:r>
          <a:r>
            <a:rPr kumimoji="1" lang="ja-JP" altLang="en-US" sz="1200">
              <a:latin typeface="+mn-ea"/>
              <a:ea typeface="+mn-ea"/>
            </a:rPr>
            <a:t>年度において、ふるさと納税制度による寄附金の大幅な増などで</a:t>
          </a:r>
          <a:r>
            <a:rPr kumimoji="1" lang="en-US" altLang="ja-JP" sz="1200">
              <a:latin typeface="+mn-ea"/>
              <a:ea typeface="+mn-ea"/>
            </a:rPr>
            <a:t>6.77</a:t>
          </a:r>
          <a:r>
            <a:rPr kumimoji="1" lang="ja-JP" altLang="en-US" sz="1200">
              <a:latin typeface="+mn-ea"/>
              <a:ea typeface="+mn-ea"/>
            </a:rPr>
            <a:t>％となった。</a:t>
          </a:r>
        </a:p>
        <a:p>
          <a:r>
            <a:rPr kumimoji="1" lang="ja-JP" altLang="en-US" sz="1200">
              <a:latin typeface="+mn-ea"/>
              <a:ea typeface="+mn-ea"/>
            </a:rPr>
            <a:t>　平成</a:t>
          </a:r>
          <a:r>
            <a:rPr kumimoji="1" lang="en-US" altLang="ja-JP" sz="1200">
              <a:latin typeface="+mn-ea"/>
              <a:ea typeface="+mn-ea"/>
            </a:rPr>
            <a:t>28</a:t>
          </a:r>
          <a:r>
            <a:rPr kumimoji="1" lang="ja-JP" altLang="en-US" sz="1200">
              <a:latin typeface="+mn-ea"/>
              <a:ea typeface="+mn-ea"/>
            </a:rPr>
            <a:t>年度の、その他会計の減は前年度まで公営企業として運営していた総合病院（平成</a:t>
          </a:r>
          <a:r>
            <a:rPr kumimoji="1" lang="en-US" altLang="ja-JP" sz="1200">
              <a:latin typeface="+mn-ea"/>
              <a:ea typeface="+mn-ea"/>
            </a:rPr>
            <a:t>27</a:t>
          </a:r>
          <a:r>
            <a:rPr kumimoji="1" lang="ja-JP" altLang="en-US" sz="1200">
              <a:latin typeface="+mn-ea"/>
              <a:ea typeface="+mn-ea"/>
            </a:rPr>
            <a:t>年度</a:t>
          </a:r>
          <a:r>
            <a:rPr kumimoji="1" lang="en-US" altLang="ja-JP" sz="1200">
              <a:latin typeface="+mn-ea"/>
              <a:ea typeface="+mn-ea"/>
            </a:rPr>
            <a:t>8.73</a:t>
          </a:r>
          <a:r>
            <a:rPr kumimoji="1" lang="ja-JP" altLang="en-US" sz="1200">
              <a:latin typeface="+mn-ea"/>
              <a:ea typeface="+mn-ea"/>
            </a:rPr>
            <a:t>％の黒字）が地方独立行政法人となり、連結対象から除外したためである。</a:t>
          </a:r>
        </a:p>
        <a:p>
          <a:r>
            <a:rPr kumimoji="1" lang="ja-JP" altLang="en-US" sz="1200">
              <a:latin typeface="+mn-ea"/>
              <a:ea typeface="+mn-ea"/>
            </a:rPr>
            <a:t>　平成</a:t>
          </a:r>
          <a:r>
            <a:rPr kumimoji="1" lang="en-US" altLang="ja-JP" sz="1200">
              <a:latin typeface="+mn-ea"/>
              <a:ea typeface="+mn-ea"/>
            </a:rPr>
            <a:t>30</a:t>
          </a:r>
          <a:r>
            <a:rPr kumimoji="1" lang="ja-JP" altLang="en-US" sz="1200">
              <a:latin typeface="+mn-ea"/>
              <a:ea typeface="+mn-ea"/>
            </a:rPr>
            <a:t>年度の、国民健康保険事業特別会計においては、国民健康保険の都道府県単位化に伴い、歳入が減少したことなどに伴い</a:t>
          </a:r>
          <a:r>
            <a:rPr kumimoji="1" lang="en-US" altLang="ja-JP" sz="1200">
              <a:latin typeface="+mn-ea"/>
              <a:ea typeface="+mn-ea"/>
            </a:rPr>
            <a:t>0.68</a:t>
          </a:r>
          <a:r>
            <a:rPr kumimoji="1" lang="ja-JP" altLang="en-US" sz="1200">
              <a:latin typeface="+mn-ea"/>
              <a:ea typeface="+mn-ea"/>
            </a:rPr>
            <a:t>％となった。</a:t>
          </a:r>
          <a:endParaRPr kumimoji="1" lang="en-US" altLang="ja-JP" sz="1200">
            <a:latin typeface="+mn-ea"/>
            <a:ea typeface="+mn-ea"/>
          </a:endParaRPr>
        </a:p>
        <a:p>
          <a:r>
            <a:rPr kumimoji="1" lang="ja-JP" altLang="en-US" sz="1200">
              <a:latin typeface="+mn-ea"/>
              <a:ea typeface="+mn-ea"/>
            </a:rPr>
            <a:t>　令和元年度は、ほぼ横ばいである。</a:t>
          </a:r>
        </a:p>
        <a:p>
          <a:r>
            <a:rPr kumimoji="1" lang="ja-JP" altLang="en-US" sz="1200">
              <a:latin typeface="+mn-ea"/>
              <a:ea typeface="+mn-ea"/>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200">
              <a:latin typeface="+mn-ea"/>
              <a:ea typeface="+mn-ea"/>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136677733</v>
      </c>
      <c r="BO4" s="424"/>
      <c r="BP4" s="424"/>
      <c r="BQ4" s="424"/>
      <c r="BR4" s="424"/>
      <c r="BS4" s="424"/>
      <c r="BT4" s="424"/>
      <c r="BU4" s="425"/>
      <c r="BV4" s="423">
        <v>123389520</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5.5</v>
      </c>
      <c r="CU4" s="608"/>
      <c r="CV4" s="608"/>
      <c r="CW4" s="608"/>
      <c r="CX4" s="608"/>
      <c r="CY4" s="608"/>
      <c r="CZ4" s="608"/>
      <c r="DA4" s="609"/>
      <c r="DB4" s="607">
        <v>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132355607</v>
      </c>
      <c r="BO5" s="429"/>
      <c r="BP5" s="429"/>
      <c r="BQ5" s="429"/>
      <c r="BR5" s="429"/>
      <c r="BS5" s="429"/>
      <c r="BT5" s="429"/>
      <c r="BU5" s="430"/>
      <c r="BV5" s="428">
        <v>118935923</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92.5</v>
      </c>
      <c r="CU5" s="399"/>
      <c r="CV5" s="399"/>
      <c r="CW5" s="399"/>
      <c r="CX5" s="399"/>
      <c r="CY5" s="399"/>
      <c r="CZ5" s="399"/>
      <c r="DA5" s="400"/>
      <c r="DB5" s="398">
        <v>92.5</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4322126</v>
      </c>
      <c r="BO6" s="429"/>
      <c r="BP6" s="429"/>
      <c r="BQ6" s="429"/>
      <c r="BR6" s="429"/>
      <c r="BS6" s="429"/>
      <c r="BT6" s="429"/>
      <c r="BU6" s="430"/>
      <c r="BV6" s="428">
        <v>4453597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97.3</v>
      </c>
      <c r="CU6" s="582"/>
      <c r="CV6" s="582"/>
      <c r="CW6" s="582"/>
      <c r="CX6" s="582"/>
      <c r="CY6" s="582"/>
      <c r="CZ6" s="582"/>
      <c r="DA6" s="583"/>
      <c r="DB6" s="581">
        <v>98.4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93</v>
      </c>
      <c r="AV7" s="486"/>
      <c r="AW7" s="486"/>
      <c r="AX7" s="486"/>
      <c r="AY7" s="408" t="s">
        <v>105</v>
      </c>
      <c r="AZ7" s="409"/>
      <c r="BA7" s="409"/>
      <c r="BB7" s="409"/>
      <c r="BC7" s="409"/>
      <c r="BD7" s="409"/>
      <c r="BE7" s="409"/>
      <c r="BF7" s="409"/>
      <c r="BG7" s="409"/>
      <c r="BH7" s="409"/>
      <c r="BI7" s="409"/>
      <c r="BJ7" s="409"/>
      <c r="BK7" s="409"/>
      <c r="BL7" s="409"/>
      <c r="BM7" s="410"/>
      <c r="BN7" s="428">
        <v>1063350</v>
      </c>
      <c r="BO7" s="429"/>
      <c r="BP7" s="429"/>
      <c r="BQ7" s="429"/>
      <c r="BR7" s="429"/>
      <c r="BS7" s="429"/>
      <c r="BT7" s="429"/>
      <c r="BU7" s="430"/>
      <c r="BV7" s="428">
        <v>880474</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59525723</v>
      </c>
      <c r="CU7" s="429"/>
      <c r="CV7" s="429"/>
      <c r="CW7" s="429"/>
      <c r="CX7" s="429"/>
      <c r="CY7" s="429"/>
      <c r="CZ7" s="429"/>
      <c r="DA7" s="430"/>
      <c r="DB7" s="428">
        <v>60044931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3258776</v>
      </c>
      <c r="BO8" s="429"/>
      <c r="BP8" s="429"/>
      <c r="BQ8" s="429"/>
      <c r="BR8" s="429"/>
      <c r="BS8" s="429"/>
      <c r="BT8" s="429"/>
      <c r="BU8" s="430"/>
      <c r="BV8" s="428">
        <v>3573123</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0.53</v>
      </c>
      <c r="CU8" s="542"/>
      <c r="CV8" s="542"/>
      <c r="CW8" s="542"/>
      <c r="CX8" s="542"/>
      <c r="CY8" s="542"/>
      <c r="CZ8" s="542"/>
      <c r="DA8" s="543"/>
      <c r="DB8" s="541">
        <v>0.52</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255439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101</v>
      </c>
      <c r="AV9" s="486"/>
      <c r="AW9" s="486"/>
      <c r="AX9" s="486"/>
      <c r="AY9" s="408" t="s">
        <v>115</v>
      </c>
      <c r="AZ9" s="409"/>
      <c r="BA9" s="409"/>
      <c r="BB9" s="409"/>
      <c r="BC9" s="409"/>
      <c r="BD9" s="409"/>
      <c r="BE9" s="409"/>
      <c r="BF9" s="409"/>
      <c r="BG9" s="409"/>
      <c r="BH9" s="409"/>
      <c r="BI9" s="409"/>
      <c r="BJ9" s="409"/>
      <c r="BK9" s="409"/>
      <c r="BL9" s="409"/>
      <c r="BM9" s="410"/>
      <c r="BN9" s="428">
        <v>-314347</v>
      </c>
      <c r="BO9" s="429"/>
      <c r="BP9" s="429"/>
      <c r="BQ9" s="429"/>
      <c r="BR9" s="429"/>
      <c r="BS9" s="429"/>
      <c r="BT9" s="429"/>
      <c r="BU9" s="430"/>
      <c r="BV9" s="428">
        <v>-7807</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13.5</v>
      </c>
      <c r="CU9" s="399"/>
      <c r="CV9" s="399"/>
      <c r="CW9" s="399"/>
      <c r="CX9" s="399"/>
      <c r="CY9" s="399"/>
      <c r="CZ9" s="399"/>
      <c r="DA9" s="400"/>
      <c r="DB9" s="398">
        <v>13.7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261101</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2169679</v>
      </c>
      <c r="BO10" s="429"/>
      <c r="BP10" s="429"/>
      <c r="BQ10" s="429"/>
      <c r="BR10" s="429"/>
      <c r="BS10" s="429"/>
      <c r="BT10" s="429"/>
      <c r="BU10" s="430"/>
      <c r="BV10" s="428">
        <v>1015325</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106100</v>
      </c>
      <c r="BO11" s="429"/>
      <c r="BP11" s="429"/>
      <c r="BQ11" s="429"/>
      <c r="BR11" s="429"/>
      <c r="BS11" s="429"/>
      <c r="BT11" s="429"/>
      <c r="BU11" s="430"/>
      <c r="BV11" s="428">
        <v>97643</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249681</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1180224</v>
      </c>
      <c r="BO12" s="429"/>
      <c r="BP12" s="429"/>
      <c r="BQ12" s="429"/>
      <c r="BR12" s="429"/>
      <c r="BS12" s="429"/>
      <c r="BT12" s="429"/>
      <c r="BU12" s="430"/>
      <c r="BV12" s="428">
        <v>1662166</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247649</v>
      </c>
      <c r="S13" s="532"/>
      <c r="T13" s="532"/>
      <c r="U13" s="532"/>
      <c r="V13" s="533"/>
      <c r="W13" s="519" t="s">
        <v>141</v>
      </c>
      <c r="X13" s="441"/>
      <c r="Y13" s="441"/>
      <c r="Z13" s="441"/>
      <c r="AA13" s="441"/>
      <c r="AB13" s="442"/>
      <c r="AC13" s="404">
        <v>4828</v>
      </c>
      <c r="AD13" s="405"/>
      <c r="AE13" s="405"/>
      <c r="AF13" s="405"/>
      <c r="AG13" s="406"/>
      <c r="AH13" s="404">
        <v>5180</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781208</v>
      </c>
      <c r="BO13" s="429"/>
      <c r="BP13" s="429"/>
      <c r="BQ13" s="429"/>
      <c r="BR13" s="429"/>
      <c r="BS13" s="429"/>
      <c r="BT13" s="429"/>
      <c r="BU13" s="430"/>
      <c r="BV13" s="428">
        <v>-557005</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4.5999999999999996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252370</v>
      </c>
      <c r="S14" s="532"/>
      <c r="T14" s="532"/>
      <c r="U14" s="532"/>
      <c r="V14" s="533"/>
      <c r="W14" s="534"/>
      <c r="X14" s="444"/>
      <c r="Y14" s="444"/>
      <c r="Z14" s="444"/>
      <c r="AA14" s="444"/>
      <c r="AB14" s="445"/>
      <c r="AC14" s="524">
        <v>4.3</v>
      </c>
      <c r="AD14" s="525"/>
      <c r="AE14" s="525"/>
      <c r="AF14" s="525"/>
      <c r="AG14" s="526"/>
      <c r="AH14" s="524">
        <v>4.5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139</v>
      </c>
      <c r="CU14" s="536"/>
      <c r="CV14" s="536"/>
      <c r="CW14" s="536"/>
      <c r="CX14" s="536"/>
      <c r="CY14" s="536"/>
      <c r="CZ14" s="536"/>
      <c r="DA14" s="537"/>
      <c r="DB14" s="535" t="s">
        <v>148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149</v>
      </c>
      <c r="N15" s="529"/>
      <c r="O15" s="529"/>
      <c r="P15" s="529"/>
      <c r="Q15" s="530"/>
      <c r="R15" s="531">
        <v>250477</v>
      </c>
      <c r="S15" s="532"/>
      <c r="T15" s="532"/>
      <c r="U15" s="532"/>
      <c r="V15" s="533"/>
      <c r="W15" s="519" t="s">
        <v>150</v>
      </c>
      <c r="X15" s="441"/>
      <c r="Y15" s="441"/>
      <c r="Z15" s="441"/>
      <c r="AA15" s="441"/>
      <c r="AB15" s="442"/>
      <c r="AC15" s="404">
        <v>21498</v>
      </c>
      <c r="AD15" s="405"/>
      <c r="AE15" s="405"/>
      <c r="AF15" s="405"/>
      <c r="AG15" s="406"/>
      <c r="AH15" s="404">
        <v>22374</v>
      </c>
      <c r="AI15" s="405"/>
      <c r="AJ15" s="405"/>
      <c r="AK15" s="405"/>
      <c r="AL15" s="407"/>
      <c r="AM15" s="497"/>
      <c r="AN15" s="402"/>
      <c r="AO15" s="402"/>
      <c r="AP15" s="402"/>
      <c r="AQ15" s="402"/>
      <c r="AR15" s="402"/>
      <c r="AS15" s="402"/>
      <c r="AT15" s="403"/>
      <c r="AU15" s="485"/>
      <c r="AV15" s="486"/>
      <c r="AW15" s="486"/>
      <c r="AX15" s="486"/>
      <c r="AY15" s="420" t="s">
        <v>151</v>
      </c>
      <c r="AZ15" s="421"/>
      <c r="BA15" s="421"/>
      <c r="BB15" s="421"/>
      <c r="BC15" s="421"/>
      <c r="BD15" s="421"/>
      <c r="BE15" s="421"/>
      <c r="BF15" s="421"/>
      <c r="BG15" s="421"/>
      <c r="BH15" s="421"/>
      <c r="BI15" s="421"/>
      <c r="BJ15" s="421"/>
      <c r="BK15" s="421"/>
      <c r="BL15" s="421"/>
      <c r="BM15" s="422"/>
      <c r="BN15" s="423">
        <v>26002272</v>
      </c>
      <c r="BO15" s="424"/>
      <c r="BP15" s="424"/>
      <c r="BQ15" s="424"/>
      <c r="BR15" s="424"/>
      <c r="BS15" s="424"/>
      <c r="BT15" s="424"/>
      <c r="BU15" s="425"/>
      <c r="BV15" s="423">
        <v>25990582</v>
      </c>
      <c r="BW15" s="424"/>
      <c r="BX15" s="424"/>
      <c r="BY15" s="424"/>
      <c r="BZ15" s="424"/>
      <c r="CA15" s="424"/>
      <c r="CB15" s="424"/>
      <c r="CC15" s="425"/>
      <c r="CD15" s="538" t="s">
        <v>152</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153</v>
      </c>
      <c r="M16" s="522"/>
      <c r="N16" s="522"/>
      <c r="O16" s="522"/>
      <c r="P16" s="522"/>
      <c r="Q16" s="523"/>
      <c r="R16" s="516" t="s">
        <v>154</v>
      </c>
      <c r="S16" s="517"/>
      <c r="T16" s="517"/>
      <c r="U16" s="517"/>
      <c r="V16" s="518"/>
      <c r="W16" s="534"/>
      <c r="X16" s="444"/>
      <c r="Y16" s="444"/>
      <c r="Z16" s="444"/>
      <c r="AA16" s="444"/>
      <c r="AB16" s="445"/>
      <c r="AC16" s="524">
        <v>19</v>
      </c>
      <c r="AD16" s="525"/>
      <c r="AE16" s="525"/>
      <c r="AF16" s="525"/>
      <c r="AG16" s="526"/>
      <c r="AH16" s="524">
        <v>19.600000000000001</v>
      </c>
      <c r="AI16" s="525"/>
      <c r="AJ16" s="525"/>
      <c r="AK16" s="525"/>
      <c r="AL16" s="527"/>
      <c r="AM16" s="497"/>
      <c r="AN16" s="402"/>
      <c r="AO16" s="402"/>
      <c r="AP16" s="402"/>
      <c r="AQ16" s="402"/>
      <c r="AR16" s="402"/>
      <c r="AS16" s="402"/>
      <c r="AT16" s="403"/>
      <c r="AU16" s="485"/>
      <c r="AV16" s="486"/>
      <c r="AW16" s="486"/>
      <c r="AX16" s="486"/>
      <c r="AY16" s="408" t="s">
        <v>155</v>
      </c>
      <c r="AZ16" s="409"/>
      <c r="BA16" s="409"/>
      <c r="BB16" s="409"/>
      <c r="BC16" s="409"/>
      <c r="BD16" s="409"/>
      <c r="BE16" s="409"/>
      <c r="BF16" s="409"/>
      <c r="BG16" s="409"/>
      <c r="BH16" s="409"/>
      <c r="BI16" s="409"/>
      <c r="BJ16" s="409"/>
      <c r="BK16" s="409"/>
      <c r="BL16" s="409"/>
      <c r="BM16" s="410"/>
      <c r="BN16" s="428">
        <v>48759196</v>
      </c>
      <c r="BO16" s="429"/>
      <c r="BP16" s="429"/>
      <c r="BQ16" s="429"/>
      <c r="BR16" s="429"/>
      <c r="BS16" s="429"/>
      <c r="BT16" s="429"/>
      <c r="BU16" s="430"/>
      <c r="BV16" s="428">
        <v>48203706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156</v>
      </c>
      <c r="N17" s="514"/>
      <c r="O17" s="514"/>
      <c r="P17" s="514"/>
      <c r="Q17" s="515"/>
      <c r="R17" s="516" t="s">
        <v>157</v>
      </c>
      <c r="S17" s="517"/>
      <c r="T17" s="517"/>
      <c r="U17" s="517"/>
      <c r="V17" s="518"/>
      <c r="W17" s="519" t="s">
        <v>158</v>
      </c>
      <c r="X17" s="441"/>
      <c r="Y17" s="441"/>
      <c r="Z17" s="441"/>
      <c r="AA17" s="441"/>
      <c r="AB17" s="442"/>
      <c r="AC17" s="404">
        <v>86854</v>
      </c>
      <c r="AD17" s="405"/>
      <c r="AE17" s="405"/>
      <c r="AF17" s="405"/>
      <c r="AG17" s="406"/>
      <c r="AH17" s="404">
        <v>86683</v>
      </c>
      <c r="AI17" s="405"/>
      <c r="AJ17" s="405"/>
      <c r="AK17" s="405"/>
      <c r="AL17" s="407"/>
      <c r="AM17" s="497"/>
      <c r="AN17" s="402"/>
      <c r="AO17" s="402"/>
      <c r="AP17" s="402"/>
      <c r="AQ17" s="402"/>
      <c r="AR17" s="402"/>
      <c r="AS17" s="402"/>
      <c r="AT17" s="403"/>
      <c r="AU17" s="485"/>
      <c r="AV17" s="486"/>
      <c r="AW17" s="486"/>
      <c r="AX17" s="486"/>
      <c r="AY17" s="408" t="s">
        <v>159</v>
      </c>
      <c r="AZ17" s="409"/>
      <c r="BA17" s="409"/>
      <c r="BB17" s="409"/>
      <c r="BC17" s="409"/>
      <c r="BD17" s="409"/>
      <c r="BE17" s="409"/>
      <c r="BF17" s="409"/>
      <c r="BG17" s="409"/>
      <c r="BH17" s="409"/>
      <c r="BI17" s="409"/>
      <c r="BJ17" s="409"/>
      <c r="BK17" s="409"/>
      <c r="BL17" s="409"/>
      <c r="BM17" s="410"/>
      <c r="BN17" s="428">
        <v>33171497</v>
      </c>
      <c r="BO17" s="429"/>
      <c r="BP17" s="429"/>
      <c r="BQ17" s="429"/>
      <c r="BR17" s="429"/>
      <c r="BS17" s="429"/>
      <c r="BT17" s="429"/>
      <c r="BU17" s="430"/>
      <c r="BV17" s="428">
        <v>33090829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160</v>
      </c>
      <c r="C18" s="491"/>
      <c r="D18" s="491"/>
      <c r="E18" s="492"/>
      <c r="F18" s="492"/>
      <c r="G18" s="492"/>
      <c r="H18" s="492"/>
      <c r="I18" s="492"/>
      <c r="J18" s="492"/>
      <c r="K18" s="492"/>
      <c r="L18" s="493">
        <v>426.06</v>
      </c>
      <c r="M18" s="493"/>
      <c r="N18" s="493"/>
      <c r="O18" s="493"/>
      <c r="P18" s="493"/>
      <c r="Q18" s="493"/>
      <c r="R18" s="494"/>
      <c r="S18" s="494"/>
      <c r="T18" s="494"/>
      <c r="U18" s="494"/>
      <c r="V18" s="495"/>
      <c r="W18" s="509"/>
      <c r="X18" s="510"/>
      <c r="Y18" s="510"/>
      <c r="Z18" s="510"/>
      <c r="AA18" s="510"/>
      <c r="AB18" s="520"/>
      <c r="AC18" s="392">
        <v>76.7</v>
      </c>
      <c r="AD18" s="393"/>
      <c r="AE18" s="393"/>
      <c r="AF18" s="393"/>
      <c r="AG18" s="496"/>
      <c r="AH18" s="392">
        <v>75.900000000000006</v>
      </c>
      <c r="AI18" s="393"/>
      <c r="AJ18" s="393"/>
      <c r="AK18" s="393"/>
      <c r="AL18" s="394"/>
      <c r="AM18" s="497"/>
      <c r="AN18" s="402"/>
      <c r="AO18" s="402"/>
      <c r="AP18" s="402"/>
      <c r="AQ18" s="402"/>
      <c r="AR18" s="402"/>
      <c r="AS18" s="402"/>
      <c r="AT18" s="403"/>
      <c r="AU18" s="485"/>
      <c r="AV18" s="486"/>
      <c r="AW18" s="486"/>
      <c r="AX18" s="486"/>
      <c r="AY18" s="408" t="s">
        <v>161</v>
      </c>
      <c r="AZ18" s="409"/>
      <c r="BA18" s="409"/>
      <c r="BB18" s="409"/>
      <c r="BC18" s="409"/>
      <c r="BD18" s="409"/>
      <c r="BE18" s="409"/>
      <c r="BF18" s="409"/>
      <c r="BG18" s="409"/>
      <c r="BH18" s="409"/>
      <c r="BI18" s="409"/>
      <c r="BJ18" s="409"/>
      <c r="BK18" s="409"/>
      <c r="BL18" s="409"/>
      <c r="BM18" s="410"/>
      <c r="BN18" s="428">
        <v>56788734</v>
      </c>
      <c r="BO18" s="429"/>
      <c r="BP18" s="429"/>
      <c r="BQ18" s="429"/>
      <c r="BR18" s="429"/>
      <c r="BS18" s="429"/>
      <c r="BT18" s="429"/>
      <c r="BU18" s="430"/>
      <c r="BV18" s="428">
        <v>57813999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162</v>
      </c>
      <c r="C19" s="491"/>
      <c r="D19" s="491"/>
      <c r="E19" s="492"/>
      <c r="F19" s="492"/>
      <c r="G19" s="492"/>
      <c r="H19" s="492"/>
      <c r="I19" s="492"/>
      <c r="J19" s="492"/>
      <c r="K19" s="492"/>
      <c r="L19" s="498">
        <v>600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163</v>
      </c>
      <c r="AZ19" s="409"/>
      <c r="BA19" s="409"/>
      <c r="BB19" s="409"/>
      <c r="BC19" s="409"/>
      <c r="BD19" s="409"/>
      <c r="BE19" s="409"/>
      <c r="BF19" s="409"/>
      <c r="BG19" s="409"/>
      <c r="BH19" s="409"/>
      <c r="BI19" s="409"/>
      <c r="BJ19" s="409"/>
      <c r="BK19" s="409"/>
      <c r="BL19" s="409"/>
      <c r="BM19" s="410"/>
      <c r="BN19" s="428">
        <v>75569844</v>
      </c>
      <c r="BO19" s="429"/>
      <c r="BP19" s="429"/>
      <c r="BQ19" s="429"/>
      <c r="BR19" s="429"/>
      <c r="BS19" s="429"/>
      <c r="BT19" s="429"/>
      <c r="BU19" s="430"/>
      <c r="BV19" s="428">
        <v>75667228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164</v>
      </c>
      <c r="C20" s="491"/>
      <c r="D20" s="491"/>
      <c r="E20" s="492"/>
      <c r="F20" s="492"/>
      <c r="G20" s="492"/>
      <c r="H20" s="492"/>
      <c r="I20" s="492"/>
      <c r="J20" s="492"/>
      <c r="K20" s="492"/>
      <c r="L20" s="498">
        <v>105011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165</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166</v>
      </c>
      <c r="C22" s="458"/>
      <c r="D22" s="459"/>
      <c r="E22" s="466" t="s">
        <v>1</v>
      </c>
      <c r="F22" s="441"/>
      <c r="G22" s="441"/>
      <c r="H22" s="441"/>
      <c r="I22" s="441"/>
      <c r="J22" s="441"/>
      <c r="K22" s="442"/>
      <c r="L22" s="466" t="s">
        <v>167</v>
      </c>
      <c r="M22" s="441"/>
      <c r="N22" s="441"/>
      <c r="O22" s="441"/>
      <c r="P22" s="442"/>
      <c r="Q22" s="451" t="s">
        <v>168</v>
      </c>
      <c r="R22" s="452"/>
      <c r="S22" s="452"/>
      <c r="T22" s="452"/>
      <c r="U22" s="452"/>
      <c r="V22" s="467"/>
      <c r="W22" s="469" t="s">
        <v>169</v>
      </c>
      <c r="X22" s="458"/>
      <c r="Y22" s="459"/>
      <c r="Z22" s="466" t="s">
        <v>1</v>
      </c>
      <c r="AA22" s="441"/>
      <c r="AB22" s="441"/>
      <c r="AC22" s="441"/>
      <c r="AD22" s="441"/>
      <c r="AE22" s="441"/>
      <c r="AF22" s="441"/>
      <c r="AG22" s="442"/>
      <c r="AH22" s="440" t="s">
        <v>170</v>
      </c>
      <c r="AI22" s="441"/>
      <c r="AJ22" s="441"/>
      <c r="AK22" s="441"/>
      <c r="AL22" s="442"/>
      <c r="AM22" s="440" t="s">
        <v>171</v>
      </c>
      <c r="AN22" s="446"/>
      <c r="AO22" s="446"/>
      <c r="AP22" s="446"/>
      <c r="AQ22" s="446"/>
      <c r="AR22" s="447"/>
      <c r="AS22" s="451" t="s">
        <v>168</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172</v>
      </c>
      <c r="AZ23" s="421"/>
      <c r="BA23" s="421"/>
      <c r="BB23" s="421"/>
      <c r="BC23" s="421"/>
      <c r="BD23" s="421"/>
      <c r="BE23" s="421"/>
      <c r="BF23" s="421"/>
      <c r="BG23" s="421"/>
      <c r="BH23" s="421"/>
      <c r="BI23" s="421"/>
      <c r="BJ23" s="421"/>
      <c r="BK23" s="421"/>
      <c r="BL23" s="421"/>
      <c r="BM23" s="422"/>
      <c r="BN23" s="428">
        <v>109570586</v>
      </c>
      <c r="BO23" s="429"/>
      <c r="BP23" s="429"/>
      <c r="BQ23" s="429"/>
      <c r="BR23" s="429"/>
      <c r="BS23" s="429"/>
      <c r="BT23" s="429"/>
      <c r="BU23" s="430"/>
      <c r="BV23" s="428">
        <v>103602285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173</v>
      </c>
      <c r="F24" s="402"/>
      <c r="G24" s="402"/>
      <c r="H24" s="402"/>
      <c r="I24" s="402"/>
      <c r="J24" s="402"/>
      <c r="K24" s="403"/>
      <c r="L24" s="404">
        <v>1</v>
      </c>
      <c r="M24" s="405"/>
      <c r="N24" s="405"/>
      <c r="O24" s="405"/>
      <c r="P24" s="406"/>
      <c r="Q24" s="404">
        <v>10580</v>
      </c>
      <c r="R24" s="405"/>
      <c r="S24" s="405"/>
      <c r="T24" s="405"/>
      <c r="U24" s="405"/>
      <c r="V24" s="406"/>
      <c r="W24" s="470"/>
      <c r="X24" s="461"/>
      <c r="Y24" s="462"/>
      <c r="Z24" s="401" t="s">
        <v>174</v>
      </c>
      <c r="AA24" s="402"/>
      <c r="AB24" s="402"/>
      <c r="AC24" s="402"/>
      <c r="AD24" s="402"/>
      <c r="AE24" s="402"/>
      <c r="AF24" s="402"/>
      <c r="AG24" s="403"/>
      <c r="AH24" s="404">
        <v>2037</v>
      </c>
      <c r="AI24" s="405"/>
      <c r="AJ24" s="405"/>
      <c r="AK24" s="405"/>
      <c r="AL24" s="406"/>
      <c r="AM24" s="404">
        <v>6467475</v>
      </c>
      <c r="AN24" s="405"/>
      <c r="AO24" s="405"/>
      <c r="AP24" s="405"/>
      <c r="AQ24" s="405"/>
      <c r="AR24" s="406"/>
      <c r="AS24" s="404">
        <v>3175</v>
      </c>
      <c r="AT24" s="405"/>
      <c r="AU24" s="405"/>
      <c r="AV24" s="405"/>
      <c r="AW24" s="405"/>
      <c r="AX24" s="407"/>
      <c r="AY24" s="395" t="s">
        <v>175</v>
      </c>
      <c r="AZ24" s="396"/>
      <c r="BA24" s="396"/>
      <c r="BB24" s="396"/>
      <c r="BC24" s="396"/>
      <c r="BD24" s="396"/>
      <c r="BE24" s="396"/>
      <c r="BF24" s="396"/>
      <c r="BG24" s="396"/>
      <c r="BH24" s="396"/>
      <c r="BI24" s="396"/>
      <c r="BJ24" s="396"/>
      <c r="BK24" s="396"/>
      <c r="BL24" s="396"/>
      <c r="BM24" s="397"/>
      <c r="BN24" s="428">
        <v>80652309</v>
      </c>
      <c r="BO24" s="429"/>
      <c r="BP24" s="429"/>
      <c r="BQ24" s="429"/>
      <c r="BR24" s="429"/>
      <c r="BS24" s="429"/>
      <c r="BT24" s="429"/>
      <c r="BU24" s="430"/>
      <c r="BV24" s="428">
        <v>81357217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176</v>
      </c>
      <c r="F25" s="402"/>
      <c r="G25" s="402"/>
      <c r="H25" s="402"/>
      <c r="I25" s="402"/>
      <c r="J25" s="402"/>
      <c r="K25" s="403"/>
      <c r="L25" s="404">
        <v>2</v>
      </c>
      <c r="M25" s="405"/>
      <c r="N25" s="405"/>
      <c r="O25" s="405"/>
      <c r="P25" s="406"/>
      <c r="Q25" s="404">
        <v>8730</v>
      </c>
      <c r="R25" s="405"/>
      <c r="S25" s="405"/>
      <c r="T25" s="405"/>
      <c r="U25" s="405"/>
      <c r="V25" s="406"/>
      <c r="W25" s="470"/>
      <c r="X25" s="461"/>
      <c r="Y25" s="462"/>
      <c r="Z25" s="401" t="s">
        <v>177</v>
      </c>
      <c r="AA25" s="402"/>
      <c r="AB25" s="402"/>
      <c r="AC25" s="402"/>
      <c r="AD25" s="402"/>
      <c r="AE25" s="402"/>
      <c r="AF25" s="402"/>
      <c r="AG25" s="403"/>
      <c r="AH25" s="404">
        <v>375</v>
      </c>
      <c r="AI25" s="405"/>
      <c r="AJ25" s="405"/>
      <c r="AK25" s="405"/>
      <c r="AL25" s="406"/>
      <c r="AM25" s="404">
        <v>1059000</v>
      </c>
      <c r="AN25" s="405"/>
      <c r="AO25" s="405"/>
      <c r="AP25" s="405"/>
      <c r="AQ25" s="405"/>
      <c r="AR25" s="406"/>
      <c r="AS25" s="404">
        <v>2824</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16624463</v>
      </c>
      <c r="BO25" s="424"/>
      <c r="BP25" s="424"/>
      <c r="BQ25" s="424"/>
      <c r="BR25" s="424"/>
      <c r="BS25" s="424"/>
      <c r="BT25" s="424"/>
      <c r="BU25" s="425"/>
      <c r="BV25" s="423">
        <v>22766736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179</v>
      </c>
      <c r="F26" s="402"/>
      <c r="G26" s="402"/>
      <c r="H26" s="402"/>
      <c r="I26" s="402"/>
      <c r="J26" s="402"/>
      <c r="K26" s="403"/>
      <c r="L26" s="404">
        <v>1</v>
      </c>
      <c r="M26" s="405"/>
      <c r="N26" s="405"/>
      <c r="O26" s="405"/>
      <c r="P26" s="406"/>
      <c r="Q26" s="404">
        <v>7210</v>
      </c>
      <c r="R26" s="405"/>
      <c r="S26" s="405"/>
      <c r="T26" s="405"/>
      <c r="U26" s="405"/>
      <c r="V26" s="406"/>
      <c r="W26" s="470"/>
      <c r="X26" s="461"/>
      <c r="Y26" s="462"/>
      <c r="Z26" s="401" t="s">
        <v>180</v>
      </c>
      <c r="AA26" s="483"/>
      <c r="AB26" s="483"/>
      <c r="AC26" s="483"/>
      <c r="AD26" s="483"/>
      <c r="AE26" s="483"/>
      <c r="AF26" s="483"/>
      <c r="AG26" s="484"/>
      <c r="AH26" s="404">
        <v>224</v>
      </c>
      <c r="AI26" s="405"/>
      <c r="AJ26" s="405"/>
      <c r="AK26" s="405"/>
      <c r="AL26" s="406"/>
      <c r="AM26" s="404">
        <v>763616</v>
      </c>
      <c r="AN26" s="405"/>
      <c r="AO26" s="405"/>
      <c r="AP26" s="405"/>
      <c r="AQ26" s="405"/>
      <c r="AR26" s="406"/>
      <c r="AS26" s="404">
        <v>3409</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v>10000</v>
      </c>
      <c r="BO26" s="429"/>
      <c r="BP26" s="429"/>
      <c r="BQ26" s="429"/>
      <c r="BR26" s="429"/>
      <c r="BS26" s="429"/>
      <c r="BT26" s="429"/>
      <c r="BU26" s="430"/>
      <c r="BV26" s="428">
        <v>10000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182</v>
      </c>
      <c r="F27" s="402"/>
      <c r="G27" s="402"/>
      <c r="H27" s="402"/>
      <c r="I27" s="402"/>
      <c r="J27" s="402"/>
      <c r="K27" s="403"/>
      <c r="L27" s="404">
        <v>1</v>
      </c>
      <c r="M27" s="405"/>
      <c r="N27" s="405"/>
      <c r="O27" s="405"/>
      <c r="P27" s="406"/>
      <c r="Q27" s="404">
        <v>6620</v>
      </c>
      <c r="R27" s="405"/>
      <c r="S27" s="405"/>
      <c r="T27" s="405"/>
      <c r="U27" s="405"/>
      <c r="V27" s="406"/>
      <c r="W27" s="470"/>
      <c r="X27" s="461"/>
      <c r="Y27" s="462"/>
      <c r="Z27" s="401" t="s">
        <v>183</v>
      </c>
      <c r="AA27" s="402"/>
      <c r="AB27" s="402"/>
      <c r="AC27" s="402"/>
      <c r="AD27" s="402"/>
      <c r="AE27" s="402"/>
      <c r="AF27" s="402"/>
      <c r="AG27" s="403"/>
      <c r="AH27" s="404">
        <v>53</v>
      </c>
      <c r="AI27" s="405"/>
      <c r="AJ27" s="405"/>
      <c r="AK27" s="405"/>
      <c r="AL27" s="406"/>
      <c r="AM27" s="404">
        <v>208455</v>
      </c>
      <c r="AN27" s="405"/>
      <c r="AO27" s="405"/>
      <c r="AP27" s="405"/>
      <c r="AQ27" s="405"/>
      <c r="AR27" s="406"/>
      <c r="AS27" s="404">
        <v>3933</v>
      </c>
      <c r="AT27" s="405"/>
      <c r="AU27" s="405"/>
      <c r="AV27" s="405"/>
      <c r="AW27" s="405"/>
      <c r="AX27" s="407"/>
      <c r="AY27" s="434" t="s">
        <v>184</v>
      </c>
      <c r="AZ27" s="435"/>
      <c r="BA27" s="435"/>
      <c r="BB27" s="435"/>
      <c r="BC27" s="435"/>
      <c r="BD27" s="435"/>
      <c r="BE27" s="435"/>
      <c r="BF27" s="435"/>
      <c r="BG27" s="435"/>
      <c r="BH27" s="435"/>
      <c r="BI27" s="435"/>
      <c r="BJ27" s="435"/>
      <c r="BK27" s="435"/>
      <c r="BL27" s="435"/>
      <c r="BM27" s="436"/>
      <c r="BN27" s="431">
        <v>1382768</v>
      </c>
      <c r="BO27" s="432"/>
      <c r="BP27" s="432"/>
      <c r="BQ27" s="432"/>
      <c r="BR27" s="432"/>
      <c r="BS27" s="432"/>
      <c r="BT27" s="432"/>
      <c r="BU27" s="433"/>
      <c r="BV27" s="431">
        <v>1382472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185</v>
      </c>
      <c r="F28" s="402"/>
      <c r="G28" s="402"/>
      <c r="H28" s="402"/>
      <c r="I28" s="402"/>
      <c r="J28" s="402"/>
      <c r="K28" s="403"/>
      <c r="L28" s="404">
        <v>1</v>
      </c>
      <c r="M28" s="405"/>
      <c r="N28" s="405"/>
      <c r="O28" s="405"/>
      <c r="P28" s="406"/>
      <c r="Q28" s="404">
        <v>6020</v>
      </c>
      <c r="R28" s="405"/>
      <c r="S28" s="405"/>
      <c r="T28" s="405"/>
      <c r="U28" s="405"/>
      <c r="V28" s="406"/>
      <c r="W28" s="470"/>
      <c r="X28" s="461"/>
      <c r="Y28" s="462"/>
      <c r="Z28" s="401" t="s">
        <v>186</v>
      </c>
      <c r="AA28" s="402"/>
      <c r="AB28" s="402"/>
      <c r="AC28" s="402"/>
      <c r="AD28" s="402"/>
      <c r="AE28" s="402"/>
      <c r="AF28" s="402"/>
      <c r="AG28" s="403"/>
      <c r="AH28" s="404" t="s">
        <v>139</v>
      </c>
      <c r="AI28" s="405"/>
      <c r="AJ28" s="405"/>
      <c r="AK28" s="405"/>
      <c r="AL28" s="406"/>
      <c r="AM28" s="404" t="s">
        <v>139</v>
      </c>
      <c r="AN28" s="405"/>
      <c r="AO28" s="405"/>
      <c r="AP28" s="405"/>
      <c r="AQ28" s="405"/>
      <c r="AR28" s="406"/>
      <c r="AS28" s="404" t="s">
        <v>139</v>
      </c>
      <c r="AT28" s="405"/>
      <c r="AU28" s="405"/>
      <c r="AV28" s="405"/>
      <c r="AW28" s="405"/>
      <c r="AX28" s="407"/>
      <c r="AY28" s="411" t="s">
        <v>187</v>
      </c>
      <c r="AZ28" s="412"/>
      <c r="BA28" s="412"/>
      <c r="BB28" s="413"/>
      <c r="BC28" s="420" t="s">
        <v>47</v>
      </c>
      <c r="BD28" s="421"/>
      <c r="BE28" s="421"/>
      <c r="BF28" s="421"/>
      <c r="BG28" s="421"/>
      <c r="BH28" s="421"/>
      <c r="BI28" s="421"/>
      <c r="BJ28" s="421"/>
      <c r="BK28" s="421"/>
      <c r="BL28" s="421"/>
      <c r="BM28" s="422"/>
      <c r="BN28" s="423">
        <v>5566576</v>
      </c>
      <c r="BO28" s="424"/>
      <c r="BP28" s="424"/>
      <c r="BQ28" s="424"/>
      <c r="BR28" s="424"/>
      <c r="BS28" s="424"/>
      <c r="BT28" s="424"/>
      <c r="BU28" s="425"/>
      <c r="BV28" s="423">
        <v>4577121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31</v>
      </c>
      <c r="M29" s="405"/>
      <c r="N29" s="405"/>
      <c r="O29" s="405"/>
      <c r="P29" s="406"/>
      <c r="Q29" s="404">
        <v>5630</v>
      </c>
      <c r="R29" s="405"/>
      <c r="S29" s="405"/>
      <c r="T29" s="405"/>
      <c r="U29" s="405"/>
      <c r="V29" s="406"/>
      <c r="W29" s="471"/>
      <c r="X29" s="472"/>
      <c r="Y29" s="473"/>
      <c r="Z29" s="401" t="s">
        <v>189</v>
      </c>
      <c r="AA29" s="402"/>
      <c r="AB29" s="402"/>
      <c r="AC29" s="402"/>
      <c r="AD29" s="402"/>
      <c r="AE29" s="402"/>
      <c r="AF29" s="402"/>
      <c r="AG29" s="403"/>
      <c r="AH29" s="404">
        <v>2090</v>
      </c>
      <c r="AI29" s="405"/>
      <c r="AJ29" s="405"/>
      <c r="AK29" s="405"/>
      <c r="AL29" s="406"/>
      <c r="AM29" s="404">
        <v>6675930</v>
      </c>
      <c r="AN29" s="405"/>
      <c r="AO29" s="405"/>
      <c r="AP29" s="405"/>
      <c r="AQ29" s="405"/>
      <c r="AR29" s="406"/>
      <c r="AS29" s="404">
        <v>3194</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3447070</v>
      </c>
      <c r="BO29" s="429"/>
      <c r="BP29" s="429"/>
      <c r="BQ29" s="429"/>
      <c r="BR29" s="429"/>
      <c r="BS29" s="429"/>
      <c r="BT29" s="429"/>
      <c r="BU29" s="430"/>
      <c r="BV29" s="428">
        <v>3508383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99.4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12969821</v>
      </c>
      <c r="BO30" s="432"/>
      <c r="BP30" s="432"/>
      <c r="BQ30" s="432"/>
      <c r="BR30" s="432"/>
      <c r="BS30" s="432"/>
      <c r="BT30" s="432"/>
      <c r="BU30" s="433"/>
      <c r="BV30" s="431">
        <v>14347191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198</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7</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11</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13</v>
      </c>
      <c r="BF34" s="387"/>
      <c r="BG34" s="386" t="str">
        <f>IF('各会計、関係団体の財政状況及び健全化判断比率'!B34="","",'各会計、関係団体の財政状況及び健全化判断比率'!B34)</f>
        <v>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19</v>
      </c>
      <c r="BX34" s="387"/>
      <c r="BY34" s="386" t="str">
        <f>IF('各会計、関係団体の財政状況及び健全化判断比率'!B68="","",'各会計、関係団体の財政状況及び健全化判断比率'!B68)</f>
        <v>長崎県後期高齢者医療広域連合（普通会計）</v>
      </c>
      <c r="BZ34" s="386"/>
      <c r="CA34" s="386"/>
      <c r="CB34" s="386"/>
      <c r="CC34" s="386"/>
      <c r="CD34" s="386"/>
      <c r="CE34" s="386"/>
      <c r="CF34" s="386"/>
      <c r="CG34" s="386"/>
      <c r="CH34" s="386"/>
      <c r="CI34" s="386"/>
      <c r="CJ34" s="386"/>
      <c r="CK34" s="386"/>
      <c r="CL34" s="386"/>
      <c r="CM34" s="386"/>
      <c r="CN34" s="214"/>
      <c r="CO34" s="387">
        <f>IF(CQ34="","",MAX(C34:D43,U34:V43,AM34:AN43,BE34:BF43,BW34:BX43)+1)</f>
        <v>27</v>
      </c>
      <c r="CP34" s="387"/>
      <c r="CQ34" s="386" t="str">
        <f>IF('各会計、関係団体の財政状況及び健全化判断比率'!BS7="","",'各会計、関係団体の財政状況及び健全化判断比率'!BS7)</f>
        <v>公益社団法人佐世保地域文化事業財団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住宅事業特別会計</v>
      </c>
      <c r="F35" s="386"/>
      <c r="G35" s="386"/>
      <c r="H35" s="386"/>
      <c r="I35" s="386"/>
      <c r="J35" s="386"/>
      <c r="K35" s="386"/>
      <c r="L35" s="386"/>
      <c r="M35" s="386"/>
      <c r="N35" s="386"/>
      <c r="O35" s="386"/>
      <c r="P35" s="386"/>
      <c r="Q35" s="386"/>
      <c r="R35" s="386"/>
      <c r="S35" s="386"/>
      <c r="T35" s="214"/>
      <c r="U35" s="387">
        <f>IF(W35="","",U34+1)</f>
        <v>8</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12</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f t="shared" ref="BE35:BE43" si="1">IF(BG35="","",BE34+1)</f>
        <v>14</v>
      </c>
      <c r="BF35" s="387"/>
      <c r="BG35" s="386" t="str">
        <f>IF('各会計、関係団体の財政状況及び健全化判断比率'!B35="","",'各会計、関係団体の財政状況及び健全化判断比率'!B35)</f>
        <v>交通船事業特別会計</v>
      </c>
      <c r="BH35" s="386"/>
      <c r="BI35" s="386"/>
      <c r="BJ35" s="386"/>
      <c r="BK35" s="386"/>
      <c r="BL35" s="386"/>
      <c r="BM35" s="386"/>
      <c r="BN35" s="386"/>
      <c r="BO35" s="386"/>
      <c r="BP35" s="386"/>
      <c r="BQ35" s="386"/>
      <c r="BR35" s="386"/>
      <c r="BS35" s="386"/>
      <c r="BT35" s="386"/>
      <c r="BU35" s="386"/>
      <c r="BV35" s="214"/>
      <c r="BW35" s="387">
        <f t="shared" ref="BW35:BW43" si="2">IF(BY35="","",BW34+1)</f>
        <v>20</v>
      </c>
      <c r="BX35" s="387"/>
      <c r="BY35" s="386" t="str">
        <f>IF('各会計、関係団体の財政状況及び健全化判断比率'!B69="","",'各会計、関係団体の財政状況及び健全化判断比率'!B69)</f>
        <v>長崎県後期高齢者医療広域連合（事業会計）</v>
      </c>
      <c r="BZ35" s="386"/>
      <c r="CA35" s="386"/>
      <c r="CB35" s="386"/>
      <c r="CC35" s="386"/>
      <c r="CD35" s="386"/>
      <c r="CE35" s="386"/>
      <c r="CF35" s="386"/>
      <c r="CG35" s="386"/>
      <c r="CH35" s="386"/>
      <c r="CI35" s="386"/>
      <c r="CJ35" s="386"/>
      <c r="CK35" s="386"/>
      <c r="CL35" s="386"/>
      <c r="CM35" s="386"/>
      <c r="CN35" s="214"/>
      <c r="CO35" s="387">
        <f t="shared" ref="CO35:CO43" si="3">IF(CQ35="","",CO34+1)</f>
        <v>28</v>
      </c>
      <c r="CP35" s="387"/>
      <c r="CQ35" s="386" t="str">
        <f>IF('各会計、関係団体の財政状況及び健全化判断比率'!BS8="","",'各会計、関係団体の財政状況及び健全化判断比率'!BS8)</f>
        <v>財団法人佐世保市中小企業勤労者福祉サービスセンター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佐世保市等地域交通体系整備事業特別会計</v>
      </c>
      <c r="F36" s="386"/>
      <c r="G36" s="386"/>
      <c r="H36" s="386"/>
      <c r="I36" s="386"/>
      <c r="J36" s="386"/>
      <c r="K36" s="386"/>
      <c r="L36" s="386"/>
      <c r="M36" s="386"/>
      <c r="N36" s="386"/>
      <c r="O36" s="386"/>
      <c r="P36" s="386"/>
      <c r="Q36" s="386"/>
      <c r="R36" s="386"/>
      <c r="S36" s="386"/>
      <c r="T36" s="214"/>
      <c r="U36" s="387">
        <f t="shared" ref="U36:U43" si="4">IF(W36="","",U35+1)</f>
        <v>9</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15</v>
      </c>
      <c r="BF36" s="387"/>
      <c r="BG36" s="386" t="str">
        <f>IF('各会計、関係団体の財政状況及び健全化判断比率'!B36="","",'各会計、関係団体の財政状況及び健全化判断比率'!B36)</f>
        <v>卸売市場事業特別会計</v>
      </c>
      <c r="BH36" s="386"/>
      <c r="BI36" s="386"/>
      <c r="BJ36" s="386"/>
      <c r="BK36" s="386"/>
      <c r="BL36" s="386"/>
      <c r="BM36" s="386"/>
      <c r="BN36" s="386"/>
      <c r="BO36" s="386"/>
      <c r="BP36" s="386"/>
      <c r="BQ36" s="386"/>
      <c r="BR36" s="386"/>
      <c r="BS36" s="386"/>
      <c r="BT36" s="386"/>
      <c r="BU36" s="386"/>
      <c r="BV36" s="214"/>
      <c r="BW36" s="387">
        <f t="shared" si="2"/>
        <v>21</v>
      </c>
      <c r="BX36" s="387"/>
      <c r="BY36" s="386" t="str">
        <f>IF('各会計、関係団体の財政状況及び健全化判断比率'!B70="","",'各会計、関係団体の財政状況及び健全化判断比率'!B70)</f>
        <v>長崎県市町村総合事務組合（一般会計）</v>
      </c>
      <c r="BZ36" s="386"/>
      <c r="CA36" s="386"/>
      <c r="CB36" s="386"/>
      <c r="CC36" s="386"/>
      <c r="CD36" s="386"/>
      <c r="CE36" s="386"/>
      <c r="CF36" s="386"/>
      <c r="CG36" s="386"/>
      <c r="CH36" s="386"/>
      <c r="CI36" s="386"/>
      <c r="CJ36" s="386"/>
      <c r="CK36" s="386"/>
      <c r="CL36" s="386"/>
      <c r="CM36" s="386"/>
      <c r="CN36" s="214"/>
      <c r="CO36" s="387">
        <f t="shared" si="3"/>
        <v>29</v>
      </c>
      <c r="CP36" s="387"/>
      <c r="CQ36" s="386" t="str">
        <f>IF('各会計、関係団体の財政状況及び健全化判断比率'!BS9="","",'各会計、関係団体の財政状況及び健全化判断比率'!BS9)</f>
        <v>財団法人佐世保観光コンベンション協会</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土地取得事業特別会計</v>
      </c>
      <c r="F37" s="386"/>
      <c r="G37" s="386"/>
      <c r="H37" s="386"/>
      <c r="I37" s="386"/>
      <c r="J37" s="386"/>
      <c r="K37" s="386"/>
      <c r="L37" s="386"/>
      <c r="M37" s="386"/>
      <c r="N37" s="386"/>
      <c r="O37" s="386"/>
      <c r="P37" s="386"/>
      <c r="Q37" s="386"/>
      <c r="R37" s="386"/>
      <c r="S37" s="386"/>
      <c r="T37" s="214"/>
      <c r="U37" s="387">
        <f t="shared" si="4"/>
        <v>10</v>
      </c>
      <c r="V37" s="387"/>
      <c r="W37" s="386" t="str">
        <f>IF('各会計、関係団体の財政状況及び健全化判断比率'!B31="","",'各会計、関係団体の財政状況及び健全化判断比率'!B31)</f>
        <v>競輪事業特別会計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16</v>
      </c>
      <c r="BF37" s="387"/>
      <c r="BG37" s="386" t="str">
        <f>IF('各会計、関係団体の財政状況及び健全化判断比率'!B37="","",'各会計、関係団体の財政状況及び健全化判断比率'!B37)</f>
        <v>港湾整備事業特別会計</v>
      </c>
      <c r="BH37" s="386"/>
      <c r="BI37" s="386"/>
      <c r="BJ37" s="386"/>
      <c r="BK37" s="386"/>
      <c r="BL37" s="386"/>
      <c r="BM37" s="386"/>
      <c r="BN37" s="386"/>
      <c r="BO37" s="386"/>
      <c r="BP37" s="386"/>
      <c r="BQ37" s="386"/>
      <c r="BR37" s="386"/>
      <c r="BS37" s="386"/>
      <c r="BT37" s="386"/>
      <c r="BU37" s="386"/>
      <c r="BV37" s="214"/>
      <c r="BW37" s="387">
        <f t="shared" si="2"/>
        <v>22</v>
      </c>
      <c r="BX37" s="387"/>
      <c r="BY37" s="386" t="str">
        <f>IF('各会計、関係団体の財政状況及び健全化判断比率'!B71="","",'各会計、関係団体の財政状況及び健全化判断比率'!B71)</f>
        <v>長崎県市町村総合事務組合（市町村会館管理事業特別会計）</v>
      </c>
      <c r="BZ37" s="386"/>
      <c r="CA37" s="386"/>
      <c r="CB37" s="386"/>
      <c r="CC37" s="386"/>
      <c r="CD37" s="386"/>
      <c r="CE37" s="386"/>
      <c r="CF37" s="386"/>
      <c r="CG37" s="386"/>
      <c r="CH37" s="386"/>
      <c r="CI37" s="386"/>
      <c r="CJ37" s="386"/>
      <c r="CK37" s="386"/>
      <c r="CL37" s="386"/>
      <c r="CM37" s="386"/>
      <c r="CN37" s="214"/>
      <c r="CO37" s="387">
        <f t="shared" si="3"/>
        <v>30</v>
      </c>
      <c r="CP37" s="387"/>
      <c r="CQ37" s="386" t="str">
        <f>IF('各会計、関係団体の財政状況及び健全化判断比率'!BS10="","",'各会計、関係団体の財政状況及び健全化判断比率'!BS10)</f>
        <v>させぼパール・シー株式会社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母子父子寡婦福祉資金貸付事業特別会計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17</v>
      </c>
      <c r="BF38" s="387"/>
      <c r="BG38" s="386" t="str">
        <f>IF('各会計、関係団体の財政状況及び健全化判断比率'!B38="","",'各会計、関係団体の財政状況及び健全化判断比率'!B38)</f>
        <v>工業団地整備事業特別会計</v>
      </c>
      <c r="BH38" s="386"/>
      <c r="BI38" s="386"/>
      <c r="BJ38" s="386"/>
      <c r="BK38" s="386"/>
      <c r="BL38" s="386"/>
      <c r="BM38" s="386"/>
      <c r="BN38" s="386"/>
      <c r="BO38" s="386"/>
      <c r="BP38" s="386"/>
      <c r="BQ38" s="386"/>
      <c r="BR38" s="386"/>
      <c r="BS38" s="386"/>
      <c r="BT38" s="386"/>
      <c r="BU38" s="386"/>
      <c r="BV38" s="214"/>
      <c r="BW38" s="387">
        <f t="shared" si="2"/>
        <v>23</v>
      </c>
      <c r="BX38" s="387"/>
      <c r="BY38" s="386" t="str">
        <f>IF('各会計、関係団体の財政状況及び健全化判断比率'!B72="","",'各会計、関係団体の財政状況及び健全化判断比率'!B72)</f>
        <v>長崎県市町村総合事務組合（市町村会館馬町別館管理事業特別会計）</v>
      </c>
      <c r="BZ38" s="386"/>
      <c r="CA38" s="386"/>
      <c r="CB38" s="386"/>
      <c r="CC38" s="386"/>
      <c r="CD38" s="386"/>
      <c r="CE38" s="386"/>
      <c r="CF38" s="386"/>
      <c r="CG38" s="386"/>
      <c r="CH38" s="386"/>
      <c r="CI38" s="386"/>
      <c r="CJ38" s="386"/>
      <c r="CK38" s="386"/>
      <c r="CL38" s="386"/>
      <c r="CM38" s="386"/>
      <c r="CN38" s="214"/>
      <c r="CO38" s="387">
        <f t="shared" si="3"/>
        <v>31</v>
      </c>
      <c r="CP38" s="387"/>
      <c r="CQ38" s="386" t="str">
        <f>IF('各会計、関係団体の財政状況及び健全化判断比率'!BS11="","",'各会計、関係団体の財政状況及び健全化判断比率'!BS11)</f>
        <v>公益財団法人佐世保市体育協会</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f t="shared" si="5"/>
        <v>6</v>
      </c>
      <c r="D39" s="387"/>
      <c r="E39" s="386" t="str">
        <f>IF('各会計、関係団体の財政状況及び健全化判断比率'!B12="","",'各会計、関係団体の財政状況及び健全化判断比率'!B12)</f>
        <v>病院資金貸付事業特別会計</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f t="shared" si="1"/>
        <v>18</v>
      </c>
      <c r="BF39" s="387"/>
      <c r="BG39" s="386" t="str">
        <f>IF('各会計、関係団体の財政状況及び健全化判断比率'!B39="","",'各会計、関係団体の財政状況及び健全化判断比率'!B39)</f>
        <v>臨海土地造成事業特別会計</v>
      </c>
      <c r="BH39" s="386"/>
      <c r="BI39" s="386"/>
      <c r="BJ39" s="386"/>
      <c r="BK39" s="386"/>
      <c r="BL39" s="386"/>
      <c r="BM39" s="386"/>
      <c r="BN39" s="386"/>
      <c r="BO39" s="386"/>
      <c r="BP39" s="386"/>
      <c r="BQ39" s="386"/>
      <c r="BR39" s="386"/>
      <c r="BS39" s="386"/>
      <c r="BT39" s="386"/>
      <c r="BU39" s="386"/>
      <c r="BV39" s="214"/>
      <c r="BW39" s="387">
        <f t="shared" si="2"/>
        <v>24</v>
      </c>
      <c r="BX39" s="387"/>
      <c r="BY39" s="386" t="str">
        <f>IF('各会計、関係団体の財政状況及び健全化判断比率'!B73="","",'各会計、関係団体の財政状況及び健全化判断比率'!B73)</f>
        <v>長崎県市町村総合事務組合（公平委員会特別会計）</v>
      </c>
      <c r="BZ39" s="386"/>
      <c r="CA39" s="386"/>
      <c r="CB39" s="386"/>
      <c r="CC39" s="386"/>
      <c r="CD39" s="386"/>
      <c r="CE39" s="386"/>
      <c r="CF39" s="386"/>
      <c r="CG39" s="386"/>
      <c r="CH39" s="386"/>
      <c r="CI39" s="386"/>
      <c r="CJ39" s="386"/>
      <c r="CK39" s="386"/>
      <c r="CL39" s="386"/>
      <c r="CM39" s="386"/>
      <c r="CN39" s="214"/>
      <c r="CO39" s="387">
        <f t="shared" si="3"/>
        <v>32</v>
      </c>
      <c r="CP39" s="387"/>
      <c r="CQ39" s="386" t="str">
        <f>IF('各会計、関係団体の財政状況及び健全化判断比率'!BS12="","",'各会計、関係団体の財政状況及び健全化判断比率'!BS12)</f>
        <v>世知原温泉株式会社</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25</v>
      </c>
      <c r="BX40" s="387"/>
      <c r="BY40" s="386" t="str">
        <f>IF('各会計、関係団体の財政状況及び健全化判断比率'!B74="","",'各会計、関係団体の財政状況及び健全化判断比率'!B74)</f>
        <v>長崎県市町村総合事務組合（行政不服審査会事業特別会計）</v>
      </c>
      <c r="BZ40" s="386"/>
      <c r="CA40" s="386"/>
      <c r="CB40" s="386"/>
      <c r="CC40" s="386"/>
      <c r="CD40" s="386"/>
      <c r="CE40" s="386"/>
      <c r="CF40" s="386"/>
      <c r="CG40" s="386"/>
      <c r="CH40" s="386"/>
      <c r="CI40" s="386"/>
      <c r="CJ40" s="386"/>
      <c r="CK40" s="386"/>
      <c r="CL40" s="386"/>
      <c r="CM40" s="386"/>
      <c r="CN40" s="214"/>
      <c r="CO40" s="387">
        <f t="shared" si="3"/>
        <v>33</v>
      </c>
      <c r="CP40" s="387"/>
      <c r="CQ40" s="386" t="str">
        <f>IF('各会計、関係団体の財政状況及び健全化判断比率'!BS13="","",'各会計、関係団体の財政状況及び健全化判断比率'!BS13)</f>
        <v>宇久観光バス株式会社</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26</v>
      </c>
      <c r="BX41" s="387"/>
      <c r="BY41" s="386" t="str">
        <f>IF('各会計、関係団体の財政状況及び健全化判断比率'!B75="","",'各会計、関係団体の財政状況及び健全化判断比率'!B75)</f>
        <v>長崎県市町村総合事務組合（交通災害共済事業特別会計）</v>
      </c>
      <c r="BZ41" s="386"/>
      <c r="CA41" s="386"/>
      <c r="CB41" s="386"/>
      <c r="CC41" s="386"/>
      <c r="CD41" s="386"/>
      <c r="CE41" s="386"/>
      <c r="CF41" s="386"/>
      <c r="CG41" s="386"/>
      <c r="CH41" s="386"/>
      <c r="CI41" s="386"/>
      <c r="CJ41" s="386"/>
      <c r="CK41" s="386"/>
      <c r="CL41" s="386"/>
      <c r="CM41" s="386"/>
      <c r="CN41" s="214"/>
      <c r="CO41" s="387">
        <f t="shared" si="3"/>
        <v>34</v>
      </c>
      <c r="CP41" s="387"/>
      <c r="CQ41" s="386" t="str">
        <f>IF('各会計、関係団体の財政状況及び健全化判断比率'!BS14="","",'各会計、関係団体の財政状況及び健全化判断比率'!BS14)</f>
        <v>させぼバス株式会社</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f t="shared" si="3"/>
        <v>35</v>
      </c>
      <c r="CP42" s="387"/>
      <c r="CQ42" s="386" t="str">
        <f>IF('各会計、関係団体の財政状況及び健全化判断比率'!BS15="","",'各会計、関係団体の財政状況及び健全化判断比率'!BS15)</f>
        <v>地方独立行政法人　北松中央病院</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f t="shared" si="3"/>
        <v>36</v>
      </c>
      <c r="CP43" s="387"/>
      <c r="CQ43" s="386" t="str">
        <f>IF('各会計、関係団体の財政状況及び健全化判断比率'!BS16="","",'各会計、関係団体の財政状況及び健全化判断比率'!BS16)</f>
        <v>財団法人佐世保市学校給食会</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ojQAl/AT8ZnqutHrDmq06HnLAyaTuUWJUyqnBha6HslETeCf8IhtPb1rCzfn8ucVsp0rHTU3Ny8s9uDXAouZYA==" saltValue="xCVIbyUdg1+dpdU/V3tG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09" t="s">
        <v>570</v>
      </c>
      <c r="D34" s="1209"/>
      <c r="E34" s="1210"/>
      <c r="F34" s="32">
        <v>7.46</v>
      </c>
      <c r="G34" s="33">
        <v>7.05</v>
      </c>
      <c r="H34" s="33">
        <v>6.88</v>
      </c>
      <c r="I34" s="33">
        <v>6.89</v>
      </c>
      <c r="J34" s="34">
        <v>7.09</v>
      </c>
      <c r="K34" s="22"/>
      <c r="L34" s="22"/>
      <c r="M34" s="22"/>
      <c r="N34" s="22"/>
      <c r="O34" s="22"/>
      <c r="P34" s="22"/>
    </row>
    <row r="35" spans="1:16" ht="39" customHeight="1" x14ac:dyDescent="0.15">
      <c r="A35" s="22"/>
      <c r="B35" s="35"/>
      <c r="C35" s="1203" t="s">
        <v>571</v>
      </c>
      <c r="D35" s="1204"/>
      <c r="E35" s="1205"/>
      <c r="F35" s="36">
        <v>4.96</v>
      </c>
      <c r="G35" s="37">
        <v>4.75</v>
      </c>
      <c r="H35" s="37">
        <v>4.62</v>
      </c>
      <c r="I35" s="37">
        <v>4.66</v>
      </c>
      <c r="J35" s="38">
        <v>4.8</v>
      </c>
      <c r="K35" s="22"/>
      <c r="L35" s="22"/>
      <c r="M35" s="22"/>
      <c r="N35" s="22"/>
      <c r="O35" s="22"/>
      <c r="P35" s="22"/>
    </row>
    <row r="36" spans="1:16" ht="39" customHeight="1" x14ac:dyDescent="0.15">
      <c r="A36" s="22"/>
      <c r="B36" s="35"/>
      <c r="C36" s="1203" t="s">
        <v>572</v>
      </c>
      <c r="D36" s="1204"/>
      <c r="E36" s="1205"/>
      <c r="F36" s="36">
        <v>6.77</v>
      </c>
      <c r="G36" s="37">
        <v>4.8899999999999997</v>
      </c>
      <c r="H36" s="37">
        <v>5.37</v>
      </c>
      <c r="I36" s="37">
        <v>5.42</v>
      </c>
      <c r="J36" s="38">
        <v>4.75</v>
      </c>
      <c r="K36" s="22"/>
      <c r="L36" s="22"/>
      <c r="M36" s="22"/>
      <c r="N36" s="22"/>
      <c r="O36" s="22"/>
      <c r="P36" s="22"/>
    </row>
    <row r="37" spans="1:16" ht="39" customHeight="1" x14ac:dyDescent="0.15">
      <c r="A37" s="22"/>
      <c r="B37" s="35"/>
      <c r="C37" s="1203" t="s">
        <v>573</v>
      </c>
      <c r="D37" s="1204"/>
      <c r="E37" s="1205"/>
      <c r="F37" s="36">
        <v>0.75</v>
      </c>
      <c r="G37" s="37">
        <v>0.74</v>
      </c>
      <c r="H37" s="37">
        <v>0.76</v>
      </c>
      <c r="I37" s="37">
        <v>0.77</v>
      </c>
      <c r="J37" s="38">
        <v>0.7</v>
      </c>
      <c r="K37" s="22"/>
      <c r="L37" s="22"/>
      <c r="M37" s="22"/>
      <c r="N37" s="22"/>
      <c r="O37" s="22"/>
      <c r="P37" s="22"/>
    </row>
    <row r="38" spans="1:16" ht="39" customHeight="1" x14ac:dyDescent="0.15">
      <c r="A38" s="22"/>
      <c r="B38" s="35"/>
      <c r="C38" s="1203" t="s">
        <v>574</v>
      </c>
      <c r="D38" s="1204"/>
      <c r="E38" s="1205"/>
      <c r="F38" s="36">
        <v>0.15</v>
      </c>
      <c r="G38" s="37">
        <v>0.25</v>
      </c>
      <c r="H38" s="37">
        <v>0.48</v>
      </c>
      <c r="I38" s="37">
        <v>0.49</v>
      </c>
      <c r="J38" s="38">
        <v>0.68</v>
      </c>
      <c r="K38" s="22"/>
      <c r="L38" s="22"/>
      <c r="M38" s="22"/>
      <c r="N38" s="22"/>
      <c r="O38" s="22"/>
      <c r="P38" s="22"/>
    </row>
    <row r="39" spans="1:16" ht="39" customHeight="1" x14ac:dyDescent="0.15">
      <c r="A39" s="22"/>
      <c r="B39" s="35"/>
      <c r="C39" s="1203" t="s">
        <v>575</v>
      </c>
      <c r="D39" s="1204"/>
      <c r="E39" s="1205"/>
      <c r="F39" s="36">
        <v>0.34</v>
      </c>
      <c r="G39" s="37">
        <v>0.41</v>
      </c>
      <c r="H39" s="37">
        <v>0.48</v>
      </c>
      <c r="I39" s="37">
        <v>0.56999999999999995</v>
      </c>
      <c r="J39" s="38">
        <v>0.52</v>
      </c>
      <c r="K39" s="22"/>
      <c r="L39" s="22"/>
      <c r="M39" s="22"/>
      <c r="N39" s="22"/>
      <c r="O39" s="22"/>
      <c r="P39" s="22"/>
    </row>
    <row r="40" spans="1:16" ht="39" customHeight="1" x14ac:dyDescent="0.15">
      <c r="A40" s="22"/>
      <c r="B40" s="35"/>
      <c r="C40" s="1203" t="s">
        <v>576</v>
      </c>
      <c r="D40" s="1204"/>
      <c r="E40" s="1205"/>
      <c r="F40" s="36">
        <v>0.48</v>
      </c>
      <c r="G40" s="37">
        <v>1.93</v>
      </c>
      <c r="H40" s="37">
        <v>2.46</v>
      </c>
      <c r="I40" s="37">
        <v>0.68</v>
      </c>
      <c r="J40" s="38">
        <v>0.28000000000000003</v>
      </c>
      <c r="K40" s="22"/>
      <c r="L40" s="22"/>
      <c r="M40" s="22"/>
      <c r="N40" s="22"/>
      <c r="O40" s="22"/>
      <c r="P40" s="22"/>
    </row>
    <row r="41" spans="1:16" ht="39" customHeight="1" x14ac:dyDescent="0.15">
      <c r="A41" s="22"/>
      <c r="B41" s="35"/>
      <c r="C41" s="1203" t="s">
        <v>577</v>
      </c>
      <c r="D41" s="1204"/>
      <c r="E41" s="1205"/>
      <c r="F41" s="36">
        <v>0.21</v>
      </c>
      <c r="G41" s="37">
        <v>0.77</v>
      </c>
      <c r="H41" s="37">
        <v>0.23</v>
      </c>
      <c r="I41" s="37">
        <v>0.47</v>
      </c>
      <c r="J41" s="38">
        <v>0.21</v>
      </c>
      <c r="K41" s="22"/>
      <c r="L41" s="22"/>
      <c r="M41" s="22"/>
      <c r="N41" s="22"/>
      <c r="O41" s="22"/>
      <c r="P41" s="22"/>
    </row>
    <row r="42" spans="1:16" ht="39" customHeight="1" x14ac:dyDescent="0.15">
      <c r="A42" s="22"/>
      <c r="B42" s="39"/>
      <c r="C42" s="1203" t="s">
        <v>578</v>
      </c>
      <c r="D42" s="1204"/>
      <c r="E42" s="1205"/>
      <c r="F42" s="36" t="s">
        <v>522</v>
      </c>
      <c r="G42" s="37" t="s">
        <v>522</v>
      </c>
      <c r="H42" s="37" t="s">
        <v>522</v>
      </c>
      <c r="I42" s="37" t="s">
        <v>522</v>
      </c>
      <c r="J42" s="38" t="s">
        <v>522</v>
      </c>
      <c r="K42" s="22"/>
      <c r="L42" s="22"/>
      <c r="M42" s="22"/>
      <c r="N42" s="22"/>
      <c r="O42" s="22"/>
      <c r="P42" s="22"/>
    </row>
    <row r="43" spans="1:16" ht="39" customHeight="1" thickBot="1" x14ac:dyDescent="0.2">
      <c r="A43" s="22"/>
      <c r="B43" s="40"/>
      <c r="C43" s="1206" t="s">
        <v>579</v>
      </c>
      <c r="D43" s="1207"/>
      <c r="E43" s="1208"/>
      <c r="F43" s="41">
        <v>10.38</v>
      </c>
      <c r="G43" s="42">
        <v>1.73</v>
      </c>
      <c r="H43" s="42">
        <v>1.66</v>
      </c>
      <c r="I43" s="42">
        <v>1.88</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ftoM3qTMlm2tZu3OH+RtKLIpmXTtXzNsOLigRPSfEc4UlU0HqX/aYASGQG2kt6xIBY+TMp5KlXW25gQn5tF9g==" saltValue="7w5LgFlN+XtwL/hG4ARb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29" t="s">
        <v>10</v>
      </c>
      <c r="C45" s="1230"/>
      <c r="D45" s="58"/>
      <c r="E45" s="1235" t="s">
        <v>11</v>
      </c>
      <c r="F45" s="1235"/>
      <c r="G45" s="1235"/>
      <c r="H45" s="1235"/>
      <c r="I45" s="1235"/>
      <c r="J45" s="1236"/>
      <c r="K45" s="59">
        <v>12456</v>
      </c>
      <c r="L45" s="60">
        <v>14192</v>
      </c>
      <c r="M45" s="60">
        <v>12321</v>
      </c>
      <c r="N45" s="60">
        <v>11909</v>
      </c>
      <c r="O45" s="61">
        <v>11369</v>
      </c>
      <c r="P45" s="48"/>
      <c r="Q45" s="48"/>
      <c r="R45" s="48"/>
      <c r="S45" s="48"/>
      <c r="T45" s="48"/>
      <c r="U45" s="48"/>
    </row>
    <row r="46" spans="1:21" ht="30.75" customHeight="1" x14ac:dyDescent="0.15">
      <c r="A46" s="48"/>
      <c r="B46" s="1231"/>
      <c r="C46" s="1232"/>
      <c r="D46" s="62"/>
      <c r="E46" s="1213" t="s">
        <v>12</v>
      </c>
      <c r="F46" s="1213"/>
      <c r="G46" s="1213"/>
      <c r="H46" s="1213"/>
      <c r="I46" s="1213"/>
      <c r="J46" s="1214"/>
      <c r="K46" s="63" t="s">
        <v>522</v>
      </c>
      <c r="L46" s="64" t="s">
        <v>522</v>
      </c>
      <c r="M46" s="64" t="s">
        <v>522</v>
      </c>
      <c r="N46" s="64" t="s">
        <v>522</v>
      </c>
      <c r="O46" s="65" t="s">
        <v>522</v>
      </c>
      <c r="P46" s="48"/>
      <c r="Q46" s="48"/>
      <c r="R46" s="48"/>
      <c r="S46" s="48"/>
      <c r="T46" s="48"/>
      <c r="U46" s="48"/>
    </row>
    <row r="47" spans="1:21" ht="30.75" customHeight="1" x14ac:dyDescent="0.15">
      <c r="A47" s="48"/>
      <c r="B47" s="1231"/>
      <c r="C47" s="1232"/>
      <c r="D47" s="62"/>
      <c r="E47" s="1213" t="s">
        <v>13</v>
      </c>
      <c r="F47" s="1213"/>
      <c r="G47" s="1213"/>
      <c r="H47" s="1213"/>
      <c r="I47" s="1213"/>
      <c r="J47" s="1214"/>
      <c r="K47" s="63">
        <v>143</v>
      </c>
      <c r="L47" s="64">
        <v>143</v>
      </c>
      <c r="M47" s="64">
        <v>143</v>
      </c>
      <c r="N47" s="64">
        <v>143</v>
      </c>
      <c r="O47" s="65">
        <v>143</v>
      </c>
      <c r="P47" s="48"/>
      <c r="Q47" s="48"/>
      <c r="R47" s="48"/>
      <c r="S47" s="48"/>
      <c r="T47" s="48"/>
      <c r="U47" s="48"/>
    </row>
    <row r="48" spans="1:21" ht="30.75" customHeight="1" x14ac:dyDescent="0.15">
      <c r="A48" s="48"/>
      <c r="B48" s="1231"/>
      <c r="C48" s="1232"/>
      <c r="D48" s="62"/>
      <c r="E48" s="1213" t="s">
        <v>14</v>
      </c>
      <c r="F48" s="1213"/>
      <c r="G48" s="1213"/>
      <c r="H48" s="1213"/>
      <c r="I48" s="1213"/>
      <c r="J48" s="1214"/>
      <c r="K48" s="63">
        <v>2830</v>
      </c>
      <c r="L48" s="64">
        <v>2189</v>
      </c>
      <c r="M48" s="64">
        <v>2288</v>
      </c>
      <c r="N48" s="64">
        <v>2383</v>
      </c>
      <c r="O48" s="65">
        <v>2238</v>
      </c>
      <c r="P48" s="48"/>
      <c r="Q48" s="48"/>
      <c r="R48" s="48"/>
      <c r="S48" s="48"/>
      <c r="T48" s="48"/>
      <c r="U48" s="48"/>
    </row>
    <row r="49" spans="1:21" ht="30.75" customHeight="1" x14ac:dyDescent="0.15">
      <c r="A49" s="48"/>
      <c r="B49" s="1231"/>
      <c r="C49" s="1232"/>
      <c r="D49" s="62"/>
      <c r="E49" s="1213" t="s">
        <v>15</v>
      </c>
      <c r="F49" s="1213"/>
      <c r="G49" s="1213"/>
      <c r="H49" s="1213"/>
      <c r="I49" s="1213"/>
      <c r="J49" s="1214"/>
      <c r="K49" s="63" t="s">
        <v>522</v>
      </c>
      <c r="L49" s="64" t="s">
        <v>522</v>
      </c>
      <c r="M49" s="64" t="s">
        <v>522</v>
      </c>
      <c r="N49" s="64" t="s">
        <v>522</v>
      </c>
      <c r="O49" s="65" t="s">
        <v>522</v>
      </c>
      <c r="P49" s="48"/>
      <c r="Q49" s="48"/>
      <c r="R49" s="48"/>
      <c r="S49" s="48"/>
      <c r="T49" s="48"/>
      <c r="U49" s="48"/>
    </row>
    <row r="50" spans="1:21" ht="30.75" customHeight="1" x14ac:dyDescent="0.15">
      <c r="A50" s="48"/>
      <c r="B50" s="1231"/>
      <c r="C50" s="1232"/>
      <c r="D50" s="62"/>
      <c r="E50" s="1213" t="s">
        <v>16</v>
      </c>
      <c r="F50" s="1213"/>
      <c r="G50" s="1213"/>
      <c r="H50" s="1213"/>
      <c r="I50" s="1213"/>
      <c r="J50" s="1214"/>
      <c r="K50" s="63">
        <v>281</v>
      </c>
      <c r="L50" s="64">
        <v>43</v>
      </c>
      <c r="M50" s="64">
        <v>39</v>
      </c>
      <c r="N50" s="64">
        <v>36</v>
      </c>
      <c r="O50" s="65">
        <v>33</v>
      </c>
      <c r="P50" s="48"/>
      <c r="Q50" s="48"/>
      <c r="R50" s="48"/>
      <c r="S50" s="48"/>
      <c r="T50" s="48"/>
      <c r="U50" s="48"/>
    </row>
    <row r="51" spans="1:21" ht="30.75" customHeight="1" x14ac:dyDescent="0.15">
      <c r="A51" s="48"/>
      <c r="B51" s="1233"/>
      <c r="C51" s="1234"/>
      <c r="D51" s="66"/>
      <c r="E51" s="1213" t="s">
        <v>17</v>
      </c>
      <c r="F51" s="1213"/>
      <c r="G51" s="1213"/>
      <c r="H51" s="1213"/>
      <c r="I51" s="1213"/>
      <c r="J51" s="1214"/>
      <c r="K51" s="63">
        <v>0</v>
      </c>
      <c r="L51" s="64">
        <v>0</v>
      </c>
      <c r="M51" s="64">
        <v>0</v>
      </c>
      <c r="N51" s="64">
        <v>0</v>
      </c>
      <c r="O51" s="65">
        <v>0</v>
      </c>
      <c r="P51" s="48"/>
      <c r="Q51" s="48"/>
      <c r="R51" s="48"/>
      <c r="S51" s="48"/>
      <c r="T51" s="48"/>
      <c r="U51" s="48"/>
    </row>
    <row r="52" spans="1:21" ht="30.75" customHeight="1" x14ac:dyDescent="0.15">
      <c r="A52" s="48"/>
      <c r="B52" s="1211" t="s">
        <v>18</v>
      </c>
      <c r="C52" s="1212"/>
      <c r="D52" s="66"/>
      <c r="E52" s="1213" t="s">
        <v>19</v>
      </c>
      <c r="F52" s="1213"/>
      <c r="G52" s="1213"/>
      <c r="H52" s="1213"/>
      <c r="I52" s="1213"/>
      <c r="J52" s="1214"/>
      <c r="K52" s="63">
        <v>12509</v>
      </c>
      <c r="L52" s="64">
        <v>13788</v>
      </c>
      <c r="M52" s="64">
        <v>12582</v>
      </c>
      <c r="N52" s="64">
        <v>12197</v>
      </c>
      <c r="O52" s="65">
        <v>11280</v>
      </c>
      <c r="P52" s="48"/>
      <c r="Q52" s="48"/>
      <c r="R52" s="48"/>
      <c r="S52" s="48"/>
      <c r="T52" s="48"/>
      <c r="U52" s="48"/>
    </row>
    <row r="53" spans="1:21" ht="30.75" customHeight="1" thickBot="1" x14ac:dyDescent="0.2">
      <c r="A53" s="48"/>
      <c r="B53" s="1215" t="s">
        <v>20</v>
      </c>
      <c r="C53" s="1216"/>
      <c r="D53" s="67"/>
      <c r="E53" s="1217" t="s">
        <v>21</v>
      </c>
      <c r="F53" s="1217"/>
      <c r="G53" s="1217"/>
      <c r="H53" s="1217"/>
      <c r="I53" s="1217"/>
      <c r="J53" s="1218"/>
      <c r="K53" s="68">
        <v>3201</v>
      </c>
      <c r="L53" s="69">
        <v>2779</v>
      </c>
      <c r="M53" s="69">
        <v>2209</v>
      </c>
      <c r="N53" s="69">
        <v>2274</v>
      </c>
      <c r="O53" s="70">
        <v>2503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19" t="s">
        <v>24</v>
      </c>
      <c r="C57" s="1220"/>
      <c r="D57" s="1223" t="s">
        <v>25</v>
      </c>
      <c r="E57" s="1224"/>
      <c r="F57" s="1224"/>
      <c r="G57" s="1224"/>
      <c r="H57" s="1224"/>
      <c r="I57" s="1224"/>
      <c r="J57" s="1225"/>
      <c r="K57" s="83">
        <v>453</v>
      </c>
      <c r="L57" s="84">
        <v>597</v>
      </c>
      <c r="M57" s="84">
        <v>740</v>
      </c>
      <c r="N57" s="84">
        <v>883</v>
      </c>
      <c r="O57" s="85">
        <v>1027</v>
      </c>
    </row>
    <row r="58" spans="1:21" ht="31.5" customHeight="1" thickBot="1" x14ac:dyDescent="0.2">
      <c r="B58" s="1221"/>
      <c r="C58" s="1222"/>
      <c r="D58" s="1226" t="s">
        <v>26</v>
      </c>
      <c r="E58" s="1227"/>
      <c r="F58" s="1227"/>
      <c r="G58" s="1227"/>
      <c r="H58" s="1227"/>
      <c r="I58" s="1227"/>
      <c r="J58" s="1228"/>
      <c r="K58" s="86">
        <v>453</v>
      </c>
      <c r="L58" s="87">
        <v>597</v>
      </c>
      <c r="M58" s="87">
        <v>740</v>
      </c>
      <c r="N58" s="87">
        <v>883</v>
      </c>
      <c r="O58" s="88">
        <v>1027</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cUxdBz49DcQW1AUG7XfisRkNUFL/MO+TPcM/CN5p6xHxZeeGY+r1D9qThav3OgLvhrtDPMwTc4UE8r2e+jrFg==" saltValue="HKmDR2PoGjFRnZZuieRT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49" t="s">
        <v>29</v>
      </c>
      <c r="C41" s="1250"/>
      <c r="D41" s="102"/>
      <c r="E41" s="1251" t="s">
        <v>30</v>
      </c>
      <c r="F41" s="1251"/>
      <c r="G41" s="1251"/>
      <c r="H41" s="1252"/>
      <c r="I41" s="103">
        <v>113189</v>
      </c>
      <c r="J41" s="104">
        <v>114163</v>
      </c>
      <c r="K41" s="104">
        <v>112222</v>
      </c>
      <c r="L41" s="104">
        <v>111468</v>
      </c>
      <c r="M41" s="105">
        <v>116645</v>
      </c>
    </row>
    <row r="42" spans="2:13" ht="27.75" customHeight="1" x14ac:dyDescent="0.15">
      <c r="B42" s="1239"/>
      <c r="C42" s="1240"/>
      <c r="D42" s="106"/>
      <c r="E42" s="1243" t="s">
        <v>31</v>
      </c>
      <c r="F42" s="1243"/>
      <c r="G42" s="1243"/>
      <c r="H42" s="1244"/>
      <c r="I42" s="107">
        <v>1</v>
      </c>
      <c r="J42" s="108">
        <v>0</v>
      </c>
      <c r="K42" s="108" t="s">
        <v>522</v>
      </c>
      <c r="L42" s="108" t="s">
        <v>522</v>
      </c>
      <c r="M42" s="109" t="s">
        <v>522</v>
      </c>
    </row>
    <row r="43" spans="2:13" ht="27.75" customHeight="1" x14ac:dyDescent="0.15">
      <c r="B43" s="1239"/>
      <c r="C43" s="1240"/>
      <c r="D43" s="106"/>
      <c r="E43" s="1243" t="s">
        <v>32</v>
      </c>
      <c r="F43" s="1243"/>
      <c r="G43" s="1243"/>
      <c r="H43" s="1244"/>
      <c r="I43" s="107">
        <v>28181</v>
      </c>
      <c r="J43" s="108">
        <v>24146</v>
      </c>
      <c r="K43" s="108">
        <v>24202</v>
      </c>
      <c r="L43" s="108">
        <v>24578</v>
      </c>
      <c r="M43" s="109">
        <v>25565</v>
      </c>
    </row>
    <row r="44" spans="2:13" ht="27.75" customHeight="1" x14ac:dyDescent="0.15">
      <c r="B44" s="1239"/>
      <c r="C44" s="1240"/>
      <c r="D44" s="106"/>
      <c r="E44" s="1243" t="s">
        <v>33</v>
      </c>
      <c r="F44" s="1243"/>
      <c r="G44" s="1243"/>
      <c r="H44" s="1244"/>
      <c r="I44" s="107" t="s">
        <v>522</v>
      </c>
      <c r="J44" s="108" t="s">
        <v>522</v>
      </c>
      <c r="K44" s="108" t="s">
        <v>522</v>
      </c>
      <c r="L44" s="108" t="s">
        <v>522</v>
      </c>
      <c r="M44" s="109" t="s">
        <v>522</v>
      </c>
    </row>
    <row r="45" spans="2:13" ht="27.75" customHeight="1" x14ac:dyDescent="0.15">
      <c r="B45" s="1239"/>
      <c r="C45" s="1240"/>
      <c r="D45" s="106"/>
      <c r="E45" s="1243" t="s">
        <v>34</v>
      </c>
      <c r="F45" s="1243"/>
      <c r="G45" s="1243"/>
      <c r="H45" s="1244"/>
      <c r="I45" s="107">
        <v>16443</v>
      </c>
      <c r="J45" s="108">
        <v>16332</v>
      </c>
      <c r="K45" s="108">
        <v>15647</v>
      </c>
      <c r="L45" s="108">
        <v>14029</v>
      </c>
      <c r="M45" s="109">
        <v>14006</v>
      </c>
    </row>
    <row r="46" spans="2:13" ht="27.75" customHeight="1" x14ac:dyDescent="0.15">
      <c r="B46" s="1239"/>
      <c r="C46" s="1240"/>
      <c r="D46" s="110"/>
      <c r="E46" s="1243" t="s">
        <v>35</v>
      </c>
      <c r="F46" s="1243"/>
      <c r="G46" s="1243"/>
      <c r="H46" s="1244"/>
      <c r="I46" s="107">
        <v>77</v>
      </c>
      <c r="J46" s="108">
        <v>85</v>
      </c>
      <c r="K46" s="108">
        <v>80</v>
      </c>
      <c r="L46" s="108">
        <v>117</v>
      </c>
      <c r="M46" s="109">
        <v>90</v>
      </c>
    </row>
    <row r="47" spans="2:13" ht="27.75" customHeight="1" x14ac:dyDescent="0.15">
      <c r="B47" s="1239"/>
      <c r="C47" s="1240"/>
      <c r="D47" s="111"/>
      <c r="E47" s="1253" t="s">
        <v>36</v>
      </c>
      <c r="F47" s="1254"/>
      <c r="G47" s="1254"/>
      <c r="H47" s="1255"/>
      <c r="I47" s="107" t="s">
        <v>522</v>
      </c>
      <c r="J47" s="108" t="s">
        <v>522</v>
      </c>
      <c r="K47" s="108" t="s">
        <v>522</v>
      </c>
      <c r="L47" s="108" t="s">
        <v>522</v>
      </c>
      <c r="M47" s="109" t="s">
        <v>522</v>
      </c>
    </row>
    <row r="48" spans="2:13" ht="27.75" customHeight="1" x14ac:dyDescent="0.15">
      <c r="B48" s="1239"/>
      <c r="C48" s="1240"/>
      <c r="D48" s="106"/>
      <c r="E48" s="1243" t="s">
        <v>37</v>
      </c>
      <c r="F48" s="1243"/>
      <c r="G48" s="1243"/>
      <c r="H48" s="1244"/>
      <c r="I48" s="107" t="s">
        <v>522</v>
      </c>
      <c r="J48" s="108" t="s">
        <v>522</v>
      </c>
      <c r="K48" s="108" t="s">
        <v>522</v>
      </c>
      <c r="L48" s="108" t="s">
        <v>522</v>
      </c>
      <c r="M48" s="109" t="s">
        <v>522</v>
      </c>
    </row>
    <row r="49" spans="2:13" ht="27.75" customHeight="1" x14ac:dyDescent="0.15">
      <c r="B49" s="1241"/>
      <c r="C49" s="1242"/>
      <c r="D49" s="106"/>
      <c r="E49" s="1243" t="s">
        <v>38</v>
      </c>
      <c r="F49" s="1243"/>
      <c r="G49" s="1243"/>
      <c r="H49" s="1244"/>
      <c r="I49" s="107" t="s">
        <v>522</v>
      </c>
      <c r="J49" s="108" t="s">
        <v>522</v>
      </c>
      <c r="K49" s="108" t="s">
        <v>522</v>
      </c>
      <c r="L49" s="108" t="s">
        <v>522</v>
      </c>
      <c r="M49" s="109" t="s">
        <v>522</v>
      </c>
    </row>
    <row r="50" spans="2:13" ht="27.75" customHeight="1" x14ac:dyDescent="0.15">
      <c r="B50" s="1237" t="s">
        <v>39</v>
      </c>
      <c r="C50" s="1238"/>
      <c r="D50" s="112"/>
      <c r="E50" s="1243" t="s">
        <v>40</v>
      </c>
      <c r="F50" s="1243"/>
      <c r="G50" s="1243"/>
      <c r="H50" s="1244"/>
      <c r="I50" s="107">
        <v>23648</v>
      </c>
      <c r="J50" s="108">
        <v>25439</v>
      </c>
      <c r="K50" s="108">
        <v>27943</v>
      </c>
      <c r="L50" s="108">
        <v>28104</v>
      </c>
      <c r="M50" s="109">
        <v>28564</v>
      </c>
    </row>
    <row r="51" spans="2:13" ht="27.75" customHeight="1" x14ac:dyDescent="0.15">
      <c r="B51" s="1239"/>
      <c r="C51" s="1240"/>
      <c r="D51" s="106"/>
      <c r="E51" s="1243" t="s">
        <v>41</v>
      </c>
      <c r="F51" s="1243"/>
      <c r="G51" s="1243"/>
      <c r="H51" s="1244"/>
      <c r="I51" s="107">
        <v>24150</v>
      </c>
      <c r="J51" s="108">
        <v>28419</v>
      </c>
      <c r="K51" s="108">
        <v>33065</v>
      </c>
      <c r="L51" s="108">
        <v>33998</v>
      </c>
      <c r="M51" s="109">
        <v>34903</v>
      </c>
    </row>
    <row r="52" spans="2:13" ht="27.75" customHeight="1" x14ac:dyDescent="0.15">
      <c r="B52" s="1241"/>
      <c r="C52" s="1242"/>
      <c r="D52" s="106"/>
      <c r="E52" s="1243" t="s">
        <v>42</v>
      </c>
      <c r="F52" s="1243"/>
      <c r="G52" s="1243"/>
      <c r="H52" s="1244"/>
      <c r="I52" s="107">
        <v>95799</v>
      </c>
      <c r="J52" s="108">
        <v>92180</v>
      </c>
      <c r="K52" s="108">
        <v>91220</v>
      </c>
      <c r="L52" s="108">
        <v>91152</v>
      </c>
      <c r="M52" s="109">
        <v>93393</v>
      </c>
    </row>
    <row r="53" spans="2:13" ht="27.75" customHeight="1" thickBot="1" x14ac:dyDescent="0.2">
      <c r="B53" s="1245" t="s">
        <v>43</v>
      </c>
      <c r="C53" s="1246"/>
      <c r="D53" s="113"/>
      <c r="E53" s="1247" t="s">
        <v>44</v>
      </c>
      <c r="F53" s="1247"/>
      <c r="G53" s="1247"/>
      <c r="H53" s="1248"/>
      <c r="I53" s="114">
        <v>14295</v>
      </c>
      <c r="J53" s="115">
        <v>8689</v>
      </c>
      <c r="K53" s="115">
        <v>-77</v>
      </c>
      <c r="L53" s="115">
        <v>-3062</v>
      </c>
      <c r="M53" s="116">
        <v>-556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lPWi2WSpzXGCZyYL2h1OTcosPQSj0OYh1XVJ9QNmHKc9xD+f0tJrbQx21TwZNAPO+rUBVP5n4QsCeWN28L7gg==" saltValue="wcXAhxbP2TWJ5IvL/OL4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6"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4" t="s">
        <v>47</v>
      </c>
      <c r="D55" s="1264"/>
      <c r="E55" s="1265"/>
      <c r="F55" s="128">
        <v>5224</v>
      </c>
      <c r="G55" s="128">
        <v>4577</v>
      </c>
      <c r="H55" s="129">
        <v>5567</v>
      </c>
    </row>
    <row r="56" spans="2:8" ht="52.5" customHeight="1" x14ac:dyDescent="0.15">
      <c r="B56" s="130"/>
      <c r="C56" s="1266" t="s">
        <v>48</v>
      </c>
      <c r="D56" s="1266"/>
      <c r="E56" s="1267"/>
      <c r="F56" s="131">
        <v>4096</v>
      </c>
      <c r="G56" s="131">
        <v>3508</v>
      </c>
      <c r="H56" s="132">
        <v>3447</v>
      </c>
    </row>
    <row r="57" spans="2:8" ht="53.25" customHeight="1" x14ac:dyDescent="0.15">
      <c r="B57" s="130"/>
      <c r="C57" s="1268" t="s">
        <v>49</v>
      </c>
      <c r="D57" s="1268"/>
      <c r="E57" s="1269"/>
      <c r="F57" s="133">
        <v>14512</v>
      </c>
      <c r="G57" s="133">
        <v>14347</v>
      </c>
      <c r="H57" s="134">
        <v>12970</v>
      </c>
    </row>
    <row r="58" spans="2:8" ht="45.75" customHeight="1" x14ac:dyDescent="0.15">
      <c r="B58" s="135"/>
      <c r="C58" s="1256" t="s">
        <v>586</v>
      </c>
      <c r="D58" s="1257"/>
      <c r="E58" s="1258"/>
      <c r="F58" s="136">
        <v>5360</v>
      </c>
      <c r="G58" s="136">
        <v>5360</v>
      </c>
      <c r="H58" s="137">
        <v>4826</v>
      </c>
    </row>
    <row r="59" spans="2:8" ht="45.75" customHeight="1" x14ac:dyDescent="0.15">
      <c r="B59" s="135"/>
      <c r="C59" s="1256" t="s">
        <v>587</v>
      </c>
      <c r="D59" s="1257"/>
      <c r="E59" s="1258"/>
      <c r="F59" s="136">
        <v>1941</v>
      </c>
      <c r="G59" s="136">
        <v>1941</v>
      </c>
      <c r="H59" s="137">
        <v>2153</v>
      </c>
    </row>
    <row r="60" spans="2:8" ht="45.75" customHeight="1" x14ac:dyDescent="0.15">
      <c r="B60" s="135"/>
      <c r="C60" s="1256" t="s">
        <v>590</v>
      </c>
      <c r="D60" s="1257"/>
      <c r="E60" s="1258"/>
      <c r="F60" s="136">
        <v>2750</v>
      </c>
      <c r="G60" s="136">
        <v>2750</v>
      </c>
      <c r="H60" s="137">
        <v>2018</v>
      </c>
    </row>
    <row r="61" spans="2:8" ht="45.75" customHeight="1" x14ac:dyDescent="0.15">
      <c r="B61" s="135"/>
      <c r="C61" s="1256" t="s">
        <v>588</v>
      </c>
      <c r="D61" s="1257"/>
      <c r="E61" s="1258"/>
      <c r="F61" s="136">
        <v>853</v>
      </c>
      <c r="G61" s="136">
        <v>853</v>
      </c>
      <c r="H61" s="137">
        <v>853</v>
      </c>
    </row>
    <row r="62" spans="2:8" ht="45.75" customHeight="1" thickBot="1" x14ac:dyDescent="0.2">
      <c r="B62" s="138"/>
      <c r="C62" s="1259" t="s">
        <v>589</v>
      </c>
      <c r="D62" s="1260"/>
      <c r="E62" s="1261"/>
      <c r="F62" s="139">
        <v>776</v>
      </c>
      <c r="G62" s="139">
        <v>776</v>
      </c>
      <c r="H62" s="140">
        <v>731</v>
      </c>
    </row>
    <row r="63" spans="2:8" ht="52.5" customHeight="1" thickBot="1" x14ac:dyDescent="0.2">
      <c r="B63" s="141"/>
      <c r="C63" s="1262" t="s">
        <v>50</v>
      </c>
      <c r="D63" s="1262"/>
      <c r="E63" s="1263"/>
      <c r="F63" s="142">
        <v>23833</v>
      </c>
      <c r="G63" s="142">
        <v>22433</v>
      </c>
      <c r="H63" s="143">
        <v>21983</v>
      </c>
    </row>
    <row r="64" spans="2:8" ht="15" customHeight="1" x14ac:dyDescent="0.15"/>
  </sheetData>
  <sheetProtection algorithmName="SHA-512" hashValue="/II/MaLacg0xWhoU84n9L3KnkCsnLDuMe3BXev2hivuDcnrix6woozh9QkFy6uS4Y9vKJHVQUf8qAfST2TtlfQ==" saltValue="DTIFgrF+Qr9vcZ6lyXP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49635</v>
      </c>
      <c r="E3" s="162"/>
      <c r="F3" s="163">
        <v>43554</v>
      </c>
      <c r="G3" s="164"/>
      <c r="H3" s="165"/>
    </row>
    <row r="4" spans="1:8" x14ac:dyDescent="0.15">
      <c r="A4" s="166"/>
      <c r="B4" s="167"/>
      <c r="C4" s="168"/>
      <c r="D4" s="169">
        <v>24696</v>
      </c>
      <c r="E4" s="170"/>
      <c r="F4" s="171">
        <v>24811</v>
      </c>
      <c r="G4" s="172"/>
      <c r="H4" s="173"/>
    </row>
    <row r="5" spans="1:8" x14ac:dyDescent="0.15">
      <c r="A5" s="154" t="s">
        <v>556</v>
      </c>
      <c r="B5" s="159"/>
      <c r="C5" s="160"/>
      <c r="D5" s="161">
        <v>39891</v>
      </c>
      <c r="E5" s="162"/>
      <c r="F5" s="163">
        <v>46395</v>
      </c>
      <c r="G5" s="164"/>
      <c r="H5" s="165"/>
    </row>
    <row r="6" spans="1:8" x14ac:dyDescent="0.15">
      <c r="A6" s="166"/>
      <c r="B6" s="167"/>
      <c r="C6" s="168"/>
      <c r="D6" s="169">
        <v>22248</v>
      </c>
      <c r="E6" s="170"/>
      <c r="F6" s="171">
        <v>26304</v>
      </c>
      <c r="G6" s="172"/>
      <c r="H6" s="173"/>
    </row>
    <row r="7" spans="1:8" x14ac:dyDescent="0.15">
      <c r="A7" s="154" t="s">
        <v>557</v>
      </c>
      <c r="B7" s="159"/>
      <c r="C7" s="160"/>
      <c r="D7" s="161">
        <v>54783</v>
      </c>
      <c r="E7" s="162"/>
      <c r="F7" s="163">
        <v>48088</v>
      </c>
      <c r="G7" s="164"/>
      <c r="H7" s="165"/>
    </row>
    <row r="8" spans="1:8" x14ac:dyDescent="0.15">
      <c r="A8" s="166"/>
      <c r="B8" s="167"/>
      <c r="C8" s="168"/>
      <c r="D8" s="169">
        <v>27221</v>
      </c>
      <c r="E8" s="170"/>
      <c r="F8" s="171">
        <v>25183</v>
      </c>
      <c r="G8" s="172"/>
      <c r="H8" s="173"/>
    </row>
    <row r="9" spans="1:8" x14ac:dyDescent="0.15">
      <c r="A9" s="154" t="s">
        <v>558</v>
      </c>
      <c r="B9" s="159"/>
      <c r="C9" s="160"/>
      <c r="D9" s="161">
        <v>55406</v>
      </c>
      <c r="E9" s="162"/>
      <c r="F9" s="163">
        <v>46457</v>
      </c>
      <c r="G9" s="164"/>
      <c r="H9" s="165"/>
    </row>
    <row r="10" spans="1:8" x14ac:dyDescent="0.15">
      <c r="A10" s="166"/>
      <c r="B10" s="167"/>
      <c r="C10" s="168"/>
      <c r="D10" s="169">
        <v>23965</v>
      </c>
      <c r="E10" s="170"/>
      <c r="F10" s="171">
        <v>24020</v>
      </c>
      <c r="G10" s="172"/>
      <c r="H10" s="173"/>
    </row>
    <row r="11" spans="1:8" x14ac:dyDescent="0.15">
      <c r="A11" s="154" t="s">
        <v>559</v>
      </c>
      <c r="B11" s="159"/>
      <c r="C11" s="160"/>
      <c r="D11" s="161">
        <v>101328</v>
      </c>
      <c r="E11" s="162"/>
      <c r="F11" s="163">
        <v>51849</v>
      </c>
      <c r="G11" s="164"/>
      <c r="H11" s="165"/>
    </row>
    <row r="12" spans="1:8" x14ac:dyDescent="0.15">
      <c r="A12" s="166"/>
      <c r="B12" s="167"/>
      <c r="C12" s="174"/>
      <c r="D12" s="169">
        <v>40818</v>
      </c>
      <c r="E12" s="170"/>
      <c r="F12" s="171">
        <v>26326</v>
      </c>
      <c r="G12" s="172"/>
      <c r="H12" s="173"/>
    </row>
    <row r="13" spans="1:8" x14ac:dyDescent="0.15">
      <c r="A13" s="154"/>
      <c r="B13" s="159"/>
      <c r="C13" s="175"/>
      <c r="D13" s="176">
        <v>60209</v>
      </c>
      <c r="E13" s="177"/>
      <c r="F13" s="178">
        <v>47269</v>
      </c>
      <c r="G13" s="179"/>
      <c r="H13" s="165"/>
    </row>
    <row r="14" spans="1:8" x14ac:dyDescent="0.15">
      <c r="A14" s="166"/>
      <c r="B14" s="167"/>
      <c r="C14" s="168"/>
      <c r="D14" s="169">
        <v>27790</v>
      </c>
      <c r="E14" s="170"/>
      <c r="F14" s="171">
        <v>25329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6.94</v>
      </c>
      <c r="C19" s="180">
        <f>ROUND(VALUE(SUBSTITUTE(実質収支比率等に係る経年分析!G$48,"▲","-")),2)</f>
        <v>5.15</v>
      </c>
      <c r="D19" s="180">
        <f>ROUND(VALUE(SUBSTITUTE(実質収支比率等に係る経年分析!H$48,"▲","-")),2)</f>
        <v>5.87</v>
      </c>
      <c r="E19" s="180">
        <f>ROUND(VALUE(SUBSTITUTE(実質収支比率等に係る経年分析!I$48,"▲","-")),2)</f>
        <v>5.95</v>
      </c>
      <c r="F19" s="180">
        <f>ROUND(VALUE(SUBSTITUTE(実質収支比率等に係る経年分析!J$48,"▲","-")),2)</f>
        <v>5.47</v>
      </c>
    </row>
    <row r="20" spans="1:11" x14ac:dyDescent="0.15">
      <c r="A20" s="180" t="s">
        <v>54</v>
      </c>
      <c r="B20" s="180">
        <f>ROUND(VALUE(SUBSTITUTE(実質収支比率等に係る経年分析!F$47,"▲","-")),2)</f>
        <v>8.31</v>
      </c>
      <c r="C20" s="180">
        <f>ROUND(VALUE(SUBSTITUTE(実質収支比率等に係る経年分析!G$47,"▲","-")),2)</f>
        <v>8.61</v>
      </c>
      <c r="D20" s="180">
        <f>ROUND(VALUE(SUBSTITUTE(実質収支比率等に係る経年分析!H$47,"▲","-")),2)</f>
        <v>8.56</v>
      </c>
      <c r="E20" s="180">
        <f>ROUND(VALUE(SUBSTITUTE(実質収支比率等に係る経年分析!I$47,"▲","-")),2)</f>
        <v>7.62</v>
      </c>
      <c r="F20" s="180">
        <f>ROUND(VALUE(SUBSTITUTE(実質収支比率等に係る経年分析!J$47,"▲","-")),2)</f>
        <v>9.35</v>
      </c>
    </row>
    <row r="21" spans="1:11" x14ac:dyDescent="0.15">
      <c r="A21" s="180" t="s">
        <v>55</v>
      </c>
      <c r="B21" s="180">
        <f>IF(ISNUMBER(VALUE(SUBSTITUTE(実質収支比率等に係る経年分析!F$49,"▲","-"))),ROUND(VALUE(SUBSTITUTE(実質収支比率等に係る経年分析!F$49,"▲","-")),2),NA())</f>
        <v>3.1</v>
      </c>
      <c r="C21" s="180">
        <f>IF(ISNUMBER(VALUE(SUBSTITUTE(実質収支比率等に係る経年分析!G$49,"▲","-"))),ROUND(VALUE(SUBSTITUTE(実質収支比率等に係る経年分析!G$49,"▲","-")),2),NA())</f>
        <v>-1.24</v>
      </c>
      <c r="D21" s="180">
        <f>IF(ISNUMBER(VALUE(SUBSTITUTE(実質収支比率等に係る経年分析!H$49,"▲","-"))),ROUND(VALUE(SUBSTITUTE(実質収支比率等に係る経年分析!H$49,"▲","-")),2),NA())</f>
        <v>0.41</v>
      </c>
      <c r="E21" s="180">
        <f>IF(ISNUMBER(VALUE(SUBSTITUTE(実質収支比率等に係る経年分析!I$49,"▲","-"))),ROUND(VALUE(SUBSTITUTE(実質収支比率等に係る経年分析!I$49,"▲","-")),2),NA())</f>
        <v>-0.93</v>
      </c>
      <c r="F21" s="180">
        <f>IF(ISNUMBER(VALUE(SUBSTITUTE(実質収支比率等に係る経年分析!J$49,"▲","-"))),ROUND(VALUE(SUBSTITUTE(実質収支比率等に係る経年分析!J$49,"▲","-")),2),NA())</f>
        <v>1.31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0.77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0.21</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1.93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2.46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x14ac:dyDescent="0.15">
      <c r="A31" s="181" t="str">
        <f>IF(連結実質赤字比率に係る赤字・黒字の構成分析!C$39="",NA(),連結実質赤字比率に係る赤字・黒字の構成分析!C$39)</f>
        <v>競輪事業特別会計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0.56999999999999995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15">
      <c r="A32" s="181" t="str">
        <f>IF(連結実質赤字比率に係る赤字・黒字の構成分析!C$38="",NA(),連結実質赤字比率に係る赤字・黒字の構成分析!C$38)</f>
        <v>住宅事業特別会計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x14ac:dyDescent="0.15">
      <c r="A33" s="181" t="str">
        <f>IF(連結実質赤字比率に係る赤字・黒字の構成分析!C$37="",NA(),連結実質赤字比率に係る赤字・黒字の構成分析!C$37)</f>
        <v>卸売市場事業特別会計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4.8899999999999997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4.75</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12509</v>
      </c>
      <c r="E42" s="182"/>
      <c r="F42" s="182"/>
      <c r="G42" s="182">
        <f>'実質公債費比率（分子）の構造'!L$52</f>
        <v>13788</v>
      </c>
      <c r="H42" s="182"/>
      <c r="I42" s="182"/>
      <c r="J42" s="182">
        <f>'実質公債費比率（分子）の構造'!M$52</f>
        <v>12582</v>
      </c>
      <c r="K42" s="182"/>
      <c r="L42" s="182"/>
      <c r="M42" s="182">
        <f>'実質公債費比率（分子）の構造'!N$52</f>
        <v>12197</v>
      </c>
      <c r="N42" s="182"/>
      <c r="O42" s="182"/>
      <c r="P42" s="182">
        <f>'実質公債費比率（分子）の構造'!O$52</f>
        <v>11280</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281</v>
      </c>
      <c r="C44" s="182"/>
      <c r="D44" s="182"/>
      <c r="E44" s="182">
        <f>'実質公債費比率（分子）の構造'!L$50</f>
        <v>43</v>
      </c>
      <c r="F44" s="182"/>
      <c r="G44" s="182"/>
      <c r="H44" s="182">
        <f>'実質公債費比率（分子）の構造'!M$50</f>
        <v>39</v>
      </c>
      <c r="I44" s="182"/>
      <c r="J44" s="182"/>
      <c r="K44" s="182">
        <f>'実質公債費比率（分子）の構造'!N$50</f>
        <v>36</v>
      </c>
      <c r="L44" s="182"/>
      <c r="M44" s="182"/>
      <c r="N44" s="182">
        <f>'実質公債費比率（分子）の構造'!O$50</f>
        <v>33</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2830</v>
      </c>
      <c r="C46" s="182"/>
      <c r="D46" s="182"/>
      <c r="E46" s="182">
        <f>'実質公債費比率（分子）の構造'!L$48</f>
        <v>2189</v>
      </c>
      <c r="F46" s="182"/>
      <c r="G46" s="182"/>
      <c r="H46" s="182">
        <f>'実質公債費比率（分子）の構造'!M$48</f>
        <v>2288</v>
      </c>
      <c r="I46" s="182"/>
      <c r="J46" s="182"/>
      <c r="K46" s="182">
        <f>'実質公債費比率（分子）の構造'!N$48</f>
        <v>2383</v>
      </c>
      <c r="L46" s="182"/>
      <c r="M46" s="182"/>
      <c r="N46" s="182">
        <f>'実質公債費比率（分子）の構造'!O$48</f>
        <v>2238</v>
      </c>
      <c r="O46" s="182"/>
      <c r="P46" s="182"/>
    </row>
    <row r="47" spans="1:16" x14ac:dyDescent="0.15">
      <c r="A47" s="182" t="s">
        <v>67</v>
      </c>
      <c r="B47" s="182">
        <f>'実質公債費比率（分子）の構造'!K$47</f>
        <v>143</v>
      </c>
      <c r="C47" s="182"/>
      <c r="D47" s="182"/>
      <c r="E47" s="182">
        <f>'実質公債費比率（分子）の構造'!L$47</f>
        <v>143</v>
      </c>
      <c r="F47" s="182"/>
      <c r="G47" s="182"/>
      <c r="H47" s="182">
        <f>'実質公債費比率（分子）の構造'!M$47</f>
        <v>143</v>
      </c>
      <c r="I47" s="182"/>
      <c r="J47" s="182"/>
      <c r="K47" s="182">
        <f>'実質公債費比率（分子）の構造'!N$47</f>
        <v>143</v>
      </c>
      <c r="L47" s="182"/>
      <c r="M47" s="182"/>
      <c r="N47" s="182">
        <f>'実質公債費比率（分子）の構造'!O$47</f>
        <v>143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12456</v>
      </c>
      <c r="C49" s="182"/>
      <c r="D49" s="182"/>
      <c r="E49" s="182">
        <f>'実質公債費比率（分子）の構造'!L$45</f>
        <v>14192</v>
      </c>
      <c r="F49" s="182"/>
      <c r="G49" s="182"/>
      <c r="H49" s="182">
        <f>'実質公債費比率（分子）の構造'!M$45</f>
        <v>12321</v>
      </c>
      <c r="I49" s="182"/>
      <c r="J49" s="182"/>
      <c r="K49" s="182">
        <f>'実質公債費比率（分子）の構造'!N$45</f>
        <v>11909</v>
      </c>
      <c r="L49" s="182"/>
      <c r="M49" s="182"/>
      <c r="N49" s="182">
        <f>'実質公債費比率（分子）の構造'!O$45</f>
        <v>11369</v>
      </c>
      <c r="O49" s="182"/>
      <c r="P49" s="182"/>
    </row>
    <row r="50" spans="1:16" x14ac:dyDescent="0.15">
      <c r="A50" s="182" t="s">
        <v>70</v>
      </c>
      <c r="B50" s="182" t="e">
        <f>NA()</f>
        <v>#N/A</v>
      </c>
      <c r="C50" s="182">
        <f>IF(ISNUMBER('実質公債費比率（分子）の構造'!K$53),'実質公債費比率（分子）の構造'!K$53,NA())</f>
        <v>3201</v>
      </c>
      <c r="D50" s="182" t="e">
        <f>NA()</f>
        <v>#N/A</v>
      </c>
      <c r="E50" s="182" t="e">
        <f>NA()</f>
        <v>#N/A</v>
      </c>
      <c r="F50" s="182">
        <f>IF(ISNUMBER('実質公債費比率（分子）の構造'!L$53),'実質公債費比率（分子）の構造'!L$53,NA())</f>
        <v>2779</v>
      </c>
      <c r="G50" s="182" t="e">
        <f>NA()</f>
        <v>#N/A</v>
      </c>
      <c r="H50" s="182" t="e">
        <f>NA()</f>
        <v>#N/A</v>
      </c>
      <c r="I50" s="182">
        <f>IF(ISNUMBER('実質公債費比率（分子）の構造'!M$53),'実質公債費比率（分子）の構造'!M$53,NA())</f>
        <v>2209</v>
      </c>
      <c r="J50" s="182" t="e">
        <f>NA()</f>
        <v>#N/A</v>
      </c>
      <c r="K50" s="182" t="e">
        <f>NA()</f>
        <v>#N/A</v>
      </c>
      <c r="L50" s="182">
        <f>IF(ISNUMBER('実質公債費比率（分子）の構造'!N$53),'実質公債費比率（分子）の構造'!N$53,NA())</f>
        <v>2274</v>
      </c>
      <c r="M50" s="182" t="e">
        <f>NA()</f>
        <v>#N/A</v>
      </c>
      <c r="N50" s="182" t="e">
        <f>NA()</f>
        <v>#N/A</v>
      </c>
      <c r="O50" s="182">
        <f>IF(ISNUMBER('実質公債費比率（分子）の構造'!O$53),'実質公債費比率（分子）の構造'!O$53,NA())</f>
        <v>2503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95799</v>
      </c>
      <c r="E56" s="181"/>
      <c r="F56" s="181"/>
      <c r="G56" s="181">
        <f>'将来負担比率（分子）の構造'!J$52</f>
        <v>92180</v>
      </c>
      <c r="H56" s="181"/>
      <c r="I56" s="181"/>
      <c r="J56" s="181">
        <f>'将来負担比率（分子）の構造'!K$52</f>
        <v>91220</v>
      </c>
      <c r="K56" s="181"/>
      <c r="L56" s="181"/>
      <c r="M56" s="181">
        <f>'将来負担比率（分子）の構造'!L$52</f>
        <v>91152</v>
      </c>
      <c r="N56" s="181"/>
      <c r="O56" s="181"/>
      <c r="P56" s="181">
        <f>'将来負担比率（分子）の構造'!M$52</f>
        <v>93393</v>
      </c>
    </row>
    <row r="57" spans="1:16" x14ac:dyDescent="0.15">
      <c r="A57" s="181" t="s">
        <v>41</v>
      </c>
      <c r="B57" s="181"/>
      <c r="C57" s="181"/>
      <c r="D57" s="181">
        <f>'将来負担比率（分子）の構造'!I$51</f>
        <v>24150</v>
      </c>
      <c r="E57" s="181"/>
      <c r="F57" s="181"/>
      <c r="G57" s="181">
        <f>'将来負担比率（分子）の構造'!J$51</f>
        <v>28419</v>
      </c>
      <c r="H57" s="181"/>
      <c r="I57" s="181"/>
      <c r="J57" s="181">
        <f>'将来負担比率（分子）の構造'!K$51</f>
        <v>33065</v>
      </c>
      <c r="K57" s="181"/>
      <c r="L57" s="181"/>
      <c r="M57" s="181">
        <f>'将来負担比率（分子）の構造'!L$51</f>
        <v>33998</v>
      </c>
      <c r="N57" s="181"/>
      <c r="O57" s="181"/>
      <c r="P57" s="181">
        <f>'将来負担比率（分子）の構造'!M$51</f>
        <v>34903</v>
      </c>
    </row>
    <row r="58" spans="1:16" x14ac:dyDescent="0.15">
      <c r="A58" s="181" t="s">
        <v>40</v>
      </c>
      <c r="B58" s="181"/>
      <c r="C58" s="181"/>
      <c r="D58" s="181">
        <f>'将来負担比率（分子）の構造'!I$50</f>
        <v>23648</v>
      </c>
      <c r="E58" s="181"/>
      <c r="F58" s="181"/>
      <c r="G58" s="181">
        <f>'将来負担比率（分子）の構造'!J$50</f>
        <v>25439</v>
      </c>
      <c r="H58" s="181"/>
      <c r="I58" s="181"/>
      <c r="J58" s="181">
        <f>'将来負担比率（分子）の構造'!K$50</f>
        <v>27943</v>
      </c>
      <c r="K58" s="181"/>
      <c r="L58" s="181"/>
      <c r="M58" s="181">
        <f>'将来負担比率（分子）の構造'!L$50</f>
        <v>28104</v>
      </c>
      <c r="N58" s="181"/>
      <c r="O58" s="181"/>
      <c r="P58" s="181">
        <f>'将来負担比率（分子）の構造'!M$50</f>
        <v>28564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77</v>
      </c>
      <c r="C61" s="181"/>
      <c r="D61" s="181"/>
      <c r="E61" s="181">
        <f>'将来負担比率（分子）の構造'!J$46</f>
        <v>85</v>
      </c>
      <c r="F61" s="181"/>
      <c r="G61" s="181"/>
      <c r="H61" s="181">
        <f>'将来負担比率（分子）の構造'!K$46</f>
        <v>80</v>
      </c>
      <c r="I61" s="181"/>
      <c r="J61" s="181"/>
      <c r="K61" s="181">
        <f>'将来負担比率（分子）の構造'!L$46</f>
        <v>117</v>
      </c>
      <c r="L61" s="181"/>
      <c r="M61" s="181"/>
      <c r="N61" s="181">
        <f>'将来負担比率（分子）の構造'!M$46</f>
        <v>90</v>
      </c>
      <c r="O61" s="181"/>
      <c r="P61" s="181"/>
    </row>
    <row r="62" spans="1:16" x14ac:dyDescent="0.15">
      <c r="A62" s="181" t="s">
        <v>34</v>
      </c>
      <c r="B62" s="181">
        <f>'将来負担比率（分子）の構造'!I$45</f>
        <v>16443</v>
      </c>
      <c r="C62" s="181"/>
      <c r="D62" s="181"/>
      <c r="E62" s="181">
        <f>'将来負担比率（分子）の構造'!J$45</f>
        <v>16332</v>
      </c>
      <c r="F62" s="181"/>
      <c r="G62" s="181"/>
      <c r="H62" s="181">
        <f>'将来負担比率（分子）の構造'!K$45</f>
        <v>15647</v>
      </c>
      <c r="I62" s="181"/>
      <c r="J62" s="181"/>
      <c r="K62" s="181">
        <f>'将来負担比率（分子）の構造'!L$45</f>
        <v>14029</v>
      </c>
      <c r="L62" s="181"/>
      <c r="M62" s="181"/>
      <c r="N62" s="181">
        <f>'将来負担比率（分子）の構造'!M$45</f>
        <v>14006</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28181</v>
      </c>
      <c r="C64" s="181"/>
      <c r="D64" s="181"/>
      <c r="E64" s="181">
        <f>'将来負担比率（分子）の構造'!J$43</f>
        <v>24146</v>
      </c>
      <c r="F64" s="181"/>
      <c r="G64" s="181"/>
      <c r="H64" s="181">
        <f>'将来負担比率（分子）の構造'!K$43</f>
        <v>24202</v>
      </c>
      <c r="I64" s="181"/>
      <c r="J64" s="181"/>
      <c r="K64" s="181">
        <f>'将来負担比率（分子）の構造'!L$43</f>
        <v>24578</v>
      </c>
      <c r="L64" s="181"/>
      <c r="M64" s="181"/>
      <c r="N64" s="181">
        <f>'将来負担比率（分子）の構造'!M$43</f>
        <v>25565</v>
      </c>
      <c r="O64" s="181"/>
      <c r="P64" s="181"/>
    </row>
    <row r="65" spans="1:16" x14ac:dyDescent="0.15">
      <c r="A65" s="181" t="s">
        <v>31</v>
      </c>
      <c r="B65" s="181">
        <f>'将来負担比率（分子）の構造'!I$42</f>
        <v>1</v>
      </c>
      <c r="C65" s="181"/>
      <c r="D65" s="181"/>
      <c r="E65" s="181">
        <f>'将来負担比率（分子）の構造'!J$42</f>
        <v>0</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113189</v>
      </c>
      <c r="C66" s="181"/>
      <c r="D66" s="181"/>
      <c r="E66" s="181">
        <f>'将来負担比率（分子）の構造'!J$41</f>
        <v>114163</v>
      </c>
      <c r="F66" s="181"/>
      <c r="G66" s="181"/>
      <c r="H66" s="181">
        <f>'将来負担比率（分子）の構造'!K$41</f>
        <v>112222</v>
      </c>
      <c r="I66" s="181"/>
      <c r="J66" s="181"/>
      <c r="K66" s="181">
        <f>'将来負担比率（分子）の構造'!L$41</f>
        <v>111468</v>
      </c>
      <c r="L66" s="181"/>
      <c r="M66" s="181"/>
      <c r="N66" s="181">
        <f>'将来負担比率（分子）の構造'!M$41</f>
        <v>116645</v>
      </c>
      <c r="O66" s="181"/>
      <c r="P66" s="181"/>
    </row>
    <row r="67" spans="1:16" x14ac:dyDescent="0.15">
      <c r="A67" s="181" t="s">
        <v>74</v>
      </c>
      <c r="B67" s="181" t="e">
        <f>NA()</f>
        <v>#N/A</v>
      </c>
      <c r="C67" s="181">
        <f>IF(ISNUMBER('将来負担比率（分子）の構造'!I$53), IF('将来負担比率（分子）の構造'!I$53 &lt; 0, 0, '将来負担比率（分子）の構造'!I$53), NA())</f>
        <v>14295</v>
      </c>
      <c r="D67" s="181" t="e">
        <f>NA()</f>
        <v>#N/A</v>
      </c>
      <c r="E67" s="181" t="e">
        <f>NA()</f>
        <v>#N/A</v>
      </c>
      <c r="F67" s="181">
        <f>IF(ISNUMBER('将来負担比率（分子）の構造'!J$53), IF('将来負担比率（分子）の構造'!J$53 &lt; 0, 0, '将来負担比率（分子）の構造'!J$53), NA())</f>
        <v>8689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5224</v>
      </c>
      <c r="C72" s="185">
        <f>基金残高に係る経年分析!G55</f>
        <v>4577</v>
      </c>
      <c r="D72" s="185">
        <f>基金残高に係る経年分析!H55</f>
        <v>5567</v>
      </c>
    </row>
    <row r="73" spans="1:16" x14ac:dyDescent="0.15">
      <c r="A73" s="184" t="s">
        <v>77</v>
      </c>
      <c r="B73" s="185">
        <f>基金残高に係る経年分析!F56</f>
        <v>4096</v>
      </c>
      <c r="C73" s="185">
        <f>基金残高に係る経年分析!G56</f>
        <v>3508</v>
      </c>
      <c r="D73" s="185">
        <f>基金残高に係る経年分析!H56</f>
        <v>3447</v>
      </c>
    </row>
    <row r="74" spans="1:16" x14ac:dyDescent="0.15">
      <c r="A74" s="184" t="s">
        <v>78</v>
      </c>
      <c r="B74" s="185">
        <f>基金残高に係る経年分析!F57</f>
        <v>14512</v>
      </c>
      <c r="C74" s="185">
        <f>基金残高に係る経年分析!G57</f>
        <v>14347</v>
      </c>
      <c r="D74" s="185">
        <f>基金残高に係る経年分析!H57</f>
        <v>12970</v>
      </c>
    </row>
  </sheetData>
  <sheetProtection algorithmName="SHA-512" hashValue="G3Nda3GlDDMoRnUMQhIPLR+wlQOkh911YSBhz1+pM5UyBHoBkkEQ6EmlQEkWB1B3kg18ir/kNVL/WmcBGvfjFA==" saltValue="BigNVO6TjDNwejXL8rtJ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226</v>
      </c>
      <c r="C5" s="709"/>
      <c r="D5" s="709"/>
      <c r="E5" s="709"/>
      <c r="F5" s="709"/>
      <c r="G5" s="709"/>
      <c r="H5" s="709"/>
      <c r="I5" s="709"/>
      <c r="J5" s="709"/>
      <c r="K5" s="709"/>
      <c r="L5" s="709"/>
      <c r="M5" s="709"/>
      <c r="N5" s="709"/>
      <c r="O5" s="709"/>
      <c r="P5" s="709"/>
      <c r="Q5" s="710"/>
      <c r="R5" s="695">
        <v>29785825</v>
      </c>
      <c r="S5" s="696"/>
      <c r="T5" s="696"/>
      <c r="U5" s="696"/>
      <c r="V5" s="696"/>
      <c r="W5" s="696"/>
      <c r="X5" s="696"/>
      <c r="Y5" s="739"/>
      <c r="Z5" s="757">
        <v>21.8</v>
      </c>
      <c r="AA5" s="757"/>
      <c r="AB5" s="757"/>
      <c r="AC5" s="757"/>
      <c r="AD5" s="758">
        <v>27872297</v>
      </c>
      <c r="AE5" s="758"/>
      <c r="AF5" s="758"/>
      <c r="AG5" s="758"/>
      <c r="AH5" s="758"/>
      <c r="AI5" s="758"/>
      <c r="AJ5" s="758"/>
      <c r="AK5" s="758"/>
      <c r="AL5" s="740">
        <v>47.8</v>
      </c>
      <c r="AM5" s="713"/>
      <c r="AN5" s="713"/>
      <c r="AO5" s="741"/>
      <c r="AP5" s="708" t="s">
        <v>227</v>
      </c>
      <c r="AQ5" s="709"/>
      <c r="AR5" s="709"/>
      <c r="AS5" s="709"/>
      <c r="AT5" s="709"/>
      <c r="AU5" s="709"/>
      <c r="AV5" s="709"/>
      <c r="AW5" s="709"/>
      <c r="AX5" s="709"/>
      <c r="AY5" s="709"/>
      <c r="AZ5" s="709"/>
      <c r="BA5" s="709"/>
      <c r="BB5" s="709"/>
      <c r="BC5" s="709"/>
      <c r="BD5" s="709"/>
      <c r="BE5" s="709"/>
      <c r="BF5" s="710"/>
      <c r="BG5" s="640">
        <v>27813452</v>
      </c>
      <c r="BH5" s="641"/>
      <c r="BI5" s="641"/>
      <c r="BJ5" s="641"/>
      <c r="BK5" s="641"/>
      <c r="BL5" s="641"/>
      <c r="BM5" s="641"/>
      <c r="BN5" s="642"/>
      <c r="BO5" s="677">
        <v>93.4</v>
      </c>
      <c r="BP5" s="677"/>
      <c r="BQ5" s="677"/>
      <c r="BR5" s="677"/>
      <c r="BS5" s="678">
        <v>351496</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730987</v>
      </c>
      <c r="S6" s="641"/>
      <c r="T6" s="641"/>
      <c r="U6" s="641"/>
      <c r="V6" s="641"/>
      <c r="W6" s="641"/>
      <c r="X6" s="641"/>
      <c r="Y6" s="642"/>
      <c r="Z6" s="677">
        <v>0.5</v>
      </c>
      <c r="AA6" s="677"/>
      <c r="AB6" s="677"/>
      <c r="AC6" s="677"/>
      <c r="AD6" s="678">
        <v>730987</v>
      </c>
      <c r="AE6" s="678"/>
      <c r="AF6" s="678"/>
      <c r="AG6" s="678"/>
      <c r="AH6" s="678"/>
      <c r="AI6" s="678"/>
      <c r="AJ6" s="678"/>
      <c r="AK6" s="678"/>
      <c r="AL6" s="643">
        <v>1.3</v>
      </c>
      <c r="AM6" s="644"/>
      <c r="AN6" s="644"/>
      <c r="AO6" s="679"/>
      <c r="AP6" s="637" t="s">
        <v>232</v>
      </c>
      <c r="AQ6" s="638"/>
      <c r="AR6" s="638"/>
      <c r="AS6" s="638"/>
      <c r="AT6" s="638"/>
      <c r="AU6" s="638"/>
      <c r="AV6" s="638"/>
      <c r="AW6" s="638"/>
      <c r="AX6" s="638"/>
      <c r="AY6" s="638"/>
      <c r="AZ6" s="638"/>
      <c r="BA6" s="638"/>
      <c r="BB6" s="638"/>
      <c r="BC6" s="638"/>
      <c r="BD6" s="638"/>
      <c r="BE6" s="638"/>
      <c r="BF6" s="639"/>
      <c r="BG6" s="640">
        <v>27813452</v>
      </c>
      <c r="BH6" s="641"/>
      <c r="BI6" s="641"/>
      <c r="BJ6" s="641"/>
      <c r="BK6" s="641"/>
      <c r="BL6" s="641"/>
      <c r="BM6" s="641"/>
      <c r="BN6" s="642"/>
      <c r="BO6" s="677">
        <v>93.4</v>
      </c>
      <c r="BP6" s="677"/>
      <c r="BQ6" s="677"/>
      <c r="BR6" s="677"/>
      <c r="BS6" s="678">
        <v>351496</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563931</v>
      </c>
      <c r="CS6" s="641"/>
      <c r="CT6" s="641"/>
      <c r="CU6" s="641"/>
      <c r="CV6" s="641"/>
      <c r="CW6" s="641"/>
      <c r="CX6" s="641"/>
      <c r="CY6" s="642"/>
      <c r="CZ6" s="740">
        <v>0.4</v>
      </c>
      <c r="DA6" s="713"/>
      <c r="DB6" s="713"/>
      <c r="DC6" s="743"/>
      <c r="DD6" s="646" t="s">
        <v>148</v>
      </c>
      <c r="DE6" s="641"/>
      <c r="DF6" s="641"/>
      <c r="DG6" s="641"/>
      <c r="DH6" s="641"/>
      <c r="DI6" s="641"/>
      <c r="DJ6" s="641"/>
      <c r="DK6" s="641"/>
      <c r="DL6" s="641"/>
      <c r="DM6" s="641"/>
      <c r="DN6" s="641"/>
      <c r="DO6" s="641"/>
      <c r="DP6" s="642"/>
      <c r="DQ6" s="646">
        <v>562943</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16836</v>
      </c>
      <c r="S7" s="641"/>
      <c r="T7" s="641"/>
      <c r="U7" s="641"/>
      <c r="V7" s="641"/>
      <c r="W7" s="641"/>
      <c r="X7" s="641"/>
      <c r="Y7" s="642"/>
      <c r="Z7" s="677">
        <v>0</v>
      </c>
      <c r="AA7" s="677"/>
      <c r="AB7" s="677"/>
      <c r="AC7" s="677"/>
      <c r="AD7" s="678">
        <v>16836</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13290094</v>
      </c>
      <c r="BH7" s="641"/>
      <c r="BI7" s="641"/>
      <c r="BJ7" s="641"/>
      <c r="BK7" s="641"/>
      <c r="BL7" s="641"/>
      <c r="BM7" s="641"/>
      <c r="BN7" s="642"/>
      <c r="BO7" s="677">
        <v>44.6</v>
      </c>
      <c r="BP7" s="677"/>
      <c r="BQ7" s="677"/>
      <c r="BR7" s="677"/>
      <c r="BS7" s="678">
        <v>351496</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14015657</v>
      </c>
      <c r="CS7" s="641"/>
      <c r="CT7" s="641"/>
      <c r="CU7" s="641"/>
      <c r="CV7" s="641"/>
      <c r="CW7" s="641"/>
      <c r="CX7" s="641"/>
      <c r="CY7" s="642"/>
      <c r="CZ7" s="677">
        <v>10.6</v>
      </c>
      <c r="DA7" s="677"/>
      <c r="DB7" s="677"/>
      <c r="DC7" s="677"/>
      <c r="DD7" s="646">
        <v>514340</v>
      </c>
      <c r="DE7" s="641"/>
      <c r="DF7" s="641"/>
      <c r="DG7" s="641"/>
      <c r="DH7" s="641"/>
      <c r="DI7" s="641"/>
      <c r="DJ7" s="641"/>
      <c r="DK7" s="641"/>
      <c r="DL7" s="641"/>
      <c r="DM7" s="641"/>
      <c r="DN7" s="641"/>
      <c r="DO7" s="641"/>
      <c r="DP7" s="642"/>
      <c r="DQ7" s="646">
        <v>11124512</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77115</v>
      </c>
      <c r="S8" s="641"/>
      <c r="T8" s="641"/>
      <c r="U8" s="641"/>
      <c r="V8" s="641"/>
      <c r="W8" s="641"/>
      <c r="X8" s="641"/>
      <c r="Y8" s="642"/>
      <c r="Z8" s="677">
        <v>0.1</v>
      </c>
      <c r="AA8" s="677"/>
      <c r="AB8" s="677"/>
      <c r="AC8" s="677"/>
      <c r="AD8" s="678">
        <v>77115</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409029</v>
      </c>
      <c r="BH8" s="641"/>
      <c r="BI8" s="641"/>
      <c r="BJ8" s="641"/>
      <c r="BK8" s="641"/>
      <c r="BL8" s="641"/>
      <c r="BM8" s="641"/>
      <c r="BN8" s="642"/>
      <c r="BO8" s="677">
        <v>1.4</v>
      </c>
      <c r="BP8" s="677"/>
      <c r="BQ8" s="677"/>
      <c r="BR8" s="677"/>
      <c r="BS8" s="646" t="s">
        <v>148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47514616</v>
      </c>
      <c r="CS8" s="641"/>
      <c r="CT8" s="641"/>
      <c r="CU8" s="641"/>
      <c r="CV8" s="641"/>
      <c r="CW8" s="641"/>
      <c r="CX8" s="641"/>
      <c r="CY8" s="642"/>
      <c r="CZ8" s="677">
        <v>35.9</v>
      </c>
      <c r="DA8" s="677"/>
      <c r="DB8" s="677"/>
      <c r="DC8" s="677"/>
      <c r="DD8" s="646">
        <v>595853</v>
      </c>
      <c r="DE8" s="641"/>
      <c r="DF8" s="641"/>
      <c r="DG8" s="641"/>
      <c r="DH8" s="641"/>
      <c r="DI8" s="641"/>
      <c r="DJ8" s="641"/>
      <c r="DK8" s="641"/>
      <c r="DL8" s="641"/>
      <c r="DM8" s="641"/>
      <c r="DN8" s="641"/>
      <c r="DO8" s="641"/>
      <c r="DP8" s="642"/>
      <c r="DQ8" s="646">
        <v>21309105</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42388</v>
      </c>
      <c r="S9" s="641"/>
      <c r="T9" s="641"/>
      <c r="U9" s="641"/>
      <c r="V9" s="641"/>
      <c r="W9" s="641"/>
      <c r="X9" s="641"/>
      <c r="Y9" s="642"/>
      <c r="Z9" s="677">
        <v>0</v>
      </c>
      <c r="AA9" s="677"/>
      <c r="AB9" s="677"/>
      <c r="AC9" s="677"/>
      <c r="AD9" s="678">
        <v>42388</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10543595</v>
      </c>
      <c r="BH9" s="641"/>
      <c r="BI9" s="641"/>
      <c r="BJ9" s="641"/>
      <c r="BK9" s="641"/>
      <c r="BL9" s="641"/>
      <c r="BM9" s="641"/>
      <c r="BN9" s="642"/>
      <c r="BO9" s="677">
        <v>35.4</v>
      </c>
      <c r="BP9" s="677"/>
      <c r="BQ9" s="677"/>
      <c r="BR9" s="677"/>
      <c r="BS9" s="646" t="s">
        <v>242</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18615384</v>
      </c>
      <c r="CS9" s="641"/>
      <c r="CT9" s="641"/>
      <c r="CU9" s="641"/>
      <c r="CV9" s="641"/>
      <c r="CW9" s="641"/>
      <c r="CX9" s="641"/>
      <c r="CY9" s="642"/>
      <c r="CZ9" s="677">
        <v>14.1</v>
      </c>
      <c r="DA9" s="677"/>
      <c r="DB9" s="677"/>
      <c r="DC9" s="677"/>
      <c r="DD9" s="646">
        <v>9921958</v>
      </c>
      <c r="DE9" s="641"/>
      <c r="DF9" s="641"/>
      <c r="DG9" s="641"/>
      <c r="DH9" s="641"/>
      <c r="DI9" s="641"/>
      <c r="DJ9" s="641"/>
      <c r="DK9" s="641"/>
      <c r="DL9" s="641"/>
      <c r="DM9" s="641"/>
      <c r="DN9" s="641"/>
      <c r="DO9" s="641"/>
      <c r="DP9" s="642"/>
      <c r="DQ9" s="646">
        <v>7492286</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148</v>
      </c>
      <c r="S10" s="641"/>
      <c r="T10" s="641"/>
      <c r="U10" s="641"/>
      <c r="V10" s="641"/>
      <c r="W10" s="641"/>
      <c r="X10" s="641"/>
      <c r="Y10" s="642"/>
      <c r="Z10" s="677" t="s">
        <v>148</v>
      </c>
      <c r="AA10" s="677"/>
      <c r="AB10" s="677"/>
      <c r="AC10" s="677"/>
      <c r="AD10" s="678" t="s">
        <v>148</v>
      </c>
      <c r="AE10" s="678"/>
      <c r="AF10" s="678"/>
      <c r="AG10" s="678"/>
      <c r="AH10" s="678"/>
      <c r="AI10" s="678"/>
      <c r="AJ10" s="678"/>
      <c r="AK10" s="678"/>
      <c r="AL10" s="643" t="s">
        <v>242</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610071</v>
      </c>
      <c r="BH10" s="641"/>
      <c r="BI10" s="641"/>
      <c r="BJ10" s="641"/>
      <c r="BK10" s="641"/>
      <c r="BL10" s="641"/>
      <c r="BM10" s="641"/>
      <c r="BN10" s="642"/>
      <c r="BO10" s="677">
        <v>2</v>
      </c>
      <c r="BP10" s="677"/>
      <c r="BQ10" s="677"/>
      <c r="BR10" s="677"/>
      <c r="BS10" s="646" t="s">
        <v>148</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74504</v>
      </c>
      <c r="CS10" s="641"/>
      <c r="CT10" s="641"/>
      <c r="CU10" s="641"/>
      <c r="CV10" s="641"/>
      <c r="CW10" s="641"/>
      <c r="CX10" s="641"/>
      <c r="CY10" s="642"/>
      <c r="CZ10" s="677">
        <v>0.1</v>
      </c>
      <c r="DA10" s="677"/>
      <c r="DB10" s="677"/>
      <c r="DC10" s="677"/>
      <c r="DD10" s="646" t="s">
        <v>242</v>
      </c>
      <c r="DE10" s="641"/>
      <c r="DF10" s="641"/>
      <c r="DG10" s="641"/>
      <c r="DH10" s="641"/>
      <c r="DI10" s="641"/>
      <c r="DJ10" s="641"/>
      <c r="DK10" s="641"/>
      <c r="DL10" s="641"/>
      <c r="DM10" s="641"/>
      <c r="DN10" s="641"/>
      <c r="DO10" s="641"/>
      <c r="DP10" s="642"/>
      <c r="DQ10" s="646">
        <v>60073</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4501778</v>
      </c>
      <c r="S11" s="641"/>
      <c r="T11" s="641"/>
      <c r="U11" s="641"/>
      <c r="V11" s="641"/>
      <c r="W11" s="641"/>
      <c r="X11" s="641"/>
      <c r="Y11" s="642"/>
      <c r="Z11" s="643">
        <v>3.3</v>
      </c>
      <c r="AA11" s="644"/>
      <c r="AB11" s="644"/>
      <c r="AC11" s="645"/>
      <c r="AD11" s="646">
        <v>4501778</v>
      </c>
      <c r="AE11" s="641"/>
      <c r="AF11" s="641"/>
      <c r="AG11" s="641"/>
      <c r="AH11" s="641"/>
      <c r="AI11" s="641"/>
      <c r="AJ11" s="641"/>
      <c r="AK11" s="642"/>
      <c r="AL11" s="643">
        <v>7.7</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1727399</v>
      </c>
      <c r="BH11" s="641"/>
      <c r="BI11" s="641"/>
      <c r="BJ11" s="641"/>
      <c r="BK11" s="641"/>
      <c r="BL11" s="641"/>
      <c r="BM11" s="641"/>
      <c r="BN11" s="642"/>
      <c r="BO11" s="677">
        <v>5.8</v>
      </c>
      <c r="BP11" s="677"/>
      <c r="BQ11" s="677"/>
      <c r="BR11" s="677"/>
      <c r="BS11" s="646">
        <v>351496</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2237588</v>
      </c>
      <c r="CS11" s="641"/>
      <c r="CT11" s="641"/>
      <c r="CU11" s="641"/>
      <c r="CV11" s="641"/>
      <c r="CW11" s="641"/>
      <c r="CX11" s="641"/>
      <c r="CY11" s="642"/>
      <c r="CZ11" s="677">
        <v>1.7</v>
      </c>
      <c r="DA11" s="677"/>
      <c r="DB11" s="677"/>
      <c r="DC11" s="677"/>
      <c r="DD11" s="646">
        <v>762286</v>
      </c>
      <c r="DE11" s="641"/>
      <c r="DF11" s="641"/>
      <c r="DG11" s="641"/>
      <c r="DH11" s="641"/>
      <c r="DI11" s="641"/>
      <c r="DJ11" s="641"/>
      <c r="DK11" s="641"/>
      <c r="DL11" s="641"/>
      <c r="DM11" s="641"/>
      <c r="DN11" s="641"/>
      <c r="DO11" s="641"/>
      <c r="DP11" s="642"/>
      <c r="DQ11" s="646">
        <v>1411235</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v>35804</v>
      </c>
      <c r="S12" s="641"/>
      <c r="T12" s="641"/>
      <c r="U12" s="641"/>
      <c r="V12" s="641"/>
      <c r="W12" s="641"/>
      <c r="X12" s="641"/>
      <c r="Y12" s="642"/>
      <c r="Z12" s="677">
        <v>0</v>
      </c>
      <c r="AA12" s="677"/>
      <c r="AB12" s="677"/>
      <c r="AC12" s="677"/>
      <c r="AD12" s="678">
        <v>35804</v>
      </c>
      <c r="AE12" s="678"/>
      <c r="AF12" s="678"/>
      <c r="AG12" s="678"/>
      <c r="AH12" s="678"/>
      <c r="AI12" s="678"/>
      <c r="AJ12" s="678"/>
      <c r="AK12" s="678"/>
      <c r="AL12" s="643">
        <v>0.1</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11989189</v>
      </c>
      <c r="BH12" s="641"/>
      <c r="BI12" s="641"/>
      <c r="BJ12" s="641"/>
      <c r="BK12" s="641"/>
      <c r="BL12" s="641"/>
      <c r="BM12" s="641"/>
      <c r="BN12" s="642"/>
      <c r="BO12" s="677">
        <v>40.299999999999997</v>
      </c>
      <c r="BP12" s="677"/>
      <c r="BQ12" s="677"/>
      <c r="BR12" s="677"/>
      <c r="BS12" s="646" t="s">
        <v>242</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7279684</v>
      </c>
      <c r="CS12" s="641"/>
      <c r="CT12" s="641"/>
      <c r="CU12" s="641"/>
      <c r="CV12" s="641"/>
      <c r="CW12" s="641"/>
      <c r="CX12" s="641"/>
      <c r="CY12" s="642"/>
      <c r="CZ12" s="677">
        <v>5.5</v>
      </c>
      <c r="DA12" s="677"/>
      <c r="DB12" s="677"/>
      <c r="DC12" s="677"/>
      <c r="DD12" s="646">
        <v>191882</v>
      </c>
      <c r="DE12" s="641"/>
      <c r="DF12" s="641"/>
      <c r="DG12" s="641"/>
      <c r="DH12" s="641"/>
      <c r="DI12" s="641"/>
      <c r="DJ12" s="641"/>
      <c r="DK12" s="641"/>
      <c r="DL12" s="641"/>
      <c r="DM12" s="641"/>
      <c r="DN12" s="641"/>
      <c r="DO12" s="641"/>
      <c r="DP12" s="642"/>
      <c r="DQ12" s="646">
        <v>1868698</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242</v>
      </c>
      <c r="S13" s="641"/>
      <c r="T13" s="641"/>
      <c r="U13" s="641"/>
      <c r="V13" s="641"/>
      <c r="W13" s="641"/>
      <c r="X13" s="641"/>
      <c r="Y13" s="642"/>
      <c r="Z13" s="677" t="s">
        <v>242</v>
      </c>
      <c r="AA13" s="677"/>
      <c r="AB13" s="677"/>
      <c r="AC13" s="677"/>
      <c r="AD13" s="678" t="s">
        <v>242</v>
      </c>
      <c r="AE13" s="678"/>
      <c r="AF13" s="678"/>
      <c r="AG13" s="678"/>
      <c r="AH13" s="678"/>
      <c r="AI13" s="678"/>
      <c r="AJ13" s="678"/>
      <c r="AK13" s="678"/>
      <c r="AL13" s="643" t="s">
        <v>148</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11829269</v>
      </c>
      <c r="BH13" s="641"/>
      <c r="BI13" s="641"/>
      <c r="BJ13" s="641"/>
      <c r="BK13" s="641"/>
      <c r="BL13" s="641"/>
      <c r="BM13" s="641"/>
      <c r="BN13" s="642"/>
      <c r="BO13" s="677">
        <v>39.700000000000003</v>
      </c>
      <c r="BP13" s="677"/>
      <c r="BQ13" s="677"/>
      <c r="BR13" s="677"/>
      <c r="BS13" s="646" t="s">
        <v>242</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12587357</v>
      </c>
      <c r="CS13" s="641"/>
      <c r="CT13" s="641"/>
      <c r="CU13" s="641"/>
      <c r="CV13" s="641"/>
      <c r="CW13" s="641"/>
      <c r="CX13" s="641"/>
      <c r="CY13" s="642"/>
      <c r="CZ13" s="677">
        <v>9.5</v>
      </c>
      <c r="DA13" s="677"/>
      <c r="DB13" s="677"/>
      <c r="DC13" s="677"/>
      <c r="DD13" s="646">
        <v>7366417</v>
      </c>
      <c r="DE13" s="641"/>
      <c r="DF13" s="641"/>
      <c r="DG13" s="641"/>
      <c r="DH13" s="641"/>
      <c r="DI13" s="641"/>
      <c r="DJ13" s="641"/>
      <c r="DK13" s="641"/>
      <c r="DL13" s="641"/>
      <c r="DM13" s="641"/>
      <c r="DN13" s="641"/>
      <c r="DO13" s="641"/>
      <c r="DP13" s="642"/>
      <c r="DQ13" s="646">
        <v>6512633</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74828</v>
      </c>
      <c r="S14" s="641"/>
      <c r="T14" s="641"/>
      <c r="U14" s="641"/>
      <c r="V14" s="641"/>
      <c r="W14" s="641"/>
      <c r="X14" s="641"/>
      <c r="Y14" s="642"/>
      <c r="Z14" s="677">
        <v>0.1</v>
      </c>
      <c r="AA14" s="677"/>
      <c r="AB14" s="677"/>
      <c r="AC14" s="677"/>
      <c r="AD14" s="678">
        <v>74828</v>
      </c>
      <c r="AE14" s="678"/>
      <c r="AF14" s="678"/>
      <c r="AG14" s="678"/>
      <c r="AH14" s="678"/>
      <c r="AI14" s="678"/>
      <c r="AJ14" s="678"/>
      <c r="AK14" s="678"/>
      <c r="AL14" s="643">
        <v>0.1</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728876</v>
      </c>
      <c r="BH14" s="641"/>
      <c r="BI14" s="641"/>
      <c r="BJ14" s="641"/>
      <c r="BK14" s="641"/>
      <c r="BL14" s="641"/>
      <c r="BM14" s="641"/>
      <c r="BN14" s="642"/>
      <c r="BO14" s="677">
        <v>2.4</v>
      </c>
      <c r="BP14" s="677"/>
      <c r="BQ14" s="677"/>
      <c r="BR14" s="677"/>
      <c r="BS14" s="646" t="s">
        <v>148</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3945244</v>
      </c>
      <c r="CS14" s="641"/>
      <c r="CT14" s="641"/>
      <c r="CU14" s="641"/>
      <c r="CV14" s="641"/>
      <c r="CW14" s="641"/>
      <c r="CX14" s="641"/>
      <c r="CY14" s="642"/>
      <c r="CZ14" s="677">
        <v>3</v>
      </c>
      <c r="DA14" s="677"/>
      <c r="DB14" s="677"/>
      <c r="DC14" s="677"/>
      <c r="DD14" s="646">
        <v>487349</v>
      </c>
      <c r="DE14" s="641"/>
      <c r="DF14" s="641"/>
      <c r="DG14" s="641"/>
      <c r="DH14" s="641"/>
      <c r="DI14" s="641"/>
      <c r="DJ14" s="641"/>
      <c r="DK14" s="641"/>
      <c r="DL14" s="641"/>
      <c r="DM14" s="641"/>
      <c r="DN14" s="641"/>
      <c r="DO14" s="641"/>
      <c r="DP14" s="642"/>
      <c r="DQ14" s="646">
        <v>2607302</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148</v>
      </c>
      <c r="S15" s="641"/>
      <c r="T15" s="641"/>
      <c r="U15" s="641"/>
      <c r="V15" s="641"/>
      <c r="W15" s="641"/>
      <c r="X15" s="641"/>
      <c r="Y15" s="642"/>
      <c r="Z15" s="677" t="s">
        <v>242</v>
      </c>
      <c r="AA15" s="677"/>
      <c r="AB15" s="677"/>
      <c r="AC15" s="677"/>
      <c r="AD15" s="678" t="s">
        <v>148</v>
      </c>
      <c r="AE15" s="678"/>
      <c r="AF15" s="678"/>
      <c r="AG15" s="678"/>
      <c r="AH15" s="678"/>
      <c r="AI15" s="678"/>
      <c r="AJ15" s="678"/>
      <c r="AK15" s="678"/>
      <c r="AL15" s="643" t="s">
        <v>148</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1805293</v>
      </c>
      <c r="BH15" s="641"/>
      <c r="BI15" s="641"/>
      <c r="BJ15" s="641"/>
      <c r="BK15" s="641"/>
      <c r="BL15" s="641"/>
      <c r="BM15" s="641"/>
      <c r="BN15" s="642"/>
      <c r="BO15" s="677">
        <v>6.1</v>
      </c>
      <c r="BP15" s="677"/>
      <c r="BQ15" s="677"/>
      <c r="BR15" s="677"/>
      <c r="BS15" s="646" t="s">
        <v>242</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13996437</v>
      </c>
      <c r="CS15" s="641"/>
      <c r="CT15" s="641"/>
      <c r="CU15" s="641"/>
      <c r="CV15" s="641"/>
      <c r="CW15" s="641"/>
      <c r="CX15" s="641"/>
      <c r="CY15" s="642"/>
      <c r="CZ15" s="677">
        <v>10.6</v>
      </c>
      <c r="DA15" s="677"/>
      <c r="DB15" s="677"/>
      <c r="DC15" s="677"/>
      <c r="DD15" s="646">
        <v>5459476</v>
      </c>
      <c r="DE15" s="641"/>
      <c r="DF15" s="641"/>
      <c r="DG15" s="641"/>
      <c r="DH15" s="641"/>
      <c r="DI15" s="641"/>
      <c r="DJ15" s="641"/>
      <c r="DK15" s="641"/>
      <c r="DL15" s="641"/>
      <c r="DM15" s="641"/>
      <c r="DN15" s="641"/>
      <c r="DO15" s="641"/>
      <c r="DP15" s="642"/>
      <c r="DQ15" s="646">
        <v>7789483</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16282</v>
      </c>
      <c r="S16" s="641"/>
      <c r="T16" s="641"/>
      <c r="U16" s="641"/>
      <c r="V16" s="641"/>
      <c r="W16" s="641"/>
      <c r="X16" s="641"/>
      <c r="Y16" s="642"/>
      <c r="Z16" s="677">
        <v>0</v>
      </c>
      <c r="AA16" s="677"/>
      <c r="AB16" s="677"/>
      <c r="AC16" s="677"/>
      <c r="AD16" s="678">
        <v>16282</v>
      </c>
      <c r="AE16" s="678"/>
      <c r="AF16" s="678"/>
      <c r="AG16" s="678"/>
      <c r="AH16" s="678"/>
      <c r="AI16" s="678"/>
      <c r="AJ16" s="678"/>
      <c r="AK16" s="678"/>
      <c r="AL16" s="643">
        <v>0</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242</v>
      </c>
      <c r="BH16" s="641"/>
      <c r="BI16" s="641"/>
      <c r="BJ16" s="641"/>
      <c r="BK16" s="641"/>
      <c r="BL16" s="641"/>
      <c r="BM16" s="641"/>
      <c r="BN16" s="642"/>
      <c r="BO16" s="677" t="s">
        <v>242</v>
      </c>
      <c r="BP16" s="677"/>
      <c r="BQ16" s="677"/>
      <c r="BR16" s="677"/>
      <c r="BS16" s="646" t="s">
        <v>242</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593376</v>
      </c>
      <c r="CS16" s="641"/>
      <c r="CT16" s="641"/>
      <c r="CU16" s="641"/>
      <c r="CV16" s="641"/>
      <c r="CW16" s="641"/>
      <c r="CX16" s="641"/>
      <c r="CY16" s="642"/>
      <c r="CZ16" s="677">
        <v>0.4</v>
      </c>
      <c r="DA16" s="677"/>
      <c r="DB16" s="677"/>
      <c r="DC16" s="677"/>
      <c r="DD16" s="646" t="s">
        <v>148</v>
      </c>
      <c r="DE16" s="641"/>
      <c r="DF16" s="641"/>
      <c r="DG16" s="641"/>
      <c r="DH16" s="641"/>
      <c r="DI16" s="641"/>
      <c r="DJ16" s="641"/>
      <c r="DK16" s="641"/>
      <c r="DL16" s="641"/>
      <c r="DM16" s="641"/>
      <c r="DN16" s="641"/>
      <c r="DO16" s="641"/>
      <c r="DP16" s="642"/>
      <c r="DQ16" s="646">
        <v>338843</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422710</v>
      </c>
      <c r="S17" s="641"/>
      <c r="T17" s="641"/>
      <c r="U17" s="641"/>
      <c r="V17" s="641"/>
      <c r="W17" s="641"/>
      <c r="X17" s="641"/>
      <c r="Y17" s="642"/>
      <c r="Z17" s="677">
        <v>0.3</v>
      </c>
      <c r="AA17" s="677"/>
      <c r="AB17" s="677"/>
      <c r="AC17" s="677"/>
      <c r="AD17" s="678">
        <v>422710</v>
      </c>
      <c r="AE17" s="678"/>
      <c r="AF17" s="678"/>
      <c r="AG17" s="678"/>
      <c r="AH17" s="678"/>
      <c r="AI17" s="678"/>
      <c r="AJ17" s="678"/>
      <c r="AK17" s="678"/>
      <c r="AL17" s="643">
        <v>0.7</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148</v>
      </c>
      <c r="BH17" s="641"/>
      <c r="BI17" s="641"/>
      <c r="BJ17" s="641"/>
      <c r="BK17" s="641"/>
      <c r="BL17" s="641"/>
      <c r="BM17" s="641"/>
      <c r="BN17" s="642"/>
      <c r="BO17" s="677" t="s">
        <v>148</v>
      </c>
      <c r="BP17" s="677"/>
      <c r="BQ17" s="677"/>
      <c r="BR17" s="677"/>
      <c r="BS17" s="646" t="s">
        <v>148</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10931829</v>
      </c>
      <c r="CS17" s="641"/>
      <c r="CT17" s="641"/>
      <c r="CU17" s="641"/>
      <c r="CV17" s="641"/>
      <c r="CW17" s="641"/>
      <c r="CX17" s="641"/>
      <c r="CY17" s="642"/>
      <c r="CZ17" s="677">
        <v>8.3000000000000007</v>
      </c>
      <c r="DA17" s="677"/>
      <c r="DB17" s="677"/>
      <c r="DC17" s="677"/>
      <c r="DD17" s="646" t="s">
        <v>148</v>
      </c>
      <c r="DE17" s="641"/>
      <c r="DF17" s="641"/>
      <c r="DG17" s="641"/>
      <c r="DH17" s="641"/>
      <c r="DI17" s="641"/>
      <c r="DJ17" s="641"/>
      <c r="DK17" s="641"/>
      <c r="DL17" s="641"/>
      <c r="DM17" s="641"/>
      <c r="DN17" s="641"/>
      <c r="DO17" s="641"/>
      <c r="DP17" s="642"/>
      <c r="DQ17" s="646">
        <v>10170605</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170101</v>
      </c>
      <c r="S18" s="641"/>
      <c r="T18" s="641"/>
      <c r="U18" s="641"/>
      <c r="V18" s="641"/>
      <c r="W18" s="641"/>
      <c r="X18" s="641"/>
      <c r="Y18" s="642"/>
      <c r="Z18" s="677">
        <v>0.1</v>
      </c>
      <c r="AA18" s="677"/>
      <c r="AB18" s="677"/>
      <c r="AC18" s="677"/>
      <c r="AD18" s="678">
        <v>170101</v>
      </c>
      <c r="AE18" s="678"/>
      <c r="AF18" s="678"/>
      <c r="AG18" s="678"/>
      <c r="AH18" s="678"/>
      <c r="AI18" s="678"/>
      <c r="AJ18" s="678"/>
      <c r="AK18" s="678"/>
      <c r="AL18" s="643">
        <v>0.3</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242</v>
      </c>
      <c r="BH18" s="641"/>
      <c r="BI18" s="641"/>
      <c r="BJ18" s="641"/>
      <c r="BK18" s="641"/>
      <c r="BL18" s="641"/>
      <c r="BM18" s="641"/>
      <c r="BN18" s="642"/>
      <c r="BO18" s="677" t="s">
        <v>242</v>
      </c>
      <c r="BP18" s="677"/>
      <c r="BQ18" s="677"/>
      <c r="BR18" s="677"/>
      <c r="BS18" s="646" t="s">
        <v>148</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148</v>
      </c>
      <c r="CS18" s="641"/>
      <c r="CT18" s="641"/>
      <c r="CU18" s="641"/>
      <c r="CV18" s="641"/>
      <c r="CW18" s="641"/>
      <c r="CX18" s="641"/>
      <c r="CY18" s="642"/>
      <c r="CZ18" s="677" t="s">
        <v>242</v>
      </c>
      <c r="DA18" s="677"/>
      <c r="DB18" s="677"/>
      <c r="DC18" s="677"/>
      <c r="DD18" s="646" t="s">
        <v>148</v>
      </c>
      <c r="DE18" s="641"/>
      <c r="DF18" s="641"/>
      <c r="DG18" s="641"/>
      <c r="DH18" s="641"/>
      <c r="DI18" s="641"/>
      <c r="DJ18" s="641"/>
      <c r="DK18" s="641"/>
      <c r="DL18" s="641"/>
      <c r="DM18" s="641"/>
      <c r="DN18" s="641"/>
      <c r="DO18" s="641"/>
      <c r="DP18" s="642"/>
      <c r="DQ18" s="646" t="s">
        <v>148</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9784</v>
      </c>
      <c r="S19" s="641"/>
      <c r="T19" s="641"/>
      <c r="U19" s="641"/>
      <c r="V19" s="641"/>
      <c r="W19" s="641"/>
      <c r="X19" s="641"/>
      <c r="Y19" s="642"/>
      <c r="Z19" s="677">
        <v>0</v>
      </c>
      <c r="AA19" s="677"/>
      <c r="AB19" s="677"/>
      <c r="AC19" s="677"/>
      <c r="AD19" s="678">
        <v>9784</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1972373</v>
      </c>
      <c r="BH19" s="641"/>
      <c r="BI19" s="641"/>
      <c r="BJ19" s="641"/>
      <c r="BK19" s="641"/>
      <c r="BL19" s="641"/>
      <c r="BM19" s="641"/>
      <c r="BN19" s="642"/>
      <c r="BO19" s="677">
        <v>6.6</v>
      </c>
      <c r="BP19" s="677"/>
      <c r="BQ19" s="677"/>
      <c r="BR19" s="677"/>
      <c r="BS19" s="646" t="s">
        <v>148</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148</v>
      </c>
      <c r="CS19" s="641"/>
      <c r="CT19" s="641"/>
      <c r="CU19" s="641"/>
      <c r="CV19" s="641"/>
      <c r="CW19" s="641"/>
      <c r="CX19" s="641"/>
      <c r="CY19" s="642"/>
      <c r="CZ19" s="677" t="s">
        <v>148</v>
      </c>
      <c r="DA19" s="677"/>
      <c r="DB19" s="677"/>
      <c r="DC19" s="677"/>
      <c r="DD19" s="646" t="s">
        <v>242</v>
      </c>
      <c r="DE19" s="641"/>
      <c r="DF19" s="641"/>
      <c r="DG19" s="641"/>
      <c r="DH19" s="641"/>
      <c r="DI19" s="641"/>
      <c r="DJ19" s="641"/>
      <c r="DK19" s="641"/>
      <c r="DL19" s="641"/>
      <c r="DM19" s="641"/>
      <c r="DN19" s="641"/>
      <c r="DO19" s="641"/>
      <c r="DP19" s="642"/>
      <c r="DQ19" s="646" t="s">
        <v>148</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4189</v>
      </c>
      <c r="S20" s="641"/>
      <c r="T20" s="641"/>
      <c r="U20" s="641"/>
      <c r="V20" s="641"/>
      <c r="W20" s="641"/>
      <c r="X20" s="641"/>
      <c r="Y20" s="642"/>
      <c r="Z20" s="677">
        <v>0</v>
      </c>
      <c r="AA20" s="677"/>
      <c r="AB20" s="677"/>
      <c r="AC20" s="677"/>
      <c r="AD20" s="678">
        <v>4189</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1972373</v>
      </c>
      <c r="BH20" s="641"/>
      <c r="BI20" s="641"/>
      <c r="BJ20" s="641"/>
      <c r="BK20" s="641"/>
      <c r="BL20" s="641"/>
      <c r="BM20" s="641"/>
      <c r="BN20" s="642"/>
      <c r="BO20" s="677">
        <v>6.6</v>
      </c>
      <c r="BP20" s="677"/>
      <c r="BQ20" s="677"/>
      <c r="BR20" s="677"/>
      <c r="BS20" s="646" t="s">
        <v>148</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132355607</v>
      </c>
      <c r="CS20" s="641"/>
      <c r="CT20" s="641"/>
      <c r="CU20" s="641"/>
      <c r="CV20" s="641"/>
      <c r="CW20" s="641"/>
      <c r="CX20" s="641"/>
      <c r="CY20" s="642"/>
      <c r="CZ20" s="677">
        <v>100</v>
      </c>
      <c r="DA20" s="677"/>
      <c r="DB20" s="677"/>
      <c r="DC20" s="677"/>
      <c r="DD20" s="646">
        <v>25299561</v>
      </c>
      <c r="DE20" s="641"/>
      <c r="DF20" s="641"/>
      <c r="DG20" s="641"/>
      <c r="DH20" s="641"/>
      <c r="DI20" s="641"/>
      <c r="DJ20" s="641"/>
      <c r="DK20" s="641"/>
      <c r="DL20" s="641"/>
      <c r="DM20" s="641"/>
      <c r="DN20" s="641"/>
      <c r="DO20" s="641"/>
      <c r="DP20" s="642"/>
      <c r="DQ20" s="646">
        <v>71247718</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238636</v>
      </c>
      <c r="S21" s="641"/>
      <c r="T21" s="641"/>
      <c r="U21" s="641"/>
      <c r="V21" s="641"/>
      <c r="W21" s="641"/>
      <c r="X21" s="641"/>
      <c r="Y21" s="642"/>
      <c r="Z21" s="677">
        <v>0.2</v>
      </c>
      <c r="AA21" s="677"/>
      <c r="AB21" s="677"/>
      <c r="AC21" s="677"/>
      <c r="AD21" s="678">
        <v>238636</v>
      </c>
      <c r="AE21" s="678"/>
      <c r="AF21" s="678"/>
      <c r="AG21" s="678"/>
      <c r="AH21" s="678"/>
      <c r="AI21" s="678"/>
      <c r="AJ21" s="678"/>
      <c r="AK21" s="678"/>
      <c r="AL21" s="643">
        <v>0.4</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58845</v>
      </c>
      <c r="BH21" s="641"/>
      <c r="BI21" s="641"/>
      <c r="BJ21" s="641"/>
      <c r="BK21" s="641"/>
      <c r="BL21" s="641"/>
      <c r="BM21" s="641"/>
      <c r="BN21" s="642"/>
      <c r="BO21" s="677">
        <v>0.2</v>
      </c>
      <c r="BP21" s="677"/>
      <c r="BQ21" s="677"/>
      <c r="BR21" s="677"/>
      <c r="BS21" s="646" t="s">
        <v>242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25233513</v>
      </c>
      <c r="S22" s="641"/>
      <c r="T22" s="641"/>
      <c r="U22" s="641"/>
      <c r="V22" s="641"/>
      <c r="W22" s="641"/>
      <c r="X22" s="641"/>
      <c r="Y22" s="642"/>
      <c r="Z22" s="677">
        <v>18.5</v>
      </c>
      <c r="AA22" s="677"/>
      <c r="AB22" s="677"/>
      <c r="AC22" s="677"/>
      <c r="AD22" s="678">
        <v>23316040</v>
      </c>
      <c r="AE22" s="678"/>
      <c r="AF22" s="678"/>
      <c r="AG22" s="678"/>
      <c r="AH22" s="678"/>
      <c r="AI22" s="678"/>
      <c r="AJ22" s="678"/>
      <c r="AK22" s="678"/>
      <c r="AL22" s="643">
        <v>39.9</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148</v>
      </c>
      <c r="BH22" s="641"/>
      <c r="BI22" s="641"/>
      <c r="BJ22" s="641"/>
      <c r="BK22" s="641"/>
      <c r="BL22" s="641"/>
      <c r="BM22" s="641"/>
      <c r="BN22" s="642"/>
      <c r="BO22" s="677" t="s">
        <v>242</v>
      </c>
      <c r="BP22" s="677"/>
      <c r="BQ22" s="677"/>
      <c r="BR22" s="677"/>
      <c r="BS22" s="646" t="s">
        <v>148</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23316040</v>
      </c>
      <c r="S23" s="641"/>
      <c r="T23" s="641"/>
      <c r="U23" s="641"/>
      <c r="V23" s="641"/>
      <c r="W23" s="641"/>
      <c r="X23" s="641"/>
      <c r="Y23" s="642"/>
      <c r="Z23" s="677">
        <v>17.100000000000001</v>
      </c>
      <c r="AA23" s="677"/>
      <c r="AB23" s="677"/>
      <c r="AC23" s="677"/>
      <c r="AD23" s="678">
        <v>23316040</v>
      </c>
      <c r="AE23" s="678"/>
      <c r="AF23" s="678"/>
      <c r="AG23" s="678"/>
      <c r="AH23" s="678"/>
      <c r="AI23" s="678"/>
      <c r="AJ23" s="678"/>
      <c r="AK23" s="678"/>
      <c r="AL23" s="643">
        <v>39.9</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v>1913528</v>
      </c>
      <c r="BH23" s="641"/>
      <c r="BI23" s="641"/>
      <c r="BJ23" s="641"/>
      <c r="BK23" s="641"/>
      <c r="BL23" s="641"/>
      <c r="BM23" s="641"/>
      <c r="BN23" s="642"/>
      <c r="BO23" s="677">
        <v>6.4</v>
      </c>
      <c r="BP23" s="677"/>
      <c r="BQ23" s="677"/>
      <c r="BR23" s="677"/>
      <c r="BS23" s="646" t="s">
        <v>148</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1917434</v>
      </c>
      <c r="S24" s="641"/>
      <c r="T24" s="641"/>
      <c r="U24" s="641"/>
      <c r="V24" s="641"/>
      <c r="W24" s="641"/>
      <c r="X24" s="641"/>
      <c r="Y24" s="642"/>
      <c r="Z24" s="677">
        <v>1.4</v>
      </c>
      <c r="AA24" s="677"/>
      <c r="AB24" s="677"/>
      <c r="AC24" s="677"/>
      <c r="AD24" s="678" t="s">
        <v>242</v>
      </c>
      <c r="AE24" s="678"/>
      <c r="AF24" s="678"/>
      <c r="AG24" s="678"/>
      <c r="AH24" s="678"/>
      <c r="AI24" s="678"/>
      <c r="AJ24" s="678"/>
      <c r="AK24" s="678"/>
      <c r="AL24" s="643" t="s">
        <v>148</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242</v>
      </c>
      <c r="BH24" s="641"/>
      <c r="BI24" s="641"/>
      <c r="BJ24" s="641"/>
      <c r="BK24" s="641"/>
      <c r="BL24" s="641"/>
      <c r="BM24" s="641"/>
      <c r="BN24" s="642"/>
      <c r="BO24" s="677" t="s">
        <v>242</v>
      </c>
      <c r="BP24" s="677"/>
      <c r="BQ24" s="677"/>
      <c r="BR24" s="677"/>
      <c r="BS24" s="646" t="s">
        <v>148</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61802814</v>
      </c>
      <c r="CS24" s="696"/>
      <c r="CT24" s="696"/>
      <c r="CU24" s="696"/>
      <c r="CV24" s="696"/>
      <c r="CW24" s="696"/>
      <c r="CX24" s="696"/>
      <c r="CY24" s="739"/>
      <c r="CZ24" s="740">
        <v>46.7</v>
      </c>
      <c r="DA24" s="713"/>
      <c r="DB24" s="713"/>
      <c r="DC24" s="743"/>
      <c r="DD24" s="738">
        <v>35501781</v>
      </c>
      <c r="DE24" s="696"/>
      <c r="DF24" s="696"/>
      <c r="DG24" s="696"/>
      <c r="DH24" s="696"/>
      <c r="DI24" s="696"/>
      <c r="DJ24" s="696"/>
      <c r="DK24" s="739"/>
      <c r="DL24" s="738">
        <v>34542084</v>
      </c>
      <c r="DM24" s="696"/>
      <c r="DN24" s="696"/>
      <c r="DO24" s="696"/>
      <c r="DP24" s="696"/>
      <c r="DQ24" s="696"/>
      <c r="DR24" s="696"/>
      <c r="DS24" s="696"/>
      <c r="DT24" s="696"/>
      <c r="DU24" s="696"/>
      <c r="DV24" s="739"/>
      <c r="DW24" s="740">
        <v>56.3</v>
      </c>
      <c r="DX24" s="713"/>
      <c r="DY24" s="713"/>
      <c r="DZ24" s="713"/>
      <c r="EA24" s="713"/>
      <c r="EB24" s="713"/>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39</v>
      </c>
      <c r="S25" s="641"/>
      <c r="T25" s="641"/>
      <c r="U25" s="641"/>
      <c r="V25" s="641"/>
      <c r="W25" s="641"/>
      <c r="X25" s="641"/>
      <c r="Y25" s="642"/>
      <c r="Z25" s="677">
        <v>0</v>
      </c>
      <c r="AA25" s="677"/>
      <c r="AB25" s="677"/>
      <c r="AC25" s="677"/>
      <c r="AD25" s="678" t="s">
        <v>242</v>
      </c>
      <c r="AE25" s="678"/>
      <c r="AF25" s="678"/>
      <c r="AG25" s="678"/>
      <c r="AH25" s="678"/>
      <c r="AI25" s="678"/>
      <c r="AJ25" s="678"/>
      <c r="AK25" s="678"/>
      <c r="AL25" s="643" t="s">
        <v>242</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148</v>
      </c>
      <c r="BH25" s="641"/>
      <c r="BI25" s="641"/>
      <c r="BJ25" s="641"/>
      <c r="BK25" s="641"/>
      <c r="BL25" s="641"/>
      <c r="BM25" s="641"/>
      <c r="BN25" s="642"/>
      <c r="BO25" s="677" t="s">
        <v>148</v>
      </c>
      <c r="BP25" s="677"/>
      <c r="BQ25" s="677"/>
      <c r="BR25" s="677"/>
      <c r="BS25" s="646" t="s">
        <v>148</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17135810</v>
      </c>
      <c r="CS25" s="659"/>
      <c r="CT25" s="659"/>
      <c r="CU25" s="659"/>
      <c r="CV25" s="659"/>
      <c r="CW25" s="659"/>
      <c r="CX25" s="659"/>
      <c r="CY25" s="660"/>
      <c r="CZ25" s="643">
        <v>12.9</v>
      </c>
      <c r="DA25" s="661"/>
      <c r="DB25" s="661"/>
      <c r="DC25" s="662"/>
      <c r="DD25" s="646">
        <v>15147305</v>
      </c>
      <c r="DE25" s="659"/>
      <c r="DF25" s="659"/>
      <c r="DG25" s="659"/>
      <c r="DH25" s="659"/>
      <c r="DI25" s="659"/>
      <c r="DJ25" s="659"/>
      <c r="DK25" s="660"/>
      <c r="DL25" s="646">
        <v>14450033</v>
      </c>
      <c r="DM25" s="659"/>
      <c r="DN25" s="659"/>
      <c r="DO25" s="659"/>
      <c r="DP25" s="659"/>
      <c r="DQ25" s="659"/>
      <c r="DR25" s="659"/>
      <c r="DS25" s="659"/>
      <c r="DT25" s="659"/>
      <c r="DU25" s="659"/>
      <c r="DV25" s="660"/>
      <c r="DW25" s="643">
        <v>23.5</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60938066</v>
      </c>
      <c r="S26" s="641"/>
      <c r="T26" s="641"/>
      <c r="U26" s="641"/>
      <c r="V26" s="641"/>
      <c r="W26" s="641"/>
      <c r="X26" s="641"/>
      <c r="Y26" s="642"/>
      <c r="Z26" s="677">
        <v>44.6</v>
      </c>
      <c r="AA26" s="677"/>
      <c r="AB26" s="677"/>
      <c r="AC26" s="677"/>
      <c r="AD26" s="678">
        <v>57107065</v>
      </c>
      <c r="AE26" s="678"/>
      <c r="AF26" s="678"/>
      <c r="AG26" s="678"/>
      <c r="AH26" s="678"/>
      <c r="AI26" s="678"/>
      <c r="AJ26" s="678"/>
      <c r="AK26" s="678"/>
      <c r="AL26" s="643">
        <v>97.8</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148</v>
      </c>
      <c r="BH26" s="641"/>
      <c r="BI26" s="641"/>
      <c r="BJ26" s="641"/>
      <c r="BK26" s="641"/>
      <c r="BL26" s="641"/>
      <c r="BM26" s="641"/>
      <c r="BN26" s="642"/>
      <c r="BO26" s="677" t="s">
        <v>148</v>
      </c>
      <c r="BP26" s="677"/>
      <c r="BQ26" s="677"/>
      <c r="BR26" s="677"/>
      <c r="BS26" s="646" t="s">
        <v>242</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11950133</v>
      </c>
      <c r="CS26" s="641"/>
      <c r="CT26" s="641"/>
      <c r="CU26" s="641"/>
      <c r="CV26" s="641"/>
      <c r="CW26" s="641"/>
      <c r="CX26" s="641"/>
      <c r="CY26" s="642"/>
      <c r="CZ26" s="643">
        <v>9</v>
      </c>
      <c r="DA26" s="661"/>
      <c r="DB26" s="661"/>
      <c r="DC26" s="662"/>
      <c r="DD26" s="646">
        <v>10300477</v>
      </c>
      <c r="DE26" s="641"/>
      <c r="DF26" s="641"/>
      <c r="DG26" s="641"/>
      <c r="DH26" s="641"/>
      <c r="DI26" s="641"/>
      <c r="DJ26" s="641"/>
      <c r="DK26" s="642"/>
      <c r="DL26" s="646" t="s">
        <v>148</v>
      </c>
      <c r="DM26" s="641"/>
      <c r="DN26" s="641"/>
      <c r="DO26" s="641"/>
      <c r="DP26" s="641"/>
      <c r="DQ26" s="641"/>
      <c r="DR26" s="641"/>
      <c r="DS26" s="641"/>
      <c r="DT26" s="641"/>
      <c r="DU26" s="641"/>
      <c r="DV26" s="642"/>
      <c r="DW26" s="643" t="s">
        <v>148</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32770</v>
      </c>
      <c r="S27" s="641"/>
      <c r="T27" s="641"/>
      <c r="U27" s="641"/>
      <c r="V27" s="641"/>
      <c r="W27" s="641"/>
      <c r="X27" s="641"/>
      <c r="Y27" s="642"/>
      <c r="Z27" s="677">
        <v>0</v>
      </c>
      <c r="AA27" s="677"/>
      <c r="AB27" s="677"/>
      <c r="AC27" s="677"/>
      <c r="AD27" s="678">
        <v>32770</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29785825</v>
      </c>
      <c r="BH27" s="641"/>
      <c r="BI27" s="641"/>
      <c r="BJ27" s="641"/>
      <c r="BK27" s="641"/>
      <c r="BL27" s="641"/>
      <c r="BM27" s="641"/>
      <c r="BN27" s="642"/>
      <c r="BO27" s="677">
        <v>100</v>
      </c>
      <c r="BP27" s="677"/>
      <c r="BQ27" s="677"/>
      <c r="BR27" s="677"/>
      <c r="BS27" s="646">
        <v>351496</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33735850</v>
      </c>
      <c r="CS27" s="659"/>
      <c r="CT27" s="659"/>
      <c r="CU27" s="659"/>
      <c r="CV27" s="659"/>
      <c r="CW27" s="659"/>
      <c r="CX27" s="659"/>
      <c r="CY27" s="660"/>
      <c r="CZ27" s="643">
        <v>25.5</v>
      </c>
      <c r="DA27" s="661"/>
      <c r="DB27" s="661"/>
      <c r="DC27" s="662"/>
      <c r="DD27" s="646">
        <v>10184546</v>
      </c>
      <c r="DE27" s="659"/>
      <c r="DF27" s="659"/>
      <c r="DG27" s="659"/>
      <c r="DH27" s="659"/>
      <c r="DI27" s="659"/>
      <c r="DJ27" s="659"/>
      <c r="DK27" s="660"/>
      <c r="DL27" s="646">
        <v>10016161</v>
      </c>
      <c r="DM27" s="659"/>
      <c r="DN27" s="659"/>
      <c r="DO27" s="659"/>
      <c r="DP27" s="659"/>
      <c r="DQ27" s="659"/>
      <c r="DR27" s="659"/>
      <c r="DS27" s="659"/>
      <c r="DT27" s="659"/>
      <c r="DU27" s="659"/>
      <c r="DV27" s="660"/>
      <c r="DW27" s="643">
        <v>16.3</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2001374</v>
      </c>
      <c r="S28" s="641"/>
      <c r="T28" s="641"/>
      <c r="U28" s="641"/>
      <c r="V28" s="641"/>
      <c r="W28" s="641"/>
      <c r="X28" s="641"/>
      <c r="Y28" s="642"/>
      <c r="Z28" s="677">
        <v>1.5</v>
      </c>
      <c r="AA28" s="677"/>
      <c r="AB28" s="677"/>
      <c r="AC28" s="677"/>
      <c r="AD28" s="678" t="s">
        <v>148</v>
      </c>
      <c r="AE28" s="678"/>
      <c r="AF28" s="678"/>
      <c r="AG28" s="678"/>
      <c r="AH28" s="678"/>
      <c r="AI28" s="678"/>
      <c r="AJ28" s="678"/>
      <c r="AK28" s="678"/>
      <c r="AL28" s="643" t="s">
        <v>148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10931154</v>
      </c>
      <c r="CS28" s="641"/>
      <c r="CT28" s="641"/>
      <c r="CU28" s="641"/>
      <c r="CV28" s="641"/>
      <c r="CW28" s="641"/>
      <c r="CX28" s="641"/>
      <c r="CY28" s="642"/>
      <c r="CZ28" s="643">
        <v>8.3000000000000007</v>
      </c>
      <c r="DA28" s="661"/>
      <c r="DB28" s="661"/>
      <c r="DC28" s="662"/>
      <c r="DD28" s="646">
        <v>10169930</v>
      </c>
      <c r="DE28" s="641"/>
      <c r="DF28" s="641"/>
      <c r="DG28" s="641"/>
      <c r="DH28" s="641"/>
      <c r="DI28" s="641"/>
      <c r="DJ28" s="641"/>
      <c r="DK28" s="642"/>
      <c r="DL28" s="646">
        <v>10075890</v>
      </c>
      <c r="DM28" s="641"/>
      <c r="DN28" s="641"/>
      <c r="DO28" s="641"/>
      <c r="DP28" s="641"/>
      <c r="DQ28" s="641"/>
      <c r="DR28" s="641"/>
      <c r="DS28" s="641"/>
      <c r="DT28" s="641"/>
      <c r="DU28" s="641"/>
      <c r="DV28" s="642"/>
      <c r="DW28" s="643">
        <v>16.399999999999999</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2131238</v>
      </c>
      <c r="S29" s="641"/>
      <c r="T29" s="641"/>
      <c r="U29" s="641"/>
      <c r="V29" s="641"/>
      <c r="W29" s="641"/>
      <c r="X29" s="641"/>
      <c r="Y29" s="642"/>
      <c r="Z29" s="677">
        <v>1.6</v>
      </c>
      <c r="AA29" s="677"/>
      <c r="AB29" s="677"/>
      <c r="AC29" s="677"/>
      <c r="AD29" s="678">
        <v>91314</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305</v>
      </c>
      <c r="CG29" s="674"/>
      <c r="CH29" s="674"/>
      <c r="CI29" s="674"/>
      <c r="CJ29" s="674"/>
      <c r="CK29" s="674"/>
      <c r="CL29" s="674"/>
      <c r="CM29" s="674"/>
      <c r="CN29" s="674"/>
      <c r="CO29" s="674"/>
      <c r="CP29" s="674"/>
      <c r="CQ29" s="675"/>
      <c r="CR29" s="640">
        <v>10931131</v>
      </c>
      <c r="CS29" s="659"/>
      <c r="CT29" s="659"/>
      <c r="CU29" s="659"/>
      <c r="CV29" s="659"/>
      <c r="CW29" s="659"/>
      <c r="CX29" s="659"/>
      <c r="CY29" s="660"/>
      <c r="CZ29" s="643">
        <v>8.3000000000000007</v>
      </c>
      <c r="DA29" s="661"/>
      <c r="DB29" s="661"/>
      <c r="DC29" s="662"/>
      <c r="DD29" s="646">
        <v>10169907</v>
      </c>
      <c r="DE29" s="659"/>
      <c r="DF29" s="659"/>
      <c r="DG29" s="659"/>
      <c r="DH29" s="659"/>
      <c r="DI29" s="659"/>
      <c r="DJ29" s="659"/>
      <c r="DK29" s="660"/>
      <c r="DL29" s="646">
        <v>10075867</v>
      </c>
      <c r="DM29" s="659"/>
      <c r="DN29" s="659"/>
      <c r="DO29" s="659"/>
      <c r="DP29" s="659"/>
      <c r="DQ29" s="659"/>
      <c r="DR29" s="659"/>
      <c r="DS29" s="659"/>
      <c r="DT29" s="659"/>
      <c r="DU29" s="659"/>
      <c r="DV29" s="660"/>
      <c r="DW29" s="643">
        <v>16.399999999999999</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752934</v>
      </c>
      <c r="S30" s="641"/>
      <c r="T30" s="641"/>
      <c r="U30" s="641"/>
      <c r="V30" s="641"/>
      <c r="W30" s="641"/>
      <c r="X30" s="641"/>
      <c r="Y30" s="642"/>
      <c r="Z30" s="677">
        <v>0.6</v>
      </c>
      <c r="AA30" s="677"/>
      <c r="AB30" s="677"/>
      <c r="AC30" s="677"/>
      <c r="AD30" s="678" t="s">
        <v>242</v>
      </c>
      <c r="AE30" s="678"/>
      <c r="AF30" s="678"/>
      <c r="AG30" s="678"/>
      <c r="AH30" s="678"/>
      <c r="AI30" s="678"/>
      <c r="AJ30" s="678"/>
      <c r="AK30" s="678"/>
      <c r="AL30" s="643" t="s">
        <v>242</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10230199</v>
      </c>
      <c r="CS30" s="641"/>
      <c r="CT30" s="641"/>
      <c r="CU30" s="641"/>
      <c r="CV30" s="641"/>
      <c r="CW30" s="641"/>
      <c r="CX30" s="641"/>
      <c r="CY30" s="642"/>
      <c r="CZ30" s="643">
        <v>7.7</v>
      </c>
      <c r="DA30" s="661"/>
      <c r="DB30" s="661"/>
      <c r="DC30" s="662"/>
      <c r="DD30" s="646">
        <v>9574034</v>
      </c>
      <c r="DE30" s="641"/>
      <c r="DF30" s="641"/>
      <c r="DG30" s="641"/>
      <c r="DH30" s="641"/>
      <c r="DI30" s="641"/>
      <c r="DJ30" s="641"/>
      <c r="DK30" s="642"/>
      <c r="DL30" s="646">
        <v>9479994</v>
      </c>
      <c r="DM30" s="641"/>
      <c r="DN30" s="641"/>
      <c r="DO30" s="641"/>
      <c r="DP30" s="641"/>
      <c r="DQ30" s="641"/>
      <c r="DR30" s="641"/>
      <c r="DS30" s="641"/>
      <c r="DT30" s="641"/>
      <c r="DU30" s="641"/>
      <c r="DV30" s="642"/>
      <c r="DW30" s="643">
        <v>15.4</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25638800</v>
      </c>
      <c r="S31" s="641"/>
      <c r="T31" s="641"/>
      <c r="U31" s="641"/>
      <c r="V31" s="641"/>
      <c r="W31" s="641"/>
      <c r="X31" s="641"/>
      <c r="Y31" s="642"/>
      <c r="Z31" s="677">
        <v>18.8</v>
      </c>
      <c r="AA31" s="677"/>
      <c r="AB31" s="677"/>
      <c r="AC31" s="677"/>
      <c r="AD31" s="678" t="s">
        <v>242</v>
      </c>
      <c r="AE31" s="678"/>
      <c r="AF31" s="678"/>
      <c r="AG31" s="678"/>
      <c r="AH31" s="678"/>
      <c r="AI31" s="678"/>
      <c r="AJ31" s="678"/>
      <c r="AK31" s="678"/>
      <c r="AL31" s="643" t="s">
        <v>148</v>
      </c>
      <c r="AM31" s="644"/>
      <c r="AN31" s="644"/>
      <c r="AO31" s="679"/>
      <c r="AP31" s="715" t="s">
        <v>311</v>
      </c>
      <c r="AQ31" s="716"/>
      <c r="AR31" s="716"/>
      <c r="AS31" s="716"/>
      <c r="AT31" s="721" t="s">
        <v>312</v>
      </c>
      <c r="AU31" s="231"/>
      <c r="AV31" s="231"/>
      <c r="AW31" s="231"/>
      <c r="AX31" s="708" t="s">
        <v>189</v>
      </c>
      <c r="AY31" s="709"/>
      <c r="AZ31" s="709"/>
      <c r="BA31" s="709"/>
      <c r="BB31" s="709"/>
      <c r="BC31" s="709"/>
      <c r="BD31" s="709"/>
      <c r="BE31" s="709"/>
      <c r="BF31" s="710"/>
      <c r="BG31" s="711">
        <v>99.3</v>
      </c>
      <c r="BH31" s="712"/>
      <c r="BI31" s="712"/>
      <c r="BJ31" s="712"/>
      <c r="BK31" s="712"/>
      <c r="BL31" s="712"/>
      <c r="BM31" s="713">
        <v>97.3</v>
      </c>
      <c r="BN31" s="712"/>
      <c r="BO31" s="712"/>
      <c r="BP31" s="712"/>
      <c r="BQ31" s="714"/>
      <c r="BR31" s="711">
        <v>99.2</v>
      </c>
      <c r="BS31" s="712"/>
      <c r="BT31" s="712"/>
      <c r="BU31" s="712"/>
      <c r="BV31" s="712"/>
      <c r="BW31" s="712"/>
      <c r="BX31" s="713">
        <v>97.2</v>
      </c>
      <c r="BY31" s="712"/>
      <c r="BZ31" s="712"/>
      <c r="CA31" s="712"/>
      <c r="CB31" s="714"/>
      <c r="CD31" s="731"/>
      <c r="CE31" s="732"/>
      <c r="CF31" s="673" t="s">
        <v>313</v>
      </c>
      <c r="CG31" s="674"/>
      <c r="CH31" s="674"/>
      <c r="CI31" s="674"/>
      <c r="CJ31" s="674"/>
      <c r="CK31" s="674"/>
      <c r="CL31" s="674"/>
      <c r="CM31" s="674"/>
      <c r="CN31" s="674"/>
      <c r="CO31" s="674"/>
      <c r="CP31" s="674"/>
      <c r="CQ31" s="675"/>
      <c r="CR31" s="640">
        <v>700932</v>
      </c>
      <c r="CS31" s="659"/>
      <c r="CT31" s="659"/>
      <c r="CU31" s="659"/>
      <c r="CV31" s="659"/>
      <c r="CW31" s="659"/>
      <c r="CX31" s="659"/>
      <c r="CY31" s="660"/>
      <c r="CZ31" s="643">
        <v>0.5</v>
      </c>
      <c r="DA31" s="661"/>
      <c r="DB31" s="661"/>
      <c r="DC31" s="662"/>
      <c r="DD31" s="646">
        <v>595873</v>
      </c>
      <c r="DE31" s="659"/>
      <c r="DF31" s="659"/>
      <c r="DG31" s="659"/>
      <c r="DH31" s="659"/>
      <c r="DI31" s="659"/>
      <c r="DJ31" s="659"/>
      <c r="DK31" s="660"/>
      <c r="DL31" s="646">
        <v>595873</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314</v>
      </c>
      <c r="C32" s="705"/>
      <c r="D32" s="705"/>
      <c r="E32" s="705"/>
      <c r="F32" s="705"/>
      <c r="G32" s="705"/>
      <c r="H32" s="705"/>
      <c r="I32" s="705"/>
      <c r="J32" s="705"/>
      <c r="K32" s="705"/>
      <c r="L32" s="705"/>
      <c r="M32" s="705"/>
      <c r="N32" s="705"/>
      <c r="O32" s="705"/>
      <c r="P32" s="705"/>
      <c r="Q32" s="706"/>
      <c r="R32" s="640">
        <v>788018</v>
      </c>
      <c r="S32" s="641"/>
      <c r="T32" s="641"/>
      <c r="U32" s="641"/>
      <c r="V32" s="641"/>
      <c r="W32" s="641"/>
      <c r="X32" s="641"/>
      <c r="Y32" s="642"/>
      <c r="Z32" s="677">
        <v>0.6</v>
      </c>
      <c r="AA32" s="677"/>
      <c r="AB32" s="677"/>
      <c r="AC32" s="677"/>
      <c r="AD32" s="678">
        <v>788018</v>
      </c>
      <c r="AE32" s="678"/>
      <c r="AF32" s="678"/>
      <c r="AG32" s="678"/>
      <c r="AH32" s="678"/>
      <c r="AI32" s="678"/>
      <c r="AJ32" s="678"/>
      <c r="AK32" s="678"/>
      <c r="AL32" s="643">
        <v>1.4</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99.2</v>
      </c>
      <c r="BH32" s="659"/>
      <c r="BI32" s="659"/>
      <c r="BJ32" s="659"/>
      <c r="BK32" s="659"/>
      <c r="BL32" s="659"/>
      <c r="BM32" s="644">
        <v>97.3</v>
      </c>
      <c r="BN32" s="725"/>
      <c r="BO32" s="725"/>
      <c r="BP32" s="725"/>
      <c r="BQ32" s="683"/>
      <c r="BR32" s="724">
        <v>99.2</v>
      </c>
      <c r="BS32" s="659"/>
      <c r="BT32" s="659"/>
      <c r="BU32" s="659"/>
      <c r="BV32" s="659"/>
      <c r="BW32" s="659"/>
      <c r="BX32" s="644">
        <v>97.4</v>
      </c>
      <c r="BY32" s="725"/>
      <c r="BZ32" s="725"/>
      <c r="CA32" s="725"/>
      <c r="CB32" s="683"/>
      <c r="CD32" s="733"/>
      <c r="CE32" s="734"/>
      <c r="CF32" s="673" t="s">
        <v>317</v>
      </c>
      <c r="CG32" s="674"/>
      <c r="CH32" s="674"/>
      <c r="CI32" s="674"/>
      <c r="CJ32" s="674"/>
      <c r="CK32" s="674"/>
      <c r="CL32" s="674"/>
      <c r="CM32" s="674"/>
      <c r="CN32" s="674"/>
      <c r="CO32" s="674"/>
      <c r="CP32" s="674"/>
      <c r="CQ32" s="675"/>
      <c r="CR32" s="640">
        <v>23</v>
      </c>
      <c r="CS32" s="641"/>
      <c r="CT32" s="641"/>
      <c r="CU32" s="641"/>
      <c r="CV32" s="641"/>
      <c r="CW32" s="641"/>
      <c r="CX32" s="641"/>
      <c r="CY32" s="642"/>
      <c r="CZ32" s="643">
        <v>0</v>
      </c>
      <c r="DA32" s="661"/>
      <c r="DB32" s="661"/>
      <c r="DC32" s="662"/>
      <c r="DD32" s="646">
        <v>23</v>
      </c>
      <c r="DE32" s="641"/>
      <c r="DF32" s="641"/>
      <c r="DG32" s="641"/>
      <c r="DH32" s="641"/>
      <c r="DI32" s="641"/>
      <c r="DJ32" s="641"/>
      <c r="DK32" s="642"/>
      <c r="DL32" s="646">
        <v>23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8950315</v>
      </c>
      <c r="S33" s="641"/>
      <c r="T33" s="641"/>
      <c r="U33" s="641"/>
      <c r="V33" s="641"/>
      <c r="W33" s="641"/>
      <c r="X33" s="641"/>
      <c r="Y33" s="642"/>
      <c r="Z33" s="677">
        <v>6.5</v>
      </c>
      <c r="AA33" s="677"/>
      <c r="AB33" s="677"/>
      <c r="AC33" s="677"/>
      <c r="AD33" s="678" t="s">
        <v>148</v>
      </c>
      <c r="AE33" s="678"/>
      <c r="AF33" s="678"/>
      <c r="AG33" s="678"/>
      <c r="AH33" s="678"/>
      <c r="AI33" s="678"/>
      <c r="AJ33" s="678"/>
      <c r="AK33" s="678"/>
      <c r="AL33" s="643" t="s">
        <v>148</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99.3</v>
      </c>
      <c r="BH33" s="625"/>
      <c r="BI33" s="625"/>
      <c r="BJ33" s="625"/>
      <c r="BK33" s="625"/>
      <c r="BL33" s="625"/>
      <c r="BM33" s="668">
        <v>97</v>
      </c>
      <c r="BN33" s="625"/>
      <c r="BO33" s="625"/>
      <c r="BP33" s="625"/>
      <c r="BQ33" s="689"/>
      <c r="BR33" s="707">
        <v>99.2</v>
      </c>
      <c r="BS33" s="625"/>
      <c r="BT33" s="625"/>
      <c r="BU33" s="625"/>
      <c r="BV33" s="625"/>
      <c r="BW33" s="625"/>
      <c r="BX33" s="668">
        <v>96.7</v>
      </c>
      <c r="BY33" s="625"/>
      <c r="BZ33" s="625"/>
      <c r="CA33" s="625"/>
      <c r="CB33" s="689"/>
      <c r="CD33" s="673" t="s">
        <v>320</v>
      </c>
      <c r="CE33" s="674"/>
      <c r="CF33" s="674"/>
      <c r="CG33" s="674"/>
      <c r="CH33" s="674"/>
      <c r="CI33" s="674"/>
      <c r="CJ33" s="674"/>
      <c r="CK33" s="674"/>
      <c r="CL33" s="674"/>
      <c r="CM33" s="674"/>
      <c r="CN33" s="674"/>
      <c r="CO33" s="674"/>
      <c r="CP33" s="674"/>
      <c r="CQ33" s="675"/>
      <c r="CR33" s="640">
        <v>44659856</v>
      </c>
      <c r="CS33" s="659"/>
      <c r="CT33" s="659"/>
      <c r="CU33" s="659"/>
      <c r="CV33" s="659"/>
      <c r="CW33" s="659"/>
      <c r="CX33" s="659"/>
      <c r="CY33" s="660"/>
      <c r="CZ33" s="643">
        <v>33.700000000000003</v>
      </c>
      <c r="DA33" s="661"/>
      <c r="DB33" s="661"/>
      <c r="DC33" s="662"/>
      <c r="DD33" s="646">
        <v>31121594</v>
      </c>
      <c r="DE33" s="659"/>
      <c r="DF33" s="659"/>
      <c r="DG33" s="659"/>
      <c r="DH33" s="659"/>
      <c r="DI33" s="659"/>
      <c r="DJ33" s="659"/>
      <c r="DK33" s="660"/>
      <c r="DL33" s="646">
        <v>22246650</v>
      </c>
      <c r="DM33" s="659"/>
      <c r="DN33" s="659"/>
      <c r="DO33" s="659"/>
      <c r="DP33" s="659"/>
      <c r="DQ33" s="659"/>
      <c r="DR33" s="659"/>
      <c r="DS33" s="659"/>
      <c r="DT33" s="659"/>
      <c r="DU33" s="659"/>
      <c r="DV33" s="660"/>
      <c r="DW33" s="643">
        <v>36.200000000000003</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853493</v>
      </c>
      <c r="S34" s="641"/>
      <c r="T34" s="641"/>
      <c r="U34" s="641"/>
      <c r="V34" s="641"/>
      <c r="W34" s="641"/>
      <c r="X34" s="641"/>
      <c r="Y34" s="642"/>
      <c r="Z34" s="677">
        <v>0.6</v>
      </c>
      <c r="AA34" s="677"/>
      <c r="AB34" s="677"/>
      <c r="AC34" s="677"/>
      <c r="AD34" s="678">
        <v>343566</v>
      </c>
      <c r="AE34" s="678"/>
      <c r="AF34" s="678"/>
      <c r="AG34" s="678"/>
      <c r="AH34" s="678"/>
      <c r="AI34" s="678"/>
      <c r="AJ34" s="678"/>
      <c r="AK34" s="678"/>
      <c r="AL34" s="643">
        <v>0.6</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16918725</v>
      </c>
      <c r="CS34" s="641"/>
      <c r="CT34" s="641"/>
      <c r="CU34" s="641"/>
      <c r="CV34" s="641"/>
      <c r="CW34" s="641"/>
      <c r="CX34" s="641"/>
      <c r="CY34" s="642"/>
      <c r="CZ34" s="643">
        <v>12.8</v>
      </c>
      <c r="DA34" s="661"/>
      <c r="DB34" s="661"/>
      <c r="DC34" s="662"/>
      <c r="DD34" s="646">
        <v>11996302</v>
      </c>
      <c r="DE34" s="641"/>
      <c r="DF34" s="641"/>
      <c r="DG34" s="641"/>
      <c r="DH34" s="641"/>
      <c r="DI34" s="641"/>
      <c r="DJ34" s="641"/>
      <c r="DK34" s="642"/>
      <c r="DL34" s="646">
        <v>9934797</v>
      </c>
      <c r="DM34" s="641"/>
      <c r="DN34" s="641"/>
      <c r="DO34" s="641"/>
      <c r="DP34" s="641"/>
      <c r="DQ34" s="641"/>
      <c r="DR34" s="641"/>
      <c r="DS34" s="641"/>
      <c r="DT34" s="641"/>
      <c r="DU34" s="641"/>
      <c r="DV34" s="642"/>
      <c r="DW34" s="643">
        <v>16.2</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2440202</v>
      </c>
      <c r="S35" s="641"/>
      <c r="T35" s="641"/>
      <c r="U35" s="641"/>
      <c r="V35" s="641"/>
      <c r="W35" s="641"/>
      <c r="X35" s="641"/>
      <c r="Y35" s="642"/>
      <c r="Z35" s="677">
        <v>1.8</v>
      </c>
      <c r="AA35" s="677"/>
      <c r="AB35" s="677"/>
      <c r="AC35" s="677"/>
      <c r="AD35" s="678" t="s">
        <v>148</v>
      </c>
      <c r="AE35" s="678"/>
      <c r="AF35" s="678"/>
      <c r="AG35" s="678"/>
      <c r="AH35" s="678"/>
      <c r="AI35" s="678"/>
      <c r="AJ35" s="678"/>
      <c r="AK35" s="678"/>
      <c r="AL35" s="643" t="s">
        <v>148</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878988</v>
      </c>
      <c r="CS35" s="659"/>
      <c r="CT35" s="659"/>
      <c r="CU35" s="659"/>
      <c r="CV35" s="659"/>
      <c r="CW35" s="659"/>
      <c r="CX35" s="659"/>
      <c r="CY35" s="660"/>
      <c r="CZ35" s="643">
        <v>0.7</v>
      </c>
      <c r="DA35" s="661"/>
      <c r="DB35" s="661"/>
      <c r="DC35" s="662"/>
      <c r="DD35" s="646">
        <v>801917</v>
      </c>
      <c r="DE35" s="659"/>
      <c r="DF35" s="659"/>
      <c r="DG35" s="659"/>
      <c r="DH35" s="659"/>
      <c r="DI35" s="659"/>
      <c r="DJ35" s="659"/>
      <c r="DK35" s="660"/>
      <c r="DL35" s="646">
        <v>801830</v>
      </c>
      <c r="DM35" s="659"/>
      <c r="DN35" s="659"/>
      <c r="DO35" s="659"/>
      <c r="DP35" s="659"/>
      <c r="DQ35" s="659"/>
      <c r="DR35" s="659"/>
      <c r="DS35" s="659"/>
      <c r="DT35" s="659"/>
      <c r="DU35" s="659"/>
      <c r="DV35" s="660"/>
      <c r="DW35" s="643">
        <v>1.3</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5325757</v>
      </c>
      <c r="S36" s="641"/>
      <c r="T36" s="641"/>
      <c r="U36" s="641"/>
      <c r="V36" s="641"/>
      <c r="W36" s="641"/>
      <c r="X36" s="641"/>
      <c r="Y36" s="642"/>
      <c r="Z36" s="677">
        <v>3.9</v>
      </c>
      <c r="AA36" s="677"/>
      <c r="AB36" s="677"/>
      <c r="AC36" s="677"/>
      <c r="AD36" s="678" t="s">
        <v>148</v>
      </c>
      <c r="AE36" s="678"/>
      <c r="AF36" s="678"/>
      <c r="AG36" s="678"/>
      <c r="AH36" s="678"/>
      <c r="AI36" s="678"/>
      <c r="AJ36" s="678"/>
      <c r="AK36" s="678"/>
      <c r="AL36" s="643" t="s">
        <v>148</v>
      </c>
      <c r="AM36" s="644"/>
      <c r="AN36" s="644"/>
      <c r="AO36" s="679"/>
      <c r="AP36" s="235"/>
      <c r="AQ36" s="692" t="s">
        <v>328</v>
      </c>
      <c r="AR36" s="693"/>
      <c r="AS36" s="693"/>
      <c r="AT36" s="693"/>
      <c r="AU36" s="693"/>
      <c r="AV36" s="693"/>
      <c r="AW36" s="693"/>
      <c r="AX36" s="693"/>
      <c r="AY36" s="694"/>
      <c r="AZ36" s="695">
        <v>13637147</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170282</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6233272</v>
      </c>
      <c r="CS36" s="641"/>
      <c r="CT36" s="641"/>
      <c r="CU36" s="641"/>
      <c r="CV36" s="641"/>
      <c r="CW36" s="641"/>
      <c r="CX36" s="641"/>
      <c r="CY36" s="642"/>
      <c r="CZ36" s="643">
        <v>4.7</v>
      </c>
      <c r="DA36" s="661"/>
      <c r="DB36" s="661"/>
      <c r="DC36" s="662"/>
      <c r="DD36" s="646">
        <v>5037259</v>
      </c>
      <c r="DE36" s="641"/>
      <c r="DF36" s="641"/>
      <c r="DG36" s="641"/>
      <c r="DH36" s="641"/>
      <c r="DI36" s="641"/>
      <c r="DJ36" s="641"/>
      <c r="DK36" s="642"/>
      <c r="DL36" s="646">
        <v>3616705</v>
      </c>
      <c r="DM36" s="641"/>
      <c r="DN36" s="641"/>
      <c r="DO36" s="641"/>
      <c r="DP36" s="641"/>
      <c r="DQ36" s="641"/>
      <c r="DR36" s="641"/>
      <c r="DS36" s="641"/>
      <c r="DT36" s="641"/>
      <c r="DU36" s="641"/>
      <c r="DV36" s="642"/>
      <c r="DW36" s="643">
        <v>5.9</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4453597</v>
      </c>
      <c r="S37" s="641"/>
      <c r="T37" s="641"/>
      <c r="U37" s="641"/>
      <c r="V37" s="641"/>
      <c r="W37" s="641"/>
      <c r="X37" s="641"/>
      <c r="Y37" s="642"/>
      <c r="Z37" s="677">
        <v>3.3</v>
      </c>
      <c r="AA37" s="677"/>
      <c r="AB37" s="677"/>
      <c r="AC37" s="677"/>
      <c r="AD37" s="678" t="s">
        <v>242</v>
      </c>
      <c r="AE37" s="678"/>
      <c r="AF37" s="678"/>
      <c r="AG37" s="678"/>
      <c r="AH37" s="678"/>
      <c r="AI37" s="678"/>
      <c r="AJ37" s="678"/>
      <c r="AK37" s="678"/>
      <c r="AL37" s="643" t="s">
        <v>148</v>
      </c>
      <c r="AM37" s="644"/>
      <c r="AN37" s="644"/>
      <c r="AO37" s="679"/>
      <c r="AQ37" s="680" t="s">
        <v>332</v>
      </c>
      <c r="AR37" s="681"/>
      <c r="AS37" s="681"/>
      <c r="AT37" s="681"/>
      <c r="AU37" s="681"/>
      <c r="AV37" s="681"/>
      <c r="AW37" s="681"/>
      <c r="AX37" s="681"/>
      <c r="AY37" s="682"/>
      <c r="AZ37" s="640">
        <v>1636342</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-227509</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35134</v>
      </c>
      <c r="CS37" s="659"/>
      <c r="CT37" s="659"/>
      <c r="CU37" s="659"/>
      <c r="CV37" s="659"/>
      <c r="CW37" s="659"/>
      <c r="CX37" s="659"/>
      <c r="CY37" s="660"/>
      <c r="CZ37" s="643">
        <v>0</v>
      </c>
      <c r="DA37" s="661"/>
      <c r="DB37" s="661"/>
      <c r="DC37" s="662"/>
      <c r="DD37" s="646">
        <v>35134</v>
      </c>
      <c r="DE37" s="659"/>
      <c r="DF37" s="659"/>
      <c r="DG37" s="659"/>
      <c r="DH37" s="659"/>
      <c r="DI37" s="659"/>
      <c r="DJ37" s="659"/>
      <c r="DK37" s="660"/>
      <c r="DL37" s="646">
        <v>35134</v>
      </c>
      <c r="DM37" s="659"/>
      <c r="DN37" s="659"/>
      <c r="DO37" s="659"/>
      <c r="DP37" s="659"/>
      <c r="DQ37" s="659"/>
      <c r="DR37" s="659"/>
      <c r="DS37" s="659"/>
      <c r="DT37" s="659"/>
      <c r="DU37" s="659"/>
      <c r="DV37" s="660"/>
      <c r="DW37" s="643">
        <v>0.1</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6172669</v>
      </c>
      <c r="S38" s="641"/>
      <c r="T38" s="641"/>
      <c r="U38" s="641"/>
      <c r="V38" s="641"/>
      <c r="W38" s="641"/>
      <c r="X38" s="641"/>
      <c r="Y38" s="642"/>
      <c r="Z38" s="677">
        <v>4.5</v>
      </c>
      <c r="AA38" s="677"/>
      <c r="AB38" s="677"/>
      <c r="AC38" s="677"/>
      <c r="AD38" s="678">
        <v>1136</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700042</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34366</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11386654</v>
      </c>
      <c r="CS38" s="641"/>
      <c r="CT38" s="641"/>
      <c r="CU38" s="641"/>
      <c r="CV38" s="641"/>
      <c r="CW38" s="641"/>
      <c r="CX38" s="641"/>
      <c r="CY38" s="642"/>
      <c r="CZ38" s="643">
        <v>8.6</v>
      </c>
      <c r="DA38" s="661"/>
      <c r="DB38" s="661"/>
      <c r="DC38" s="662"/>
      <c r="DD38" s="646">
        <v>9342182</v>
      </c>
      <c r="DE38" s="641"/>
      <c r="DF38" s="641"/>
      <c r="DG38" s="641"/>
      <c r="DH38" s="641"/>
      <c r="DI38" s="641"/>
      <c r="DJ38" s="641"/>
      <c r="DK38" s="642"/>
      <c r="DL38" s="646">
        <v>7893318</v>
      </c>
      <c r="DM38" s="641"/>
      <c r="DN38" s="641"/>
      <c r="DO38" s="641"/>
      <c r="DP38" s="641"/>
      <c r="DQ38" s="641"/>
      <c r="DR38" s="641"/>
      <c r="DS38" s="641"/>
      <c r="DT38" s="641"/>
      <c r="DU38" s="641"/>
      <c r="DV38" s="642"/>
      <c r="DW38" s="643">
        <v>12.9</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16198500</v>
      </c>
      <c r="S39" s="641"/>
      <c r="T39" s="641"/>
      <c r="U39" s="641"/>
      <c r="V39" s="641"/>
      <c r="W39" s="641"/>
      <c r="X39" s="641"/>
      <c r="Y39" s="642"/>
      <c r="Z39" s="677">
        <v>11.9</v>
      </c>
      <c r="AA39" s="677"/>
      <c r="AB39" s="677"/>
      <c r="AC39" s="677"/>
      <c r="AD39" s="678" t="s">
        <v>242</v>
      </c>
      <c r="AE39" s="678"/>
      <c r="AF39" s="678"/>
      <c r="AG39" s="678"/>
      <c r="AH39" s="678"/>
      <c r="AI39" s="678"/>
      <c r="AJ39" s="678"/>
      <c r="AK39" s="678"/>
      <c r="AL39" s="643" t="s">
        <v>242</v>
      </c>
      <c r="AM39" s="644"/>
      <c r="AN39" s="644"/>
      <c r="AO39" s="679"/>
      <c r="AQ39" s="680" t="s">
        <v>340</v>
      </c>
      <c r="AR39" s="681"/>
      <c r="AS39" s="681"/>
      <c r="AT39" s="681"/>
      <c r="AU39" s="681"/>
      <c r="AV39" s="681"/>
      <c r="AW39" s="681"/>
      <c r="AX39" s="681"/>
      <c r="AY39" s="682"/>
      <c r="AZ39" s="640">
        <v>641629</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52554</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4808725</v>
      </c>
      <c r="CS39" s="659"/>
      <c r="CT39" s="659"/>
      <c r="CU39" s="659"/>
      <c r="CV39" s="659"/>
      <c r="CW39" s="659"/>
      <c r="CX39" s="659"/>
      <c r="CY39" s="660"/>
      <c r="CZ39" s="643">
        <v>3.6</v>
      </c>
      <c r="DA39" s="661"/>
      <c r="DB39" s="661"/>
      <c r="DC39" s="662"/>
      <c r="DD39" s="646">
        <v>3704582</v>
      </c>
      <c r="DE39" s="659"/>
      <c r="DF39" s="659"/>
      <c r="DG39" s="659"/>
      <c r="DH39" s="659"/>
      <c r="DI39" s="659"/>
      <c r="DJ39" s="659"/>
      <c r="DK39" s="660"/>
      <c r="DL39" s="646" t="s">
        <v>242</v>
      </c>
      <c r="DM39" s="659"/>
      <c r="DN39" s="659"/>
      <c r="DO39" s="659"/>
      <c r="DP39" s="659"/>
      <c r="DQ39" s="659"/>
      <c r="DR39" s="659"/>
      <c r="DS39" s="659"/>
      <c r="DT39" s="659"/>
      <c r="DU39" s="659"/>
      <c r="DV39" s="660"/>
      <c r="DW39" s="643" t="s">
        <v>148</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148</v>
      </c>
      <c r="S40" s="641"/>
      <c r="T40" s="641"/>
      <c r="U40" s="641"/>
      <c r="V40" s="641"/>
      <c r="W40" s="641"/>
      <c r="X40" s="641"/>
      <c r="Y40" s="642"/>
      <c r="Z40" s="677" t="s">
        <v>242</v>
      </c>
      <c r="AA40" s="677"/>
      <c r="AB40" s="677"/>
      <c r="AC40" s="677"/>
      <c r="AD40" s="678" t="s">
        <v>148</v>
      </c>
      <c r="AE40" s="678"/>
      <c r="AF40" s="678"/>
      <c r="AG40" s="678"/>
      <c r="AH40" s="678"/>
      <c r="AI40" s="678"/>
      <c r="AJ40" s="678"/>
      <c r="AK40" s="678"/>
      <c r="AL40" s="643" t="s">
        <v>148</v>
      </c>
      <c r="AM40" s="644"/>
      <c r="AN40" s="644"/>
      <c r="AO40" s="679"/>
      <c r="AQ40" s="680" t="s">
        <v>344</v>
      </c>
      <c r="AR40" s="681"/>
      <c r="AS40" s="681"/>
      <c r="AT40" s="681"/>
      <c r="AU40" s="681"/>
      <c r="AV40" s="681"/>
      <c r="AW40" s="681"/>
      <c r="AX40" s="681"/>
      <c r="AY40" s="682"/>
      <c r="AZ40" s="640">
        <v>192428</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90</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4433492</v>
      </c>
      <c r="CS40" s="641"/>
      <c r="CT40" s="641"/>
      <c r="CU40" s="641"/>
      <c r="CV40" s="641"/>
      <c r="CW40" s="641"/>
      <c r="CX40" s="641"/>
      <c r="CY40" s="642"/>
      <c r="CZ40" s="643">
        <v>3.3</v>
      </c>
      <c r="DA40" s="661"/>
      <c r="DB40" s="661"/>
      <c r="DC40" s="662"/>
      <c r="DD40" s="646">
        <v>239352</v>
      </c>
      <c r="DE40" s="641"/>
      <c r="DF40" s="641"/>
      <c r="DG40" s="641"/>
      <c r="DH40" s="641"/>
      <c r="DI40" s="641"/>
      <c r="DJ40" s="641"/>
      <c r="DK40" s="642"/>
      <c r="DL40" s="646" t="s">
        <v>148</v>
      </c>
      <c r="DM40" s="641"/>
      <c r="DN40" s="641"/>
      <c r="DO40" s="641"/>
      <c r="DP40" s="641"/>
      <c r="DQ40" s="641"/>
      <c r="DR40" s="641"/>
      <c r="DS40" s="641"/>
      <c r="DT40" s="641"/>
      <c r="DU40" s="641"/>
      <c r="DV40" s="642"/>
      <c r="DW40" s="643" t="s">
        <v>148</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3038100</v>
      </c>
      <c r="S41" s="641"/>
      <c r="T41" s="641"/>
      <c r="U41" s="641"/>
      <c r="V41" s="641"/>
      <c r="W41" s="641"/>
      <c r="X41" s="641"/>
      <c r="Y41" s="642"/>
      <c r="Z41" s="677">
        <v>2.2000000000000002</v>
      </c>
      <c r="AA41" s="677"/>
      <c r="AB41" s="677"/>
      <c r="AC41" s="677"/>
      <c r="AD41" s="678" t="s">
        <v>148</v>
      </c>
      <c r="AE41" s="678"/>
      <c r="AF41" s="678"/>
      <c r="AG41" s="678"/>
      <c r="AH41" s="678"/>
      <c r="AI41" s="678"/>
      <c r="AJ41" s="678"/>
      <c r="AK41" s="678"/>
      <c r="AL41" s="643" t="s">
        <v>148</v>
      </c>
      <c r="AM41" s="644"/>
      <c r="AN41" s="644"/>
      <c r="AO41" s="679"/>
      <c r="AQ41" s="680" t="s">
        <v>349</v>
      </c>
      <c r="AR41" s="681"/>
      <c r="AS41" s="681"/>
      <c r="AT41" s="681"/>
      <c r="AU41" s="681"/>
      <c r="AV41" s="681"/>
      <c r="AW41" s="681"/>
      <c r="AX41" s="681"/>
      <c r="AY41" s="682"/>
      <c r="AZ41" s="640">
        <v>2688570</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242</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242</v>
      </c>
      <c r="CS41" s="659"/>
      <c r="CT41" s="659"/>
      <c r="CU41" s="659"/>
      <c r="CV41" s="659"/>
      <c r="CW41" s="659"/>
      <c r="CX41" s="659"/>
      <c r="CY41" s="660"/>
      <c r="CZ41" s="643" t="s">
        <v>242</v>
      </c>
      <c r="DA41" s="661"/>
      <c r="DB41" s="661"/>
      <c r="DC41" s="662"/>
      <c r="DD41" s="646" t="s">
        <v>148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136677733</v>
      </c>
      <c r="S42" s="663"/>
      <c r="T42" s="663"/>
      <c r="U42" s="663"/>
      <c r="V42" s="663"/>
      <c r="W42" s="663"/>
      <c r="X42" s="663"/>
      <c r="Y42" s="665"/>
      <c r="Z42" s="666">
        <v>100</v>
      </c>
      <c r="AA42" s="666"/>
      <c r="AB42" s="666"/>
      <c r="AC42" s="666"/>
      <c r="AD42" s="667">
        <v>58363869</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7778136</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371</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25892937</v>
      </c>
      <c r="CS42" s="641"/>
      <c r="CT42" s="641"/>
      <c r="CU42" s="641"/>
      <c r="CV42" s="641"/>
      <c r="CW42" s="641"/>
      <c r="CX42" s="641"/>
      <c r="CY42" s="642"/>
      <c r="CZ42" s="643">
        <v>19.600000000000001</v>
      </c>
      <c r="DA42" s="644"/>
      <c r="DB42" s="644"/>
      <c r="DC42" s="645"/>
      <c r="DD42" s="646">
        <v>4624343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916058</v>
      </c>
      <c r="CS43" s="659"/>
      <c r="CT43" s="659"/>
      <c r="CU43" s="659"/>
      <c r="CV43" s="659"/>
      <c r="CW43" s="659"/>
      <c r="CX43" s="659"/>
      <c r="CY43" s="660"/>
      <c r="CZ43" s="643">
        <v>0.7</v>
      </c>
      <c r="DA43" s="661"/>
      <c r="DB43" s="661"/>
      <c r="DC43" s="662"/>
      <c r="DD43" s="646">
        <v>869415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25299561</v>
      </c>
      <c r="CS44" s="641"/>
      <c r="CT44" s="641"/>
      <c r="CU44" s="641"/>
      <c r="CV44" s="641"/>
      <c r="CW44" s="641"/>
      <c r="CX44" s="641"/>
      <c r="CY44" s="642"/>
      <c r="CZ44" s="643">
        <v>19.100000000000001</v>
      </c>
      <c r="DA44" s="644"/>
      <c r="DB44" s="644"/>
      <c r="DC44" s="645"/>
      <c r="DD44" s="646">
        <v>4285500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13862917</v>
      </c>
      <c r="CS45" s="659"/>
      <c r="CT45" s="659"/>
      <c r="CU45" s="659"/>
      <c r="CV45" s="659"/>
      <c r="CW45" s="659"/>
      <c r="CX45" s="659"/>
      <c r="CY45" s="660"/>
      <c r="CZ45" s="643">
        <v>10.5</v>
      </c>
      <c r="DA45" s="661"/>
      <c r="DB45" s="661"/>
      <c r="DC45" s="662"/>
      <c r="DD45" s="646">
        <v>354327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10191398</v>
      </c>
      <c r="CS46" s="641"/>
      <c r="CT46" s="641"/>
      <c r="CU46" s="641"/>
      <c r="CV46" s="641"/>
      <c r="CW46" s="641"/>
      <c r="CX46" s="641"/>
      <c r="CY46" s="642"/>
      <c r="CZ46" s="643">
        <v>7.7</v>
      </c>
      <c r="DA46" s="644"/>
      <c r="DB46" s="644"/>
      <c r="DC46" s="645"/>
      <c r="DD46" s="646">
        <v>3775262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593376</v>
      </c>
      <c r="CS47" s="659"/>
      <c r="CT47" s="659"/>
      <c r="CU47" s="659"/>
      <c r="CV47" s="659"/>
      <c r="CW47" s="659"/>
      <c r="CX47" s="659"/>
      <c r="CY47" s="660"/>
      <c r="CZ47" s="643">
        <v>0.4</v>
      </c>
      <c r="DA47" s="661"/>
      <c r="DB47" s="661"/>
      <c r="DC47" s="662"/>
      <c r="DD47" s="646">
        <v>338843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148</v>
      </c>
      <c r="CS48" s="641"/>
      <c r="CT48" s="641"/>
      <c r="CU48" s="641"/>
      <c r="CV48" s="641"/>
      <c r="CW48" s="641"/>
      <c r="CX48" s="641"/>
      <c r="CY48" s="642"/>
      <c r="CZ48" s="643" t="s">
        <v>242</v>
      </c>
      <c r="DA48" s="644"/>
      <c r="DB48" s="644"/>
      <c r="DC48" s="645"/>
      <c r="DD48" s="646" t="s">
        <v>148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132355607</v>
      </c>
      <c r="CS49" s="625"/>
      <c r="CT49" s="625"/>
      <c r="CU49" s="625"/>
      <c r="CV49" s="625"/>
      <c r="CW49" s="625"/>
      <c r="CX49" s="625"/>
      <c r="CY49" s="626"/>
      <c r="CZ49" s="627">
        <v>100</v>
      </c>
      <c r="DA49" s="628"/>
      <c r="DB49" s="628"/>
      <c r="DC49" s="629"/>
      <c r="DD49" s="630">
        <v>71247718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YjjAbB0dOXCCgnL5g+FNYhg+fkCcSUioSk1uGts/lzHrA9rAyrhYIXQEGJHPjs/UneFb4BOPeeO0Xh875RtTIg==" saltValue="J3vL7ImNuFuhWuLFcx7Z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367</v>
      </c>
      <c r="DK2" s="1165"/>
      <c r="DL2" s="1165"/>
      <c r="DM2" s="1165"/>
      <c r="DN2" s="1165"/>
      <c r="DO2" s="1166"/>
      <c r="DP2" s="250"/>
      <c r="DQ2" s="1164" t="s">
        <v>368</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369</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7"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2" t="s">
        <v>385</v>
      </c>
      <c r="DH5" s="1153"/>
      <c r="DI5" s="1153"/>
      <c r="DJ5" s="1153"/>
      <c r="DK5" s="1154"/>
      <c r="DL5" s="1152" t="s">
        <v>386</v>
      </c>
      <c r="DM5" s="1153"/>
      <c r="DN5" s="1153"/>
      <c r="DO5" s="1153"/>
      <c r="DP5" s="1154"/>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388</v>
      </c>
      <c r="C7" s="1105"/>
      <c r="D7" s="1105"/>
      <c r="E7" s="1105"/>
      <c r="F7" s="1105"/>
      <c r="G7" s="1105"/>
      <c r="H7" s="1105"/>
      <c r="I7" s="1105"/>
      <c r="J7" s="1105"/>
      <c r="K7" s="1105"/>
      <c r="L7" s="1105"/>
      <c r="M7" s="1105"/>
      <c r="N7" s="1105"/>
      <c r="O7" s="1105"/>
      <c r="P7" s="1106"/>
      <c r="Q7" s="1158">
        <v>134243</v>
      </c>
      <c r="R7" s="1159"/>
      <c r="S7" s="1159"/>
      <c r="T7" s="1159"/>
      <c r="U7" s="1159"/>
      <c r="V7" s="1159">
        <v>130347</v>
      </c>
      <c r="W7" s="1159"/>
      <c r="X7" s="1159"/>
      <c r="Y7" s="1159"/>
      <c r="Z7" s="1159"/>
      <c r="AA7" s="1159">
        <v>3896</v>
      </c>
      <c r="AB7" s="1159"/>
      <c r="AC7" s="1159"/>
      <c r="AD7" s="1159"/>
      <c r="AE7" s="1160"/>
      <c r="AF7" s="1161">
        <v>2833</v>
      </c>
      <c r="AG7" s="1162"/>
      <c r="AH7" s="1162"/>
      <c r="AI7" s="1162"/>
      <c r="AJ7" s="1163"/>
      <c r="AK7" s="1145">
        <v>5857</v>
      </c>
      <c r="AL7" s="1146"/>
      <c r="AM7" s="1146"/>
      <c r="AN7" s="1146"/>
      <c r="AO7" s="1146"/>
      <c r="AP7" s="1146">
        <v>101959</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600</v>
      </c>
      <c r="BT7" s="1150"/>
      <c r="BU7" s="1150"/>
      <c r="BV7" s="1150"/>
      <c r="BW7" s="1150"/>
      <c r="BX7" s="1150"/>
      <c r="BY7" s="1150"/>
      <c r="BZ7" s="1150"/>
      <c r="CA7" s="1150"/>
      <c r="CB7" s="1150"/>
      <c r="CC7" s="1150"/>
      <c r="CD7" s="1150"/>
      <c r="CE7" s="1150"/>
      <c r="CF7" s="1150"/>
      <c r="CG7" s="1151"/>
      <c r="CH7" s="1142" t="s">
        <v>614</v>
      </c>
      <c r="CI7" s="1143"/>
      <c r="CJ7" s="1143"/>
      <c r="CK7" s="1143"/>
      <c r="CL7" s="1144"/>
      <c r="CM7" s="1142">
        <v>190</v>
      </c>
      <c r="CN7" s="1143"/>
      <c r="CO7" s="1143"/>
      <c r="CP7" s="1143"/>
      <c r="CQ7" s="1144"/>
      <c r="CR7" s="1142">
        <v>30</v>
      </c>
      <c r="CS7" s="1143"/>
      <c r="CT7" s="1143"/>
      <c r="CU7" s="1143"/>
      <c r="CV7" s="1144"/>
      <c r="CW7" s="1142">
        <v>1</v>
      </c>
      <c r="CX7" s="1143"/>
      <c r="CY7" s="1143"/>
      <c r="CZ7" s="1143"/>
      <c r="DA7" s="1144"/>
      <c r="DB7" s="1142" t="s">
        <v>614</v>
      </c>
      <c r="DC7" s="1143"/>
      <c r="DD7" s="1143"/>
      <c r="DE7" s="1143"/>
      <c r="DF7" s="1144"/>
      <c r="DG7" s="1142" t="s">
        <v>614</v>
      </c>
      <c r="DH7" s="1143"/>
      <c r="DI7" s="1143"/>
      <c r="DJ7" s="1143"/>
      <c r="DK7" s="1144"/>
      <c r="DL7" s="1142" t="s">
        <v>614</v>
      </c>
      <c r="DM7" s="1143"/>
      <c r="DN7" s="1143"/>
      <c r="DO7" s="1143"/>
      <c r="DP7" s="1144"/>
      <c r="DQ7" s="1142" t="s">
        <v>614</v>
      </c>
      <c r="DR7" s="1143"/>
      <c r="DS7" s="1143"/>
      <c r="DT7" s="1143"/>
      <c r="DU7" s="1144"/>
      <c r="DV7" s="1169" t="s">
        <v>614</v>
      </c>
      <c r="DW7" s="1170"/>
      <c r="DX7" s="1170"/>
      <c r="DY7" s="1170"/>
      <c r="DZ7" s="1171"/>
      <c r="EA7" s="255"/>
    </row>
    <row r="8" spans="1:131" s="256" customFormat="1" ht="26.25" customHeight="1" x14ac:dyDescent="0.15">
      <c r="A8" s="262">
        <v>2</v>
      </c>
      <c r="B8" s="1086" t="s">
        <v>389</v>
      </c>
      <c r="C8" s="1087"/>
      <c r="D8" s="1087"/>
      <c r="E8" s="1087"/>
      <c r="F8" s="1087"/>
      <c r="G8" s="1087"/>
      <c r="H8" s="1087"/>
      <c r="I8" s="1087"/>
      <c r="J8" s="1087"/>
      <c r="K8" s="1087"/>
      <c r="L8" s="1087"/>
      <c r="M8" s="1087"/>
      <c r="N8" s="1087"/>
      <c r="O8" s="1087"/>
      <c r="P8" s="1088"/>
      <c r="Q8" s="1098">
        <v>3204</v>
      </c>
      <c r="R8" s="1099"/>
      <c r="S8" s="1099"/>
      <c r="T8" s="1099"/>
      <c r="U8" s="1099"/>
      <c r="V8" s="1099">
        <v>2796</v>
      </c>
      <c r="W8" s="1099"/>
      <c r="X8" s="1099"/>
      <c r="Y8" s="1099"/>
      <c r="Z8" s="1099"/>
      <c r="AA8" s="1099">
        <v>408</v>
      </c>
      <c r="AB8" s="1099"/>
      <c r="AC8" s="1099"/>
      <c r="AD8" s="1099"/>
      <c r="AE8" s="1100"/>
      <c r="AF8" s="1092">
        <v>408</v>
      </c>
      <c r="AG8" s="1093"/>
      <c r="AH8" s="1093"/>
      <c r="AI8" s="1093"/>
      <c r="AJ8" s="1094"/>
      <c r="AK8" s="1140">
        <v>130</v>
      </c>
      <c r="AL8" s="1141"/>
      <c r="AM8" s="1141"/>
      <c r="AN8" s="1141"/>
      <c r="AO8" s="1141"/>
      <c r="AP8" s="1141">
        <v>8241</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t="s">
        <v>601</v>
      </c>
      <c r="BT8" s="1070"/>
      <c r="BU8" s="1070"/>
      <c r="BV8" s="1070"/>
      <c r="BW8" s="1070"/>
      <c r="BX8" s="1070"/>
      <c r="BY8" s="1070"/>
      <c r="BZ8" s="1070"/>
      <c r="CA8" s="1070"/>
      <c r="CB8" s="1070"/>
      <c r="CC8" s="1070"/>
      <c r="CD8" s="1070"/>
      <c r="CE8" s="1070"/>
      <c r="CF8" s="1070"/>
      <c r="CG8" s="1071"/>
      <c r="CH8" s="1044">
        <v>6</v>
      </c>
      <c r="CI8" s="1045"/>
      <c r="CJ8" s="1045"/>
      <c r="CK8" s="1045"/>
      <c r="CL8" s="1046"/>
      <c r="CM8" s="1044">
        <v>91</v>
      </c>
      <c r="CN8" s="1045"/>
      <c r="CO8" s="1045"/>
      <c r="CP8" s="1045"/>
      <c r="CQ8" s="1046"/>
      <c r="CR8" s="1044">
        <v>30</v>
      </c>
      <c r="CS8" s="1045"/>
      <c r="CT8" s="1045"/>
      <c r="CU8" s="1045"/>
      <c r="CV8" s="1046"/>
      <c r="CW8" s="1044">
        <v>12</v>
      </c>
      <c r="CX8" s="1045"/>
      <c r="CY8" s="1045"/>
      <c r="CZ8" s="1045"/>
      <c r="DA8" s="1046"/>
      <c r="DB8" s="1044" t="s">
        <v>522</v>
      </c>
      <c r="DC8" s="1045"/>
      <c r="DD8" s="1045"/>
      <c r="DE8" s="1045"/>
      <c r="DF8" s="1046"/>
      <c r="DG8" s="1044" t="s">
        <v>522</v>
      </c>
      <c r="DH8" s="1045"/>
      <c r="DI8" s="1045"/>
      <c r="DJ8" s="1045"/>
      <c r="DK8" s="1046"/>
      <c r="DL8" s="1044" t="s">
        <v>522</v>
      </c>
      <c r="DM8" s="1045"/>
      <c r="DN8" s="1045"/>
      <c r="DO8" s="1045"/>
      <c r="DP8" s="1046"/>
      <c r="DQ8" s="1044" t="s">
        <v>522</v>
      </c>
      <c r="DR8" s="1045"/>
      <c r="DS8" s="1045"/>
      <c r="DT8" s="1045"/>
      <c r="DU8" s="1046"/>
      <c r="DV8" s="1047" t="s">
        <v>522</v>
      </c>
      <c r="DW8" s="1048"/>
      <c r="DX8" s="1048"/>
      <c r="DY8" s="1048"/>
      <c r="DZ8" s="1049"/>
      <c r="EA8" s="255"/>
    </row>
    <row r="9" spans="1:131" s="256" customFormat="1" ht="26.25" customHeight="1" x14ac:dyDescent="0.15">
      <c r="A9" s="262">
        <v>3</v>
      </c>
      <c r="B9" s="1086" t="s">
        <v>390</v>
      </c>
      <c r="C9" s="1087"/>
      <c r="D9" s="1087"/>
      <c r="E9" s="1087"/>
      <c r="F9" s="1087"/>
      <c r="G9" s="1087"/>
      <c r="H9" s="1087"/>
      <c r="I9" s="1087"/>
      <c r="J9" s="1087"/>
      <c r="K9" s="1087"/>
      <c r="L9" s="1087"/>
      <c r="M9" s="1087"/>
      <c r="N9" s="1087"/>
      <c r="O9" s="1087"/>
      <c r="P9" s="1088"/>
      <c r="Q9" s="1098">
        <v>25</v>
      </c>
      <c r="R9" s="1099"/>
      <c r="S9" s="1099"/>
      <c r="T9" s="1099"/>
      <c r="U9" s="1099"/>
      <c r="V9" s="1099">
        <v>25</v>
      </c>
      <c r="W9" s="1099"/>
      <c r="X9" s="1099"/>
      <c r="Y9" s="1099"/>
      <c r="Z9" s="1099"/>
      <c r="AA9" s="1099">
        <v>0</v>
      </c>
      <c r="AB9" s="1099"/>
      <c r="AC9" s="1099"/>
      <c r="AD9" s="1099"/>
      <c r="AE9" s="1100"/>
      <c r="AF9" s="1092" t="s">
        <v>148</v>
      </c>
      <c r="AG9" s="1093"/>
      <c r="AH9" s="1093"/>
      <c r="AI9" s="1093"/>
      <c r="AJ9" s="1094"/>
      <c r="AK9" s="1140">
        <v>25</v>
      </c>
      <c r="AL9" s="1141"/>
      <c r="AM9" s="1141"/>
      <c r="AN9" s="1141"/>
      <c r="AO9" s="1141"/>
      <c r="AP9" s="1141" t="s">
        <v>591</v>
      </c>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t="s">
        <v>602</v>
      </c>
      <c r="BT9" s="1070"/>
      <c r="BU9" s="1070"/>
      <c r="BV9" s="1070"/>
      <c r="BW9" s="1070"/>
      <c r="BX9" s="1070"/>
      <c r="BY9" s="1070"/>
      <c r="BZ9" s="1070"/>
      <c r="CA9" s="1070"/>
      <c r="CB9" s="1070"/>
      <c r="CC9" s="1070"/>
      <c r="CD9" s="1070"/>
      <c r="CE9" s="1070"/>
      <c r="CF9" s="1070"/>
      <c r="CG9" s="1071"/>
      <c r="CH9" s="1044">
        <v>-1</v>
      </c>
      <c r="CI9" s="1045"/>
      <c r="CJ9" s="1045"/>
      <c r="CK9" s="1045"/>
      <c r="CL9" s="1046"/>
      <c r="CM9" s="1044">
        <v>279</v>
      </c>
      <c r="CN9" s="1045"/>
      <c r="CO9" s="1045"/>
      <c r="CP9" s="1045"/>
      <c r="CQ9" s="1046"/>
      <c r="CR9" s="1044">
        <v>55</v>
      </c>
      <c r="CS9" s="1045"/>
      <c r="CT9" s="1045"/>
      <c r="CU9" s="1045"/>
      <c r="CV9" s="1046"/>
      <c r="CW9" s="1044">
        <v>37</v>
      </c>
      <c r="CX9" s="1045"/>
      <c r="CY9" s="1045"/>
      <c r="CZ9" s="1045"/>
      <c r="DA9" s="1046"/>
      <c r="DB9" s="1044" t="s">
        <v>522</v>
      </c>
      <c r="DC9" s="1045"/>
      <c r="DD9" s="1045"/>
      <c r="DE9" s="1045"/>
      <c r="DF9" s="1046"/>
      <c r="DG9" s="1044" t="s">
        <v>522</v>
      </c>
      <c r="DH9" s="1045"/>
      <c r="DI9" s="1045"/>
      <c r="DJ9" s="1045"/>
      <c r="DK9" s="1046"/>
      <c r="DL9" s="1044" t="s">
        <v>522</v>
      </c>
      <c r="DM9" s="1045"/>
      <c r="DN9" s="1045"/>
      <c r="DO9" s="1045"/>
      <c r="DP9" s="1046"/>
      <c r="DQ9" s="1044" t="s">
        <v>522</v>
      </c>
      <c r="DR9" s="1045"/>
      <c r="DS9" s="1045"/>
      <c r="DT9" s="1045"/>
      <c r="DU9" s="1046"/>
      <c r="DV9" s="1047" t="s">
        <v>522</v>
      </c>
      <c r="DW9" s="1048"/>
      <c r="DX9" s="1048"/>
      <c r="DY9" s="1048"/>
      <c r="DZ9" s="1049"/>
      <c r="EA9" s="255"/>
    </row>
    <row r="10" spans="1:131" s="256" customFormat="1" ht="26.25" customHeight="1" x14ac:dyDescent="0.15">
      <c r="A10" s="262">
        <v>4</v>
      </c>
      <c r="B10" s="1086" t="s">
        <v>391</v>
      </c>
      <c r="C10" s="1087"/>
      <c r="D10" s="1087"/>
      <c r="E10" s="1087"/>
      <c r="F10" s="1087"/>
      <c r="G10" s="1087"/>
      <c r="H10" s="1087"/>
      <c r="I10" s="1087"/>
      <c r="J10" s="1087"/>
      <c r="K10" s="1087"/>
      <c r="L10" s="1087"/>
      <c r="M10" s="1087"/>
      <c r="N10" s="1087"/>
      <c r="O10" s="1087"/>
      <c r="P10" s="1088"/>
      <c r="Q10" s="1098">
        <v>30</v>
      </c>
      <c r="R10" s="1099"/>
      <c r="S10" s="1099"/>
      <c r="T10" s="1099"/>
      <c r="U10" s="1099"/>
      <c r="V10" s="1099">
        <v>30</v>
      </c>
      <c r="W10" s="1099"/>
      <c r="X10" s="1099"/>
      <c r="Y10" s="1099"/>
      <c r="Z10" s="1099"/>
      <c r="AA10" s="1099">
        <v>0</v>
      </c>
      <c r="AB10" s="1099"/>
      <c r="AC10" s="1099"/>
      <c r="AD10" s="1099"/>
      <c r="AE10" s="1100"/>
      <c r="AF10" s="1092" t="s">
        <v>148</v>
      </c>
      <c r="AG10" s="1093"/>
      <c r="AH10" s="1093"/>
      <c r="AI10" s="1093"/>
      <c r="AJ10" s="1094"/>
      <c r="AK10" s="1140">
        <v>10</v>
      </c>
      <c r="AL10" s="1141"/>
      <c r="AM10" s="1141"/>
      <c r="AN10" s="1141"/>
      <c r="AO10" s="1141"/>
      <c r="AP10" s="1141" t="s">
        <v>591</v>
      </c>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t="s">
        <v>603</v>
      </c>
      <c r="BT10" s="1070"/>
      <c r="BU10" s="1070"/>
      <c r="BV10" s="1070"/>
      <c r="BW10" s="1070"/>
      <c r="BX10" s="1070"/>
      <c r="BY10" s="1070"/>
      <c r="BZ10" s="1070"/>
      <c r="CA10" s="1070"/>
      <c r="CB10" s="1070"/>
      <c r="CC10" s="1070"/>
      <c r="CD10" s="1070"/>
      <c r="CE10" s="1070"/>
      <c r="CF10" s="1070"/>
      <c r="CG10" s="1071"/>
      <c r="CH10" s="1044">
        <v>9</v>
      </c>
      <c r="CI10" s="1045"/>
      <c r="CJ10" s="1045"/>
      <c r="CK10" s="1045"/>
      <c r="CL10" s="1046"/>
      <c r="CM10" s="1044">
        <v>561</v>
      </c>
      <c r="CN10" s="1045"/>
      <c r="CO10" s="1045"/>
      <c r="CP10" s="1045"/>
      <c r="CQ10" s="1046"/>
      <c r="CR10" s="1044">
        <v>148</v>
      </c>
      <c r="CS10" s="1045"/>
      <c r="CT10" s="1045"/>
      <c r="CU10" s="1045"/>
      <c r="CV10" s="1046"/>
      <c r="CW10" s="1044" t="s">
        <v>614</v>
      </c>
      <c r="CX10" s="1045"/>
      <c r="CY10" s="1045"/>
      <c r="CZ10" s="1045"/>
      <c r="DA10" s="1046"/>
      <c r="DB10" s="1044" t="s">
        <v>522</v>
      </c>
      <c r="DC10" s="1045"/>
      <c r="DD10" s="1045"/>
      <c r="DE10" s="1045"/>
      <c r="DF10" s="1046"/>
      <c r="DG10" s="1044" t="s">
        <v>522</v>
      </c>
      <c r="DH10" s="1045"/>
      <c r="DI10" s="1045"/>
      <c r="DJ10" s="1045"/>
      <c r="DK10" s="1046"/>
      <c r="DL10" s="1044" t="s">
        <v>522</v>
      </c>
      <c r="DM10" s="1045"/>
      <c r="DN10" s="1045"/>
      <c r="DO10" s="1045"/>
      <c r="DP10" s="1046"/>
      <c r="DQ10" s="1044" t="s">
        <v>522</v>
      </c>
      <c r="DR10" s="1045"/>
      <c r="DS10" s="1045"/>
      <c r="DT10" s="1045"/>
      <c r="DU10" s="1046"/>
      <c r="DV10" s="1047" t="s">
        <v>522</v>
      </c>
      <c r="DW10" s="1048"/>
      <c r="DX10" s="1048"/>
      <c r="DY10" s="1048"/>
      <c r="DZ10" s="1049"/>
      <c r="EA10" s="255"/>
    </row>
    <row r="11" spans="1:131" s="256" customFormat="1" ht="26.25" customHeight="1" x14ac:dyDescent="0.15">
      <c r="A11" s="262">
        <v>5</v>
      </c>
      <c r="B11" s="1086" t="s">
        <v>392</v>
      </c>
      <c r="C11" s="1087"/>
      <c r="D11" s="1087"/>
      <c r="E11" s="1087"/>
      <c r="F11" s="1087"/>
      <c r="G11" s="1087"/>
      <c r="H11" s="1087"/>
      <c r="I11" s="1087"/>
      <c r="J11" s="1087"/>
      <c r="K11" s="1087"/>
      <c r="L11" s="1087"/>
      <c r="M11" s="1087"/>
      <c r="N11" s="1087"/>
      <c r="O11" s="1087"/>
      <c r="P11" s="1088"/>
      <c r="Q11" s="1098">
        <v>51</v>
      </c>
      <c r="R11" s="1099"/>
      <c r="S11" s="1099"/>
      <c r="T11" s="1099"/>
      <c r="U11" s="1099"/>
      <c r="V11" s="1099">
        <v>33</v>
      </c>
      <c r="W11" s="1099"/>
      <c r="X11" s="1099"/>
      <c r="Y11" s="1099"/>
      <c r="Z11" s="1099"/>
      <c r="AA11" s="1099">
        <v>18</v>
      </c>
      <c r="AB11" s="1099"/>
      <c r="AC11" s="1099"/>
      <c r="AD11" s="1099"/>
      <c r="AE11" s="1100"/>
      <c r="AF11" s="1092">
        <v>18</v>
      </c>
      <c r="AG11" s="1093"/>
      <c r="AH11" s="1093"/>
      <c r="AI11" s="1093"/>
      <c r="AJ11" s="1094"/>
      <c r="AK11" s="1140">
        <v>6</v>
      </c>
      <c r="AL11" s="1141"/>
      <c r="AM11" s="1141"/>
      <c r="AN11" s="1141"/>
      <c r="AO11" s="1141"/>
      <c r="AP11" s="1141">
        <v>138</v>
      </c>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t="s">
        <v>604</v>
      </c>
      <c r="BT11" s="1070"/>
      <c r="BU11" s="1070"/>
      <c r="BV11" s="1070"/>
      <c r="BW11" s="1070"/>
      <c r="BX11" s="1070"/>
      <c r="BY11" s="1070"/>
      <c r="BZ11" s="1070"/>
      <c r="CA11" s="1070"/>
      <c r="CB11" s="1070"/>
      <c r="CC11" s="1070"/>
      <c r="CD11" s="1070"/>
      <c r="CE11" s="1070"/>
      <c r="CF11" s="1070"/>
      <c r="CG11" s="1071"/>
      <c r="CH11" s="1044">
        <v>-11</v>
      </c>
      <c r="CI11" s="1045"/>
      <c r="CJ11" s="1045"/>
      <c r="CK11" s="1045"/>
      <c r="CL11" s="1046"/>
      <c r="CM11" s="1044">
        <v>3</v>
      </c>
      <c r="CN11" s="1045"/>
      <c r="CO11" s="1045"/>
      <c r="CP11" s="1045"/>
      <c r="CQ11" s="1046"/>
      <c r="CR11" s="1044">
        <v>2</v>
      </c>
      <c r="CS11" s="1045"/>
      <c r="CT11" s="1045"/>
      <c r="CU11" s="1045"/>
      <c r="CV11" s="1046"/>
      <c r="CW11" s="1044">
        <v>28</v>
      </c>
      <c r="CX11" s="1045"/>
      <c r="CY11" s="1045"/>
      <c r="CZ11" s="1045"/>
      <c r="DA11" s="1046"/>
      <c r="DB11" s="1044" t="s">
        <v>522</v>
      </c>
      <c r="DC11" s="1045"/>
      <c r="DD11" s="1045"/>
      <c r="DE11" s="1045"/>
      <c r="DF11" s="1046"/>
      <c r="DG11" s="1044" t="s">
        <v>522</v>
      </c>
      <c r="DH11" s="1045"/>
      <c r="DI11" s="1045"/>
      <c r="DJ11" s="1045"/>
      <c r="DK11" s="1046"/>
      <c r="DL11" s="1044" t="s">
        <v>522</v>
      </c>
      <c r="DM11" s="1045"/>
      <c r="DN11" s="1045"/>
      <c r="DO11" s="1045"/>
      <c r="DP11" s="1046"/>
      <c r="DQ11" s="1044" t="s">
        <v>522</v>
      </c>
      <c r="DR11" s="1045"/>
      <c r="DS11" s="1045"/>
      <c r="DT11" s="1045"/>
      <c r="DU11" s="1046"/>
      <c r="DV11" s="1047" t="s">
        <v>522</v>
      </c>
      <c r="DW11" s="1048"/>
      <c r="DX11" s="1048"/>
      <c r="DY11" s="1048"/>
      <c r="DZ11" s="1049"/>
      <c r="EA11" s="255"/>
    </row>
    <row r="12" spans="1:131" s="256" customFormat="1" ht="26.25" customHeight="1" x14ac:dyDescent="0.15">
      <c r="A12" s="262">
        <v>6</v>
      </c>
      <c r="B12" s="1086" t="s">
        <v>393</v>
      </c>
      <c r="C12" s="1087"/>
      <c r="D12" s="1087"/>
      <c r="E12" s="1087"/>
      <c r="F12" s="1087"/>
      <c r="G12" s="1087"/>
      <c r="H12" s="1087"/>
      <c r="I12" s="1087"/>
      <c r="J12" s="1087"/>
      <c r="K12" s="1087"/>
      <c r="L12" s="1087"/>
      <c r="M12" s="1087"/>
      <c r="N12" s="1087"/>
      <c r="O12" s="1087"/>
      <c r="P12" s="1088"/>
      <c r="Q12" s="1098">
        <v>969</v>
      </c>
      <c r="R12" s="1099"/>
      <c r="S12" s="1099"/>
      <c r="T12" s="1099"/>
      <c r="U12" s="1099"/>
      <c r="V12" s="1099">
        <v>969</v>
      </c>
      <c r="W12" s="1099"/>
      <c r="X12" s="1099"/>
      <c r="Y12" s="1099"/>
      <c r="Z12" s="1099"/>
      <c r="AA12" s="1099">
        <v>0</v>
      </c>
      <c r="AB12" s="1099"/>
      <c r="AC12" s="1099"/>
      <c r="AD12" s="1099"/>
      <c r="AE12" s="1100"/>
      <c r="AF12" s="1092" t="s">
        <v>148</v>
      </c>
      <c r="AG12" s="1093"/>
      <c r="AH12" s="1093"/>
      <c r="AI12" s="1093"/>
      <c r="AJ12" s="1094"/>
      <c r="AK12" s="1140" t="s">
        <v>591</v>
      </c>
      <c r="AL12" s="1141"/>
      <c r="AM12" s="1141"/>
      <c r="AN12" s="1141"/>
      <c r="AO12" s="1141"/>
      <c r="AP12" s="1141">
        <v>6306</v>
      </c>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t="s">
        <v>605</v>
      </c>
      <c r="BT12" s="1070"/>
      <c r="BU12" s="1070"/>
      <c r="BV12" s="1070"/>
      <c r="BW12" s="1070"/>
      <c r="BX12" s="1070"/>
      <c r="BY12" s="1070"/>
      <c r="BZ12" s="1070"/>
      <c r="CA12" s="1070"/>
      <c r="CB12" s="1070"/>
      <c r="CC12" s="1070"/>
      <c r="CD12" s="1070"/>
      <c r="CE12" s="1070"/>
      <c r="CF12" s="1070"/>
      <c r="CG12" s="1071"/>
      <c r="CH12" s="1044">
        <v>5</v>
      </c>
      <c r="CI12" s="1045"/>
      <c r="CJ12" s="1045"/>
      <c r="CK12" s="1045"/>
      <c r="CL12" s="1046"/>
      <c r="CM12" s="1044">
        <v>138</v>
      </c>
      <c r="CN12" s="1045"/>
      <c r="CO12" s="1045"/>
      <c r="CP12" s="1045"/>
      <c r="CQ12" s="1046"/>
      <c r="CR12" s="1044">
        <v>39</v>
      </c>
      <c r="CS12" s="1045"/>
      <c r="CT12" s="1045"/>
      <c r="CU12" s="1045"/>
      <c r="CV12" s="1046"/>
      <c r="CW12" s="1044" t="s">
        <v>614</v>
      </c>
      <c r="CX12" s="1045"/>
      <c r="CY12" s="1045"/>
      <c r="CZ12" s="1045"/>
      <c r="DA12" s="1046"/>
      <c r="DB12" s="1044" t="s">
        <v>522</v>
      </c>
      <c r="DC12" s="1045"/>
      <c r="DD12" s="1045"/>
      <c r="DE12" s="1045"/>
      <c r="DF12" s="1046"/>
      <c r="DG12" s="1044" t="s">
        <v>522</v>
      </c>
      <c r="DH12" s="1045"/>
      <c r="DI12" s="1045"/>
      <c r="DJ12" s="1045"/>
      <c r="DK12" s="1046"/>
      <c r="DL12" s="1044" t="s">
        <v>522</v>
      </c>
      <c r="DM12" s="1045"/>
      <c r="DN12" s="1045"/>
      <c r="DO12" s="1045"/>
      <c r="DP12" s="1046"/>
      <c r="DQ12" s="1044" t="s">
        <v>522</v>
      </c>
      <c r="DR12" s="1045"/>
      <c r="DS12" s="1045"/>
      <c r="DT12" s="1045"/>
      <c r="DU12" s="1046"/>
      <c r="DV12" s="1047" t="s">
        <v>522</v>
      </c>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t="s">
        <v>606</v>
      </c>
      <c r="BT13" s="1070"/>
      <c r="BU13" s="1070"/>
      <c r="BV13" s="1070"/>
      <c r="BW13" s="1070"/>
      <c r="BX13" s="1070"/>
      <c r="BY13" s="1070"/>
      <c r="BZ13" s="1070"/>
      <c r="CA13" s="1070"/>
      <c r="CB13" s="1070"/>
      <c r="CC13" s="1070"/>
      <c r="CD13" s="1070"/>
      <c r="CE13" s="1070"/>
      <c r="CF13" s="1070"/>
      <c r="CG13" s="1071"/>
      <c r="CH13" s="1044" t="s">
        <v>614</v>
      </c>
      <c r="CI13" s="1045"/>
      <c r="CJ13" s="1045"/>
      <c r="CK13" s="1045"/>
      <c r="CL13" s="1046"/>
      <c r="CM13" s="1044">
        <v>6</v>
      </c>
      <c r="CN13" s="1045"/>
      <c r="CO13" s="1045"/>
      <c r="CP13" s="1045"/>
      <c r="CQ13" s="1046"/>
      <c r="CR13" s="1044">
        <v>8</v>
      </c>
      <c r="CS13" s="1045"/>
      <c r="CT13" s="1045"/>
      <c r="CU13" s="1045"/>
      <c r="CV13" s="1046"/>
      <c r="CW13" s="1044">
        <v>12</v>
      </c>
      <c r="CX13" s="1045"/>
      <c r="CY13" s="1045"/>
      <c r="CZ13" s="1045"/>
      <c r="DA13" s="1046"/>
      <c r="DB13" s="1044" t="s">
        <v>522</v>
      </c>
      <c r="DC13" s="1045"/>
      <c r="DD13" s="1045"/>
      <c r="DE13" s="1045"/>
      <c r="DF13" s="1046"/>
      <c r="DG13" s="1044" t="s">
        <v>522</v>
      </c>
      <c r="DH13" s="1045"/>
      <c r="DI13" s="1045"/>
      <c r="DJ13" s="1045"/>
      <c r="DK13" s="1046"/>
      <c r="DL13" s="1044" t="s">
        <v>522</v>
      </c>
      <c r="DM13" s="1045"/>
      <c r="DN13" s="1045"/>
      <c r="DO13" s="1045"/>
      <c r="DP13" s="1046"/>
      <c r="DQ13" s="1044" t="s">
        <v>522</v>
      </c>
      <c r="DR13" s="1045"/>
      <c r="DS13" s="1045"/>
      <c r="DT13" s="1045"/>
      <c r="DU13" s="1046"/>
      <c r="DV13" s="1047" t="s">
        <v>522</v>
      </c>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t="s">
        <v>607</v>
      </c>
      <c r="BT14" s="1070"/>
      <c r="BU14" s="1070"/>
      <c r="BV14" s="1070"/>
      <c r="BW14" s="1070"/>
      <c r="BX14" s="1070"/>
      <c r="BY14" s="1070"/>
      <c r="BZ14" s="1070"/>
      <c r="CA14" s="1070"/>
      <c r="CB14" s="1070"/>
      <c r="CC14" s="1070"/>
      <c r="CD14" s="1070"/>
      <c r="CE14" s="1070"/>
      <c r="CF14" s="1070"/>
      <c r="CG14" s="1071"/>
      <c r="CH14" s="1044">
        <v>-64</v>
      </c>
      <c r="CI14" s="1045"/>
      <c r="CJ14" s="1045"/>
      <c r="CK14" s="1045"/>
      <c r="CL14" s="1046"/>
      <c r="CM14" s="1044">
        <v>133</v>
      </c>
      <c r="CN14" s="1045"/>
      <c r="CO14" s="1045"/>
      <c r="CP14" s="1045"/>
      <c r="CQ14" s="1046"/>
      <c r="CR14" s="1044">
        <v>80</v>
      </c>
      <c r="CS14" s="1045"/>
      <c r="CT14" s="1045"/>
      <c r="CU14" s="1045"/>
      <c r="CV14" s="1046"/>
      <c r="CW14" s="1044" t="s">
        <v>614</v>
      </c>
      <c r="CX14" s="1045"/>
      <c r="CY14" s="1045"/>
      <c r="CZ14" s="1045"/>
      <c r="DA14" s="1046"/>
      <c r="DB14" s="1044" t="s">
        <v>522</v>
      </c>
      <c r="DC14" s="1045"/>
      <c r="DD14" s="1045"/>
      <c r="DE14" s="1045"/>
      <c r="DF14" s="1046"/>
      <c r="DG14" s="1044" t="s">
        <v>522</v>
      </c>
      <c r="DH14" s="1045"/>
      <c r="DI14" s="1045"/>
      <c r="DJ14" s="1045"/>
      <c r="DK14" s="1046"/>
      <c r="DL14" s="1044" t="s">
        <v>522</v>
      </c>
      <c r="DM14" s="1045"/>
      <c r="DN14" s="1045"/>
      <c r="DO14" s="1045"/>
      <c r="DP14" s="1046"/>
      <c r="DQ14" s="1044" t="s">
        <v>522</v>
      </c>
      <c r="DR14" s="1045"/>
      <c r="DS14" s="1045"/>
      <c r="DT14" s="1045"/>
      <c r="DU14" s="1046"/>
      <c r="DV14" s="1047" t="s">
        <v>522</v>
      </c>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t="s">
        <v>608</v>
      </c>
      <c r="BT15" s="1070"/>
      <c r="BU15" s="1070"/>
      <c r="BV15" s="1070"/>
      <c r="BW15" s="1070"/>
      <c r="BX15" s="1070"/>
      <c r="BY15" s="1070"/>
      <c r="BZ15" s="1070"/>
      <c r="CA15" s="1070"/>
      <c r="CB15" s="1070"/>
      <c r="CC15" s="1070"/>
      <c r="CD15" s="1070"/>
      <c r="CE15" s="1070"/>
      <c r="CF15" s="1070"/>
      <c r="CG15" s="1071"/>
      <c r="CH15" s="1044">
        <v>56</v>
      </c>
      <c r="CI15" s="1045"/>
      <c r="CJ15" s="1045"/>
      <c r="CK15" s="1045"/>
      <c r="CL15" s="1046"/>
      <c r="CM15" s="1044">
        <v>2333</v>
      </c>
      <c r="CN15" s="1045"/>
      <c r="CO15" s="1045"/>
      <c r="CP15" s="1045"/>
      <c r="CQ15" s="1046"/>
      <c r="CR15" s="1044">
        <v>1388</v>
      </c>
      <c r="CS15" s="1045"/>
      <c r="CT15" s="1045"/>
      <c r="CU15" s="1045"/>
      <c r="CV15" s="1046"/>
      <c r="CW15" s="1044">
        <v>120</v>
      </c>
      <c r="CX15" s="1045"/>
      <c r="CY15" s="1045"/>
      <c r="CZ15" s="1045"/>
      <c r="DA15" s="1046"/>
      <c r="DB15" s="1044" t="s">
        <v>522</v>
      </c>
      <c r="DC15" s="1045"/>
      <c r="DD15" s="1045"/>
      <c r="DE15" s="1045"/>
      <c r="DF15" s="1046"/>
      <c r="DG15" s="1044" t="s">
        <v>522</v>
      </c>
      <c r="DH15" s="1045"/>
      <c r="DI15" s="1045"/>
      <c r="DJ15" s="1045"/>
      <c r="DK15" s="1046"/>
      <c r="DL15" s="1044" t="s">
        <v>522</v>
      </c>
      <c r="DM15" s="1045"/>
      <c r="DN15" s="1045"/>
      <c r="DO15" s="1045"/>
      <c r="DP15" s="1046"/>
      <c r="DQ15" s="1044" t="s">
        <v>522</v>
      </c>
      <c r="DR15" s="1045"/>
      <c r="DS15" s="1045"/>
      <c r="DT15" s="1045"/>
      <c r="DU15" s="1046"/>
      <c r="DV15" s="1047" t="s">
        <v>522</v>
      </c>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t="s">
        <v>609</v>
      </c>
      <c r="BT16" s="1070"/>
      <c r="BU16" s="1070"/>
      <c r="BV16" s="1070"/>
      <c r="BW16" s="1070"/>
      <c r="BX16" s="1070"/>
      <c r="BY16" s="1070"/>
      <c r="BZ16" s="1070"/>
      <c r="CA16" s="1070"/>
      <c r="CB16" s="1070"/>
      <c r="CC16" s="1070"/>
      <c r="CD16" s="1070"/>
      <c r="CE16" s="1070"/>
      <c r="CF16" s="1070"/>
      <c r="CG16" s="1071"/>
      <c r="CH16" s="1044" t="s">
        <v>614</v>
      </c>
      <c r="CI16" s="1045"/>
      <c r="CJ16" s="1045"/>
      <c r="CK16" s="1045"/>
      <c r="CL16" s="1046"/>
      <c r="CM16" s="1044">
        <v>3</v>
      </c>
      <c r="CN16" s="1045"/>
      <c r="CO16" s="1045"/>
      <c r="CP16" s="1045"/>
      <c r="CQ16" s="1046"/>
      <c r="CR16" s="1044">
        <v>3</v>
      </c>
      <c r="CS16" s="1045"/>
      <c r="CT16" s="1045"/>
      <c r="CU16" s="1045"/>
      <c r="CV16" s="1046"/>
      <c r="CW16" s="1044">
        <v>22</v>
      </c>
      <c r="CX16" s="1045"/>
      <c r="CY16" s="1045"/>
      <c r="CZ16" s="1045"/>
      <c r="DA16" s="1046"/>
      <c r="DB16" s="1044" t="s">
        <v>522</v>
      </c>
      <c r="DC16" s="1045"/>
      <c r="DD16" s="1045"/>
      <c r="DE16" s="1045"/>
      <c r="DF16" s="1046"/>
      <c r="DG16" s="1044" t="s">
        <v>522</v>
      </c>
      <c r="DH16" s="1045"/>
      <c r="DI16" s="1045"/>
      <c r="DJ16" s="1045"/>
      <c r="DK16" s="1046"/>
      <c r="DL16" s="1044" t="s">
        <v>522</v>
      </c>
      <c r="DM16" s="1045"/>
      <c r="DN16" s="1045"/>
      <c r="DO16" s="1045"/>
      <c r="DP16" s="1046"/>
      <c r="DQ16" s="1044" t="s">
        <v>522</v>
      </c>
      <c r="DR16" s="1045"/>
      <c r="DS16" s="1045"/>
      <c r="DT16" s="1045"/>
      <c r="DU16" s="1046"/>
      <c r="DV16" s="1047" t="s">
        <v>522</v>
      </c>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t="s">
        <v>610</v>
      </c>
      <c r="BT17" s="1070"/>
      <c r="BU17" s="1070"/>
      <c r="BV17" s="1070"/>
      <c r="BW17" s="1070"/>
      <c r="BX17" s="1070"/>
      <c r="BY17" s="1070"/>
      <c r="BZ17" s="1070"/>
      <c r="CA17" s="1070"/>
      <c r="CB17" s="1070"/>
      <c r="CC17" s="1070"/>
      <c r="CD17" s="1070"/>
      <c r="CE17" s="1070"/>
      <c r="CF17" s="1070"/>
      <c r="CG17" s="1071"/>
      <c r="CH17" s="1044">
        <v>62</v>
      </c>
      <c r="CI17" s="1045"/>
      <c r="CJ17" s="1045"/>
      <c r="CK17" s="1045"/>
      <c r="CL17" s="1046"/>
      <c r="CM17" s="1044">
        <v>4952</v>
      </c>
      <c r="CN17" s="1045"/>
      <c r="CO17" s="1045"/>
      <c r="CP17" s="1045"/>
      <c r="CQ17" s="1046"/>
      <c r="CR17" s="1044">
        <v>3709</v>
      </c>
      <c r="CS17" s="1045"/>
      <c r="CT17" s="1045"/>
      <c r="CU17" s="1045"/>
      <c r="CV17" s="1046"/>
      <c r="CW17" s="1044">
        <v>759</v>
      </c>
      <c r="CX17" s="1045"/>
      <c r="CY17" s="1045"/>
      <c r="CZ17" s="1045"/>
      <c r="DA17" s="1046"/>
      <c r="DB17" s="1044">
        <v>280</v>
      </c>
      <c r="DC17" s="1045"/>
      <c r="DD17" s="1045"/>
      <c r="DE17" s="1045"/>
      <c r="DF17" s="1046"/>
      <c r="DG17" s="1044" t="s">
        <v>522</v>
      </c>
      <c r="DH17" s="1045"/>
      <c r="DI17" s="1045"/>
      <c r="DJ17" s="1045"/>
      <c r="DK17" s="1046"/>
      <c r="DL17" s="1044" t="s">
        <v>522</v>
      </c>
      <c r="DM17" s="1045"/>
      <c r="DN17" s="1045"/>
      <c r="DO17" s="1045"/>
      <c r="DP17" s="1046"/>
      <c r="DQ17" s="1044" t="s">
        <v>522</v>
      </c>
      <c r="DR17" s="1045"/>
      <c r="DS17" s="1045"/>
      <c r="DT17" s="1045"/>
      <c r="DU17" s="1046"/>
      <c r="DV17" s="1047" t="s">
        <v>522</v>
      </c>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t="s">
        <v>611</v>
      </c>
      <c r="BT18" s="1070"/>
      <c r="BU18" s="1070"/>
      <c r="BV18" s="1070"/>
      <c r="BW18" s="1070"/>
      <c r="BX18" s="1070"/>
      <c r="BY18" s="1070"/>
      <c r="BZ18" s="1070"/>
      <c r="CA18" s="1070"/>
      <c r="CB18" s="1070"/>
      <c r="CC18" s="1070"/>
      <c r="CD18" s="1070"/>
      <c r="CE18" s="1070"/>
      <c r="CF18" s="1070"/>
      <c r="CG18" s="1071"/>
      <c r="CH18" s="1044">
        <v>96</v>
      </c>
      <c r="CI18" s="1045"/>
      <c r="CJ18" s="1045"/>
      <c r="CK18" s="1045"/>
      <c r="CL18" s="1046"/>
      <c r="CM18" s="1044">
        <v>28988</v>
      </c>
      <c r="CN18" s="1045"/>
      <c r="CO18" s="1045"/>
      <c r="CP18" s="1045"/>
      <c r="CQ18" s="1046"/>
      <c r="CR18" s="1044" t="s">
        <v>614</v>
      </c>
      <c r="CS18" s="1045"/>
      <c r="CT18" s="1045"/>
      <c r="CU18" s="1045"/>
      <c r="CV18" s="1046"/>
      <c r="CW18" s="1044" t="s">
        <v>614</v>
      </c>
      <c r="CX18" s="1045"/>
      <c r="CY18" s="1045"/>
      <c r="CZ18" s="1045"/>
      <c r="DA18" s="1046"/>
      <c r="DB18" s="1044">
        <v>270</v>
      </c>
      <c r="DC18" s="1045"/>
      <c r="DD18" s="1045"/>
      <c r="DE18" s="1045"/>
      <c r="DF18" s="1046"/>
      <c r="DG18" s="1044" t="s">
        <v>614</v>
      </c>
      <c r="DH18" s="1045"/>
      <c r="DI18" s="1045"/>
      <c r="DJ18" s="1045"/>
      <c r="DK18" s="1046"/>
      <c r="DL18" s="1044">
        <v>186</v>
      </c>
      <c r="DM18" s="1045"/>
      <c r="DN18" s="1045"/>
      <c r="DO18" s="1045"/>
      <c r="DP18" s="1046"/>
      <c r="DQ18" s="1044">
        <v>19</v>
      </c>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t="s">
        <v>612</v>
      </c>
      <c r="BT19" s="1070"/>
      <c r="BU19" s="1070"/>
      <c r="BV19" s="1070"/>
      <c r="BW19" s="1070"/>
      <c r="BX19" s="1070"/>
      <c r="BY19" s="1070"/>
      <c r="BZ19" s="1070"/>
      <c r="CA19" s="1070"/>
      <c r="CB19" s="1070"/>
      <c r="CC19" s="1070"/>
      <c r="CD19" s="1070"/>
      <c r="CE19" s="1070"/>
      <c r="CF19" s="1070"/>
      <c r="CG19" s="1071"/>
      <c r="CH19" s="1044">
        <v>-83</v>
      </c>
      <c r="CI19" s="1045"/>
      <c r="CJ19" s="1045"/>
      <c r="CK19" s="1045"/>
      <c r="CL19" s="1046"/>
      <c r="CM19" s="1044">
        <v>340</v>
      </c>
      <c r="CN19" s="1045"/>
      <c r="CO19" s="1045"/>
      <c r="CP19" s="1045"/>
      <c r="CQ19" s="1046"/>
      <c r="CR19" s="1044">
        <v>26</v>
      </c>
      <c r="CS19" s="1045"/>
      <c r="CT19" s="1045"/>
      <c r="CU19" s="1045"/>
      <c r="CV19" s="1046"/>
      <c r="CW19" s="1044">
        <v>25</v>
      </c>
      <c r="CX19" s="1045"/>
      <c r="CY19" s="1045"/>
      <c r="CZ19" s="1045"/>
      <c r="DA19" s="1046"/>
      <c r="DB19" s="1044" t="s">
        <v>522</v>
      </c>
      <c r="DC19" s="1045"/>
      <c r="DD19" s="1045"/>
      <c r="DE19" s="1045"/>
      <c r="DF19" s="1046"/>
      <c r="DG19" s="1044" t="s">
        <v>522</v>
      </c>
      <c r="DH19" s="1045"/>
      <c r="DI19" s="1045"/>
      <c r="DJ19" s="1045"/>
      <c r="DK19" s="1046"/>
      <c r="DL19" s="1044" t="s">
        <v>522</v>
      </c>
      <c r="DM19" s="1045"/>
      <c r="DN19" s="1045"/>
      <c r="DO19" s="1045"/>
      <c r="DP19" s="1046"/>
      <c r="DQ19" s="1044" t="s">
        <v>522</v>
      </c>
      <c r="DR19" s="1045"/>
      <c r="DS19" s="1045"/>
      <c r="DT19" s="1045"/>
      <c r="DU19" s="1046"/>
      <c r="DV19" s="1047" t="s">
        <v>522</v>
      </c>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t="s">
        <v>613</v>
      </c>
      <c r="BT20" s="1070"/>
      <c r="BU20" s="1070"/>
      <c r="BV20" s="1070"/>
      <c r="BW20" s="1070"/>
      <c r="BX20" s="1070"/>
      <c r="BY20" s="1070"/>
      <c r="BZ20" s="1070"/>
      <c r="CA20" s="1070"/>
      <c r="CB20" s="1070"/>
      <c r="CC20" s="1070"/>
      <c r="CD20" s="1070"/>
      <c r="CE20" s="1070"/>
      <c r="CF20" s="1070"/>
      <c r="CG20" s="1071"/>
      <c r="CH20" s="1044">
        <v>164</v>
      </c>
      <c r="CI20" s="1045"/>
      <c r="CJ20" s="1045"/>
      <c r="CK20" s="1045"/>
      <c r="CL20" s="1046"/>
      <c r="CM20" s="1044">
        <v>4520</v>
      </c>
      <c r="CN20" s="1045"/>
      <c r="CO20" s="1045"/>
      <c r="CP20" s="1045"/>
      <c r="CQ20" s="1046"/>
      <c r="CR20" s="1044">
        <v>1</v>
      </c>
      <c r="CS20" s="1045"/>
      <c r="CT20" s="1045"/>
      <c r="CU20" s="1045"/>
      <c r="CV20" s="1046"/>
      <c r="CW20" s="1044" t="s">
        <v>614</v>
      </c>
      <c r="CX20" s="1045"/>
      <c r="CY20" s="1045"/>
      <c r="CZ20" s="1045"/>
      <c r="DA20" s="1046"/>
      <c r="DB20" s="1044" t="s">
        <v>522</v>
      </c>
      <c r="DC20" s="1045"/>
      <c r="DD20" s="1045"/>
      <c r="DE20" s="1045"/>
      <c r="DF20" s="1046"/>
      <c r="DG20" s="1044" t="s">
        <v>522</v>
      </c>
      <c r="DH20" s="1045"/>
      <c r="DI20" s="1045"/>
      <c r="DJ20" s="1045"/>
      <c r="DK20" s="1046"/>
      <c r="DL20" s="1044" t="s">
        <v>522</v>
      </c>
      <c r="DM20" s="1045"/>
      <c r="DN20" s="1045"/>
      <c r="DO20" s="1045"/>
      <c r="DP20" s="1046"/>
      <c r="DQ20" s="1044" t="s">
        <v>522</v>
      </c>
      <c r="DR20" s="1045"/>
      <c r="DS20" s="1045"/>
      <c r="DT20" s="1045"/>
      <c r="DU20" s="1046"/>
      <c r="DV20" s="1047" t="s">
        <v>522</v>
      </c>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t="s">
        <v>615</v>
      </c>
      <c r="BT21" s="1070"/>
      <c r="BU21" s="1070"/>
      <c r="BV21" s="1070"/>
      <c r="BW21" s="1070"/>
      <c r="BX21" s="1070"/>
      <c r="BY21" s="1070"/>
      <c r="BZ21" s="1070"/>
      <c r="CA21" s="1070"/>
      <c r="CB21" s="1070"/>
      <c r="CC21" s="1070"/>
      <c r="CD21" s="1070"/>
      <c r="CE21" s="1070"/>
      <c r="CF21" s="1070"/>
      <c r="CG21" s="1071"/>
      <c r="CH21" s="1044">
        <v>-8</v>
      </c>
      <c r="CI21" s="1045"/>
      <c r="CJ21" s="1045"/>
      <c r="CK21" s="1045"/>
      <c r="CL21" s="1046"/>
      <c r="CM21" s="1044">
        <v>21</v>
      </c>
      <c r="CN21" s="1045"/>
      <c r="CO21" s="1045"/>
      <c r="CP21" s="1045"/>
      <c r="CQ21" s="1046"/>
      <c r="CR21" s="1044">
        <v>27</v>
      </c>
      <c r="CS21" s="1045"/>
      <c r="CT21" s="1045"/>
      <c r="CU21" s="1045"/>
      <c r="CV21" s="1046"/>
      <c r="CW21" s="1044" t="s">
        <v>591</v>
      </c>
      <c r="CX21" s="1045"/>
      <c r="CY21" s="1045"/>
      <c r="CZ21" s="1045"/>
      <c r="DA21" s="1046"/>
      <c r="DB21" s="1044" t="s">
        <v>522</v>
      </c>
      <c r="DC21" s="1045"/>
      <c r="DD21" s="1045"/>
      <c r="DE21" s="1045"/>
      <c r="DF21" s="1046"/>
      <c r="DG21" s="1044" t="s">
        <v>522</v>
      </c>
      <c r="DH21" s="1045"/>
      <c r="DI21" s="1045"/>
      <c r="DJ21" s="1045"/>
      <c r="DK21" s="1046"/>
      <c r="DL21" s="1044" t="s">
        <v>522</v>
      </c>
      <c r="DM21" s="1045"/>
      <c r="DN21" s="1045"/>
      <c r="DO21" s="1045"/>
      <c r="DP21" s="1046"/>
      <c r="DQ21" s="1044" t="s">
        <v>522</v>
      </c>
      <c r="DR21" s="1045"/>
      <c r="DS21" s="1045"/>
      <c r="DT21" s="1045"/>
      <c r="DU21" s="1046"/>
      <c r="DV21" s="1047" t="s">
        <v>522</v>
      </c>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5"/>
      <c r="R22" s="1136"/>
      <c r="S22" s="1136"/>
      <c r="T22" s="1136"/>
      <c r="U22" s="1136"/>
      <c r="V22" s="1136"/>
      <c r="W22" s="1136"/>
      <c r="X22" s="1136"/>
      <c r="Y22" s="1136"/>
      <c r="Z22" s="1136"/>
      <c r="AA22" s="1136"/>
      <c r="AB22" s="1136"/>
      <c r="AC22" s="1136"/>
      <c r="AD22" s="1136"/>
      <c r="AE22" s="1137"/>
      <c r="AF22" s="1092"/>
      <c r="AG22" s="1093"/>
      <c r="AH22" s="1093"/>
      <c r="AI22" s="1093"/>
      <c r="AJ22" s="1094"/>
      <c r="AK22" s="1131"/>
      <c r="AL22" s="1132"/>
      <c r="AM22" s="1132"/>
      <c r="AN22" s="1132"/>
      <c r="AO22" s="1132"/>
      <c r="AP22" s="1132"/>
      <c r="AQ22" s="1132"/>
      <c r="AR22" s="1132"/>
      <c r="AS22" s="1132"/>
      <c r="AT22" s="1132"/>
      <c r="AU22" s="1133"/>
      <c r="AV22" s="1133"/>
      <c r="AW22" s="1133"/>
      <c r="AX22" s="1133"/>
      <c r="AY22" s="1134"/>
      <c r="AZ22" s="1084" t="s">
        <v>394</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395</v>
      </c>
      <c r="B23" s="999" t="s">
        <v>396</v>
      </c>
      <c r="C23" s="1000"/>
      <c r="D23" s="1000"/>
      <c r="E23" s="1000"/>
      <c r="F23" s="1000"/>
      <c r="G23" s="1000"/>
      <c r="H23" s="1000"/>
      <c r="I23" s="1000"/>
      <c r="J23" s="1000"/>
      <c r="K23" s="1000"/>
      <c r="L23" s="1000"/>
      <c r="M23" s="1000"/>
      <c r="N23" s="1000"/>
      <c r="O23" s="1000"/>
      <c r="P23" s="1001"/>
      <c r="Q23" s="1122">
        <v>137381</v>
      </c>
      <c r="R23" s="1123"/>
      <c r="S23" s="1123"/>
      <c r="T23" s="1123"/>
      <c r="U23" s="1123"/>
      <c r="V23" s="1123">
        <v>133059</v>
      </c>
      <c r="W23" s="1123"/>
      <c r="X23" s="1123"/>
      <c r="Y23" s="1123"/>
      <c r="Z23" s="1123"/>
      <c r="AA23" s="1123">
        <v>4322</v>
      </c>
      <c r="AB23" s="1123"/>
      <c r="AC23" s="1123"/>
      <c r="AD23" s="1123"/>
      <c r="AE23" s="1124"/>
      <c r="AF23" s="1125">
        <v>3259</v>
      </c>
      <c r="AG23" s="1123"/>
      <c r="AH23" s="1123"/>
      <c r="AI23" s="1123"/>
      <c r="AJ23" s="1126"/>
      <c r="AK23" s="1127"/>
      <c r="AL23" s="1128"/>
      <c r="AM23" s="1128"/>
      <c r="AN23" s="1128"/>
      <c r="AO23" s="1128"/>
      <c r="AP23" s="1123"/>
      <c r="AQ23" s="1123"/>
      <c r="AR23" s="1123"/>
      <c r="AS23" s="1123"/>
      <c r="AT23" s="1123"/>
      <c r="AU23" s="1129"/>
      <c r="AV23" s="1129"/>
      <c r="AW23" s="1129"/>
      <c r="AX23" s="1129"/>
      <c r="AY23" s="1130"/>
      <c r="AZ23" s="1119" t="s">
        <v>148</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397</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398</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3" t="s">
        <v>402</v>
      </c>
      <c r="AG26" s="1063"/>
      <c r="AH26" s="1063"/>
      <c r="AI26" s="1063"/>
      <c r="AJ26" s="1114"/>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407</v>
      </c>
      <c r="C28" s="1105"/>
      <c r="D28" s="1105"/>
      <c r="E28" s="1105"/>
      <c r="F28" s="1105"/>
      <c r="G28" s="1105"/>
      <c r="H28" s="1105"/>
      <c r="I28" s="1105"/>
      <c r="J28" s="1105"/>
      <c r="K28" s="1105"/>
      <c r="L28" s="1105"/>
      <c r="M28" s="1105"/>
      <c r="N28" s="1105"/>
      <c r="O28" s="1105"/>
      <c r="P28" s="1106"/>
      <c r="Q28" s="1107">
        <v>27689</v>
      </c>
      <c r="R28" s="1108"/>
      <c r="S28" s="1108"/>
      <c r="T28" s="1108"/>
      <c r="U28" s="1108"/>
      <c r="V28" s="1108">
        <v>27519</v>
      </c>
      <c r="W28" s="1108"/>
      <c r="X28" s="1108"/>
      <c r="Y28" s="1108"/>
      <c r="Z28" s="1108"/>
      <c r="AA28" s="1108">
        <v>170</v>
      </c>
      <c r="AB28" s="1108"/>
      <c r="AC28" s="1108"/>
      <c r="AD28" s="1108"/>
      <c r="AE28" s="1109"/>
      <c r="AF28" s="1110">
        <v>170</v>
      </c>
      <c r="AG28" s="1108"/>
      <c r="AH28" s="1108"/>
      <c r="AI28" s="1108"/>
      <c r="AJ28" s="1111"/>
      <c r="AK28" s="1112">
        <v>2308</v>
      </c>
      <c r="AL28" s="1101"/>
      <c r="AM28" s="1101"/>
      <c r="AN28" s="1101"/>
      <c r="AO28" s="1101"/>
      <c r="AP28" s="1101" t="s">
        <v>591</v>
      </c>
      <c r="AQ28" s="1101"/>
      <c r="AR28" s="1101"/>
      <c r="AS28" s="1101"/>
      <c r="AT28" s="1101"/>
      <c r="AU28" s="1101" t="s">
        <v>591</v>
      </c>
      <c r="AV28" s="1101"/>
      <c r="AW28" s="1101"/>
      <c r="AX28" s="1101"/>
      <c r="AY28" s="1101"/>
      <c r="AZ28" s="1101" t="s">
        <v>591</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25050</v>
      </c>
      <c r="R29" s="1099"/>
      <c r="S29" s="1099"/>
      <c r="T29" s="1099"/>
      <c r="U29" s="1099"/>
      <c r="V29" s="1099">
        <v>24924</v>
      </c>
      <c r="W29" s="1099"/>
      <c r="X29" s="1099"/>
      <c r="Y29" s="1099"/>
      <c r="Z29" s="1099"/>
      <c r="AA29" s="1099">
        <v>126</v>
      </c>
      <c r="AB29" s="1099"/>
      <c r="AC29" s="1099"/>
      <c r="AD29" s="1099"/>
      <c r="AE29" s="1100"/>
      <c r="AF29" s="1092">
        <v>126</v>
      </c>
      <c r="AG29" s="1093"/>
      <c r="AH29" s="1093"/>
      <c r="AI29" s="1093"/>
      <c r="AJ29" s="1094"/>
      <c r="AK29" s="1035">
        <v>3772</v>
      </c>
      <c r="AL29" s="1026"/>
      <c r="AM29" s="1026"/>
      <c r="AN29" s="1026"/>
      <c r="AO29" s="1026"/>
      <c r="AP29" s="1026" t="s">
        <v>591</v>
      </c>
      <c r="AQ29" s="1026"/>
      <c r="AR29" s="1026"/>
      <c r="AS29" s="1026"/>
      <c r="AT29" s="1026"/>
      <c r="AU29" s="1026" t="s">
        <v>591</v>
      </c>
      <c r="AV29" s="1026"/>
      <c r="AW29" s="1026"/>
      <c r="AX29" s="1026"/>
      <c r="AY29" s="1026"/>
      <c r="AZ29" s="1026" t="s">
        <v>591</v>
      </c>
      <c r="BA29" s="1026"/>
      <c r="BB29" s="1026"/>
      <c r="BC29" s="1026"/>
      <c r="BD29" s="1026"/>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3282</v>
      </c>
      <c r="R30" s="1099"/>
      <c r="S30" s="1099"/>
      <c r="T30" s="1099"/>
      <c r="U30" s="1099"/>
      <c r="V30" s="1099">
        <v>3222</v>
      </c>
      <c r="W30" s="1099"/>
      <c r="X30" s="1099"/>
      <c r="Y30" s="1099"/>
      <c r="Z30" s="1099"/>
      <c r="AA30" s="1099">
        <v>60</v>
      </c>
      <c r="AB30" s="1099"/>
      <c r="AC30" s="1099"/>
      <c r="AD30" s="1099"/>
      <c r="AE30" s="1100"/>
      <c r="AF30" s="1092">
        <v>60</v>
      </c>
      <c r="AG30" s="1093"/>
      <c r="AH30" s="1093"/>
      <c r="AI30" s="1093"/>
      <c r="AJ30" s="1094"/>
      <c r="AK30" s="1035">
        <v>927</v>
      </c>
      <c r="AL30" s="1026"/>
      <c r="AM30" s="1026"/>
      <c r="AN30" s="1026"/>
      <c r="AO30" s="1026"/>
      <c r="AP30" s="1026" t="s">
        <v>591</v>
      </c>
      <c r="AQ30" s="1026"/>
      <c r="AR30" s="1026"/>
      <c r="AS30" s="1026"/>
      <c r="AT30" s="1026"/>
      <c r="AU30" s="1026" t="s">
        <v>591</v>
      </c>
      <c r="AV30" s="1026"/>
      <c r="AW30" s="1026"/>
      <c r="AX30" s="1026"/>
      <c r="AY30" s="1026"/>
      <c r="AZ30" s="1026" t="s">
        <v>591</v>
      </c>
      <c r="BA30" s="1026"/>
      <c r="BB30" s="1026"/>
      <c r="BC30" s="1026"/>
      <c r="BD30" s="1026"/>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410</v>
      </c>
      <c r="C31" s="1087"/>
      <c r="D31" s="1087"/>
      <c r="E31" s="1087"/>
      <c r="F31" s="1087"/>
      <c r="G31" s="1087"/>
      <c r="H31" s="1087"/>
      <c r="I31" s="1087"/>
      <c r="J31" s="1087"/>
      <c r="K31" s="1087"/>
      <c r="L31" s="1087"/>
      <c r="M31" s="1087"/>
      <c r="N31" s="1087"/>
      <c r="O31" s="1087"/>
      <c r="P31" s="1088"/>
      <c r="Q31" s="1098">
        <v>15684</v>
      </c>
      <c r="R31" s="1099"/>
      <c r="S31" s="1099"/>
      <c r="T31" s="1099"/>
      <c r="U31" s="1099"/>
      <c r="V31" s="1099">
        <v>15370</v>
      </c>
      <c r="W31" s="1099"/>
      <c r="X31" s="1099"/>
      <c r="Y31" s="1099"/>
      <c r="Z31" s="1099"/>
      <c r="AA31" s="1099">
        <v>314</v>
      </c>
      <c r="AB31" s="1099"/>
      <c r="AC31" s="1099"/>
      <c r="AD31" s="1099"/>
      <c r="AE31" s="1100"/>
      <c r="AF31" s="1092">
        <v>314</v>
      </c>
      <c r="AG31" s="1093"/>
      <c r="AH31" s="1093"/>
      <c r="AI31" s="1093"/>
      <c r="AJ31" s="1094"/>
      <c r="AK31" s="1035">
        <v>348</v>
      </c>
      <c r="AL31" s="1026"/>
      <c r="AM31" s="1026"/>
      <c r="AN31" s="1026"/>
      <c r="AO31" s="1026"/>
      <c r="AP31" s="1026" t="s">
        <v>591</v>
      </c>
      <c r="AQ31" s="1026"/>
      <c r="AR31" s="1026"/>
      <c r="AS31" s="1026"/>
      <c r="AT31" s="1026"/>
      <c r="AU31" s="1026" t="s">
        <v>591</v>
      </c>
      <c r="AV31" s="1026"/>
      <c r="AW31" s="1026"/>
      <c r="AX31" s="1026"/>
      <c r="AY31" s="1026"/>
      <c r="AZ31" s="1026" t="s">
        <v>591</v>
      </c>
      <c r="BA31" s="1026"/>
      <c r="BB31" s="1026"/>
      <c r="BC31" s="1026"/>
      <c r="BD31" s="1026"/>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411</v>
      </c>
      <c r="C32" s="1087"/>
      <c r="D32" s="1087"/>
      <c r="E32" s="1087"/>
      <c r="F32" s="1087"/>
      <c r="G32" s="1087"/>
      <c r="H32" s="1087"/>
      <c r="I32" s="1087"/>
      <c r="J32" s="1087"/>
      <c r="K32" s="1087"/>
      <c r="L32" s="1087"/>
      <c r="M32" s="1087"/>
      <c r="N32" s="1087"/>
      <c r="O32" s="1087"/>
      <c r="P32" s="1088"/>
      <c r="Q32" s="1098">
        <v>6317</v>
      </c>
      <c r="R32" s="1099"/>
      <c r="S32" s="1099"/>
      <c r="T32" s="1099"/>
      <c r="U32" s="1099"/>
      <c r="V32" s="1099">
        <v>5730</v>
      </c>
      <c r="W32" s="1099"/>
      <c r="X32" s="1099"/>
      <c r="Y32" s="1099"/>
      <c r="Z32" s="1099"/>
      <c r="AA32" s="1099">
        <v>587</v>
      </c>
      <c r="AB32" s="1099"/>
      <c r="AC32" s="1099"/>
      <c r="AD32" s="1099"/>
      <c r="AE32" s="1100"/>
      <c r="AF32" s="1092">
        <v>4225</v>
      </c>
      <c r="AG32" s="1093"/>
      <c r="AH32" s="1093"/>
      <c r="AI32" s="1093"/>
      <c r="AJ32" s="1094"/>
      <c r="AK32" s="1035">
        <v>593</v>
      </c>
      <c r="AL32" s="1026"/>
      <c r="AM32" s="1026"/>
      <c r="AN32" s="1026"/>
      <c r="AO32" s="1026"/>
      <c r="AP32" s="1026">
        <v>27833</v>
      </c>
      <c r="AQ32" s="1026"/>
      <c r="AR32" s="1026"/>
      <c r="AS32" s="1026"/>
      <c r="AT32" s="1026"/>
      <c r="AU32" s="1026">
        <v>4225</v>
      </c>
      <c r="AV32" s="1026"/>
      <c r="AW32" s="1026"/>
      <c r="AX32" s="1026"/>
      <c r="AY32" s="1026"/>
      <c r="AZ32" s="1026" t="s">
        <v>591</v>
      </c>
      <c r="BA32" s="1026"/>
      <c r="BB32" s="1026"/>
      <c r="BC32" s="1026"/>
      <c r="BD32" s="1026"/>
      <c r="BE32" s="1081" t="s">
        <v>412</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413</v>
      </c>
      <c r="C33" s="1087"/>
      <c r="D33" s="1087"/>
      <c r="E33" s="1087"/>
      <c r="F33" s="1087"/>
      <c r="G33" s="1087"/>
      <c r="H33" s="1087"/>
      <c r="I33" s="1087"/>
      <c r="J33" s="1087"/>
      <c r="K33" s="1087"/>
      <c r="L33" s="1087"/>
      <c r="M33" s="1087"/>
      <c r="N33" s="1087"/>
      <c r="O33" s="1087"/>
      <c r="P33" s="1088"/>
      <c r="Q33" s="1098">
        <v>4747</v>
      </c>
      <c r="R33" s="1099"/>
      <c r="S33" s="1099"/>
      <c r="T33" s="1099"/>
      <c r="U33" s="1099"/>
      <c r="V33" s="1099">
        <v>4548</v>
      </c>
      <c r="W33" s="1099"/>
      <c r="X33" s="1099"/>
      <c r="Y33" s="1099"/>
      <c r="Z33" s="1099"/>
      <c r="AA33" s="1099">
        <v>199</v>
      </c>
      <c r="AB33" s="1099"/>
      <c r="AC33" s="1099"/>
      <c r="AD33" s="1099"/>
      <c r="AE33" s="1100"/>
      <c r="AF33" s="1092">
        <v>2859</v>
      </c>
      <c r="AG33" s="1093"/>
      <c r="AH33" s="1093"/>
      <c r="AI33" s="1093"/>
      <c r="AJ33" s="1094"/>
      <c r="AK33" s="1035">
        <v>1609</v>
      </c>
      <c r="AL33" s="1026"/>
      <c r="AM33" s="1026"/>
      <c r="AN33" s="1026"/>
      <c r="AO33" s="1026"/>
      <c r="AP33" s="1026">
        <v>31929</v>
      </c>
      <c r="AQ33" s="1026"/>
      <c r="AR33" s="1026"/>
      <c r="AS33" s="1026"/>
      <c r="AT33" s="1026"/>
      <c r="AU33" s="1026">
        <v>2859</v>
      </c>
      <c r="AV33" s="1026"/>
      <c r="AW33" s="1026"/>
      <c r="AX33" s="1026"/>
      <c r="AY33" s="1026"/>
      <c r="AZ33" s="1026" t="s">
        <v>591</v>
      </c>
      <c r="BA33" s="1026"/>
      <c r="BB33" s="1026"/>
      <c r="BC33" s="1026"/>
      <c r="BD33" s="1026"/>
      <c r="BE33" s="1081" t="s">
        <v>414</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415</v>
      </c>
      <c r="C34" s="1087"/>
      <c r="D34" s="1087"/>
      <c r="E34" s="1087"/>
      <c r="F34" s="1087"/>
      <c r="G34" s="1087"/>
      <c r="H34" s="1087"/>
      <c r="I34" s="1087"/>
      <c r="J34" s="1087"/>
      <c r="K34" s="1087"/>
      <c r="L34" s="1087"/>
      <c r="M34" s="1087"/>
      <c r="N34" s="1087"/>
      <c r="O34" s="1087"/>
      <c r="P34" s="1088"/>
      <c r="Q34" s="1098">
        <v>29</v>
      </c>
      <c r="R34" s="1099"/>
      <c r="S34" s="1099"/>
      <c r="T34" s="1099"/>
      <c r="U34" s="1099"/>
      <c r="V34" s="1099">
        <v>29</v>
      </c>
      <c r="W34" s="1099"/>
      <c r="X34" s="1099"/>
      <c r="Y34" s="1099"/>
      <c r="Z34" s="1099"/>
      <c r="AA34" s="1099">
        <v>0</v>
      </c>
      <c r="AB34" s="1099"/>
      <c r="AC34" s="1099"/>
      <c r="AD34" s="1099"/>
      <c r="AE34" s="1100"/>
      <c r="AF34" s="1092" t="s">
        <v>148</v>
      </c>
      <c r="AG34" s="1093"/>
      <c r="AH34" s="1093"/>
      <c r="AI34" s="1093"/>
      <c r="AJ34" s="1094"/>
      <c r="AK34" s="1035">
        <v>27</v>
      </c>
      <c r="AL34" s="1026"/>
      <c r="AM34" s="1026"/>
      <c r="AN34" s="1026"/>
      <c r="AO34" s="1026"/>
      <c r="AP34" s="1026">
        <v>195</v>
      </c>
      <c r="AQ34" s="1026"/>
      <c r="AR34" s="1026"/>
      <c r="AS34" s="1026"/>
      <c r="AT34" s="1026"/>
      <c r="AU34" s="1026">
        <v>0</v>
      </c>
      <c r="AV34" s="1026"/>
      <c r="AW34" s="1026"/>
      <c r="AX34" s="1026"/>
      <c r="AY34" s="1026"/>
      <c r="AZ34" s="1026" t="s">
        <v>591</v>
      </c>
      <c r="BA34" s="1026"/>
      <c r="BB34" s="1026"/>
      <c r="BC34" s="1026"/>
      <c r="BD34" s="1026"/>
      <c r="BE34" s="1081" t="s">
        <v>416</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417</v>
      </c>
      <c r="C35" s="1087"/>
      <c r="D35" s="1087"/>
      <c r="E35" s="1087"/>
      <c r="F35" s="1087"/>
      <c r="G35" s="1087"/>
      <c r="H35" s="1087"/>
      <c r="I35" s="1087"/>
      <c r="J35" s="1087"/>
      <c r="K35" s="1087"/>
      <c r="L35" s="1087"/>
      <c r="M35" s="1087"/>
      <c r="N35" s="1087"/>
      <c r="O35" s="1087"/>
      <c r="P35" s="1088"/>
      <c r="Q35" s="1098">
        <v>48</v>
      </c>
      <c r="R35" s="1099"/>
      <c r="S35" s="1099"/>
      <c r="T35" s="1099"/>
      <c r="U35" s="1099"/>
      <c r="V35" s="1099">
        <v>32</v>
      </c>
      <c r="W35" s="1099"/>
      <c r="X35" s="1099"/>
      <c r="Y35" s="1099"/>
      <c r="Z35" s="1099"/>
      <c r="AA35" s="1099">
        <v>16</v>
      </c>
      <c r="AB35" s="1099"/>
      <c r="AC35" s="1099"/>
      <c r="AD35" s="1099"/>
      <c r="AE35" s="1100"/>
      <c r="AF35" s="1092">
        <v>16</v>
      </c>
      <c r="AG35" s="1093"/>
      <c r="AH35" s="1093"/>
      <c r="AI35" s="1093"/>
      <c r="AJ35" s="1094"/>
      <c r="AK35" s="1035" t="s">
        <v>591</v>
      </c>
      <c r="AL35" s="1026"/>
      <c r="AM35" s="1026"/>
      <c r="AN35" s="1026"/>
      <c r="AO35" s="1026"/>
      <c r="AP35" s="1026" t="s">
        <v>591</v>
      </c>
      <c r="AQ35" s="1026"/>
      <c r="AR35" s="1026"/>
      <c r="AS35" s="1026"/>
      <c r="AT35" s="1026"/>
      <c r="AU35" s="1026">
        <v>16</v>
      </c>
      <c r="AV35" s="1026"/>
      <c r="AW35" s="1026"/>
      <c r="AX35" s="1026"/>
      <c r="AY35" s="1026"/>
      <c r="AZ35" s="1026" t="s">
        <v>591</v>
      </c>
      <c r="BA35" s="1026"/>
      <c r="BB35" s="1026"/>
      <c r="BC35" s="1026"/>
      <c r="BD35" s="1026"/>
      <c r="BE35" s="1081" t="s">
        <v>416</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418</v>
      </c>
      <c r="C36" s="1087"/>
      <c r="D36" s="1087"/>
      <c r="E36" s="1087"/>
      <c r="F36" s="1087"/>
      <c r="G36" s="1087"/>
      <c r="H36" s="1087"/>
      <c r="I36" s="1087"/>
      <c r="J36" s="1087"/>
      <c r="K36" s="1087"/>
      <c r="L36" s="1087"/>
      <c r="M36" s="1087"/>
      <c r="N36" s="1087"/>
      <c r="O36" s="1087"/>
      <c r="P36" s="1088"/>
      <c r="Q36" s="1098">
        <v>1372</v>
      </c>
      <c r="R36" s="1099"/>
      <c r="S36" s="1099"/>
      <c r="T36" s="1099"/>
      <c r="U36" s="1099"/>
      <c r="V36" s="1099">
        <v>1372</v>
      </c>
      <c r="W36" s="1099"/>
      <c r="X36" s="1099"/>
      <c r="Y36" s="1099"/>
      <c r="Z36" s="1099"/>
      <c r="AA36" s="1099">
        <v>0</v>
      </c>
      <c r="AB36" s="1099"/>
      <c r="AC36" s="1099"/>
      <c r="AD36" s="1099"/>
      <c r="AE36" s="1100"/>
      <c r="AF36" s="1092">
        <v>421</v>
      </c>
      <c r="AG36" s="1093"/>
      <c r="AH36" s="1093"/>
      <c r="AI36" s="1093"/>
      <c r="AJ36" s="1094"/>
      <c r="AK36" s="1035">
        <v>910</v>
      </c>
      <c r="AL36" s="1026"/>
      <c r="AM36" s="1026"/>
      <c r="AN36" s="1026"/>
      <c r="AO36" s="1026"/>
      <c r="AP36" s="1026">
        <v>1699</v>
      </c>
      <c r="AQ36" s="1026"/>
      <c r="AR36" s="1026"/>
      <c r="AS36" s="1026"/>
      <c r="AT36" s="1026"/>
      <c r="AU36" s="1026">
        <v>421</v>
      </c>
      <c r="AV36" s="1026"/>
      <c r="AW36" s="1026"/>
      <c r="AX36" s="1026"/>
      <c r="AY36" s="1026"/>
      <c r="AZ36" s="1026" t="s">
        <v>591</v>
      </c>
      <c r="BA36" s="1026"/>
      <c r="BB36" s="1026"/>
      <c r="BC36" s="1026"/>
      <c r="BD36" s="1026"/>
      <c r="BE36" s="1081" t="s">
        <v>416</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t="s">
        <v>419</v>
      </c>
      <c r="C37" s="1087"/>
      <c r="D37" s="1087"/>
      <c r="E37" s="1087"/>
      <c r="F37" s="1087"/>
      <c r="G37" s="1087"/>
      <c r="H37" s="1087"/>
      <c r="I37" s="1087"/>
      <c r="J37" s="1087"/>
      <c r="K37" s="1087"/>
      <c r="L37" s="1087"/>
      <c r="M37" s="1087"/>
      <c r="N37" s="1087"/>
      <c r="O37" s="1087"/>
      <c r="P37" s="1088"/>
      <c r="Q37" s="1098">
        <v>359</v>
      </c>
      <c r="R37" s="1099"/>
      <c r="S37" s="1099"/>
      <c r="T37" s="1099"/>
      <c r="U37" s="1099"/>
      <c r="V37" s="1099">
        <v>339</v>
      </c>
      <c r="W37" s="1099"/>
      <c r="X37" s="1099"/>
      <c r="Y37" s="1099"/>
      <c r="Z37" s="1099"/>
      <c r="AA37" s="1099">
        <v>20</v>
      </c>
      <c r="AB37" s="1099"/>
      <c r="AC37" s="1099"/>
      <c r="AD37" s="1099"/>
      <c r="AE37" s="1100"/>
      <c r="AF37" s="1092">
        <v>21</v>
      </c>
      <c r="AG37" s="1093"/>
      <c r="AH37" s="1093"/>
      <c r="AI37" s="1093"/>
      <c r="AJ37" s="1094"/>
      <c r="AK37" s="1035">
        <v>6</v>
      </c>
      <c r="AL37" s="1026"/>
      <c r="AM37" s="1026"/>
      <c r="AN37" s="1026"/>
      <c r="AO37" s="1026"/>
      <c r="AP37" s="1026">
        <v>982</v>
      </c>
      <c r="AQ37" s="1026"/>
      <c r="AR37" s="1026"/>
      <c r="AS37" s="1026"/>
      <c r="AT37" s="1026"/>
      <c r="AU37" s="1026">
        <v>21</v>
      </c>
      <c r="AV37" s="1026"/>
      <c r="AW37" s="1026"/>
      <c r="AX37" s="1026"/>
      <c r="AY37" s="1026"/>
      <c r="AZ37" s="1026" t="s">
        <v>591</v>
      </c>
      <c r="BA37" s="1026"/>
      <c r="BB37" s="1026"/>
      <c r="BC37" s="1026"/>
      <c r="BD37" s="1026"/>
      <c r="BE37" s="1081" t="s">
        <v>420</v>
      </c>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t="s">
        <v>421</v>
      </c>
      <c r="C38" s="1087"/>
      <c r="D38" s="1087"/>
      <c r="E38" s="1087"/>
      <c r="F38" s="1087"/>
      <c r="G38" s="1087"/>
      <c r="H38" s="1087"/>
      <c r="I38" s="1087"/>
      <c r="J38" s="1087"/>
      <c r="K38" s="1087"/>
      <c r="L38" s="1087"/>
      <c r="M38" s="1087"/>
      <c r="N38" s="1087"/>
      <c r="O38" s="1087"/>
      <c r="P38" s="1088"/>
      <c r="Q38" s="1098">
        <v>860</v>
      </c>
      <c r="R38" s="1099"/>
      <c r="S38" s="1099"/>
      <c r="T38" s="1099"/>
      <c r="U38" s="1099"/>
      <c r="V38" s="1099">
        <v>860</v>
      </c>
      <c r="W38" s="1099"/>
      <c r="X38" s="1099"/>
      <c r="Y38" s="1099"/>
      <c r="Z38" s="1099"/>
      <c r="AA38" s="1099">
        <v>0</v>
      </c>
      <c r="AB38" s="1099"/>
      <c r="AC38" s="1099"/>
      <c r="AD38" s="1099"/>
      <c r="AE38" s="1100"/>
      <c r="AF38" s="1092" t="s">
        <v>148</v>
      </c>
      <c r="AG38" s="1093"/>
      <c r="AH38" s="1093"/>
      <c r="AI38" s="1093"/>
      <c r="AJ38" s="1094"/>
      <c r="AK38" s="1035">
        <v>16</v>
      </c>
      <c r="AL38" s="1026"/>
      <c r="AM38" s="1026"/>
      <c r="AN38" s="1026"/>
      <c r="AO38" s="1026"/>
      <c r="AP38" s="1026">
        <v>1561</v>
      </c>
      <c r="AQ38" s="1026"/>
      <c r="AR38" s="1026"/>
      <c r="AS38" s="1026"/>
      <c r="AT38" s="1026"/>
      <c r="AU38" s="1026">
        <v>0</v>
      </c>
      <c r="AV38" s="1026"/>
      <c r="AW38" s="1026"/>
      <c r="AX38" s="1026"/>
      <c r="AY38" s="1026"/>
      <c r="AZ38" s="1026" t="s">
        <v>591</v>
      </c>
      <c r="BA38" s="1026"/>
      <c r="BB38" s="1026"/>
      <c r="BC38" s="1026"/>
      <c r="BD38" s="1026"/>
      <c r="BE38" s="1081" t="s">
        <v>416</v>
      </c>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t="s">
        <v>422</v>
      </c>
      <c r="C39" s="1087"/>
      <c r="D39" s="1087"/>
      <c r="E39" s="1087"/>
      <c r="F39" s="1087"/>
      <c r="G39" s="1087"/>
      <c r="H39" s="1087"/>
      <c r="I39" s="1087"/>
      <c r="J39" s="1087"/>
      <c r="K39" s="1087"/>
      <c r="L39" s="1087"/>
      <c r="M39" s="1087"/>
      <c r="N39" s="1087"/>
      <c r="O39" s="1087"/>
      <c r="P39" s="1088"/>
      <c r="Q39" s="1098">
        <v>165</v>
      </c>
      <c r="R39" s="1099"/>
      <c r="S39" s="1099"/>
      <c r="T39" s="1099"/>
      <c r="U39" s="1099"/>
      <c r="V39" s="1099">
        <v>165</v>
      </c>
      <c r="W39" s="1099"/>
      <c r="X39" s="1099"/>
      <c r="Y39" s="1099"/>
      <c r="Z39" s="1099"/>
      <c r="AA39" s="1099">
        <v>0</v>
      </c>
      <c r="AB39" s="1099"/>
      <c r="AC39" s="1099"/>
      <c r="AD39" s="1099"/>
      <c r="AE39" s="1100"/>
      <c r="AF39" s="1092" t="s">
        <v>148</v>
      </c>
      <c r="AG39" s="1093"/>
      <c r="AH39" s="1093"/>
      <c r="AI39" s="1093"/>
      <c r="AJ39" s="1094"/>
      <c r="AK39" s="1035">
        <v>52</v>
      </c>
      <c r="AL39" s="1026"/>
      <c r="AM39" s="1026"/>
      <c r="AN39" s="1026"/>
      <c r="AO39" s="1026"/>
      <c r="AP39" s="1026">
        <v>462</v>
      </c>
      <c r="AQ39" s="1026"/>
      <c r="AR39" s="1026"/>
      <c r="AS39" s="1026"/>
      <c r="AT39" s="1026"/>
      <c r="AU39" s="1026">
        <v>0</v>
      </c>
      <c r="AV39" s="1026"/>
      <c r="AW39" s="1026"/>
      <c r="AX39" s="1026"/>
      <c r="AY39" s="1026"/>
      <c r="AZ39" s="1026" t="s">
        <v>591</v>
      </c>
      <c r="BA39" s="1026"/>
      <c r="BB39" s="1026"/>
      <c r="BC39" s="1026"/>
      <c r="BD39" s="1026"/>
      <c r="BE39" s="1081" t="s">
        <v>416</v>
      </c>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423</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395</v>
      </c>
      <c r="B63" s="999" t="s">
        <v>424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8213</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425</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427</v>
      </c>
      <c r="B66" s="1051"/>
      <c r="C66" s="1051"/>
      <c r="D66" s="1051"/>
      <c r="E66" s="1051"/>
      <c r="F66" s="1051"/>
      <c r="G66" s="1051"/>
      <c r="H66" s="1051"/>
      <c r="I66" s="1051"/>
      <c r="J66" s="1051"/>
      <c r="K66" s="1051"/>
      <c r="L66" s="1051"/>
      <c r="M66" s="1051"/>
      <c r="N66" s="1051"/>
      <c r="O66" s="1051"/>
      <c r="P66" s="1052"/>
      <c r="Q66" s="1056" t="s">
        <v>399</v>
      </c>
      <c r="R66" s="1057"/>
      <c r="S66" s="1057"/>
      <c r="T66" s="1057"/>
      <c r="U66" s="1058"/>
      <c r="V66" s="1056" t="s">
        <v>428</v>
      </c>
      <c r="W66" s="1057"/>
      <c r="X66" s="1057"/>
      <c r="Y66" s="1057"/>
      <c r="Z66" s="1058"/>
      <c r="AA66" s="1056" t="s">
        <v>429</v>
      </c>
      <c r="AB66" s="1057"/>
      <c r="AC66" s="1057"/>
      <c r="AD66" s="1057"/>
      <c r="AE66" s="1058"/>
      <c r="AF66" s="1062" t="s">
        <v>402</v>
      </c>
      <c r="AG66" s="1063"/>
      <c r="AH66" s="1063"/>
      <c r="AI66" s="1063"/>
      <c r="AJ66" s="1064"/>
      <c r="AK66" s="1056" t="s">
        <v>403</v>
      </c>
      <c r="AL66" s="1051"/>
      <c r="AM66" s="1051"/>
      <c r="AN66" s="1051"/>
      <c r="AO66" s="1052"/>
      <c r="AP66" s="1056" t="s">
        <v>404</v>
      </c>
      <c r="AQ66" s="1057"/>
      <c r="AR66" s="1057"/>
      <c r="AS66" s="1057"/>
      <c r="AT66" s="1058"/>
      <c r="AU66" s="1056" t="s">
        <v>430</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592</v>
      </c>
      <c r="C68" s="1041"/>
      <c r="D68" s="1041"/>
      <c r="E68" s="1041"/>
      <c r="F68" s="1041"/>
      <c r="G68" s="1041"/>
      <c r="H68" s="1041"/>
      <c r="I68" s="1041"/>
      <c r="J68" s="1041"/>
      <c r="K68" s="1041"/>
      <c r="L68" s="1041"/>
      <c r="M68" s="1041"/>
      <c r="N68" s="1041"/>
      <c r="O68" s="1041"/>
      <c r="P68" s="1042"/>
      <c r="Q68" s="1043">
        <v>288</v>
      </c>
      <c r="R68" s="1037"/>
      <c r="S68" s="1037"/>
      <c r="T68" s="1037"/>
      <c r="U68" s="1037"/>
      <c r="V68" s="1037">
        <v>280</v>
      </c>
      <c r="W68" s="1037"/>
      <c r="X68" s="1037"/>
      <c r="Y68" s="1037"/>
      <c r="Z68" s="1037"/>
      <c r="AA68" s="1037">
        <v>8</v>
      </c>
      <c r="AB68" s="1037"/>
      <c r="AC68" s="1037"/>
      <c r="AD68" s="1037"/>
      <c r="AE68" s="1037"/>
      <c r="AF68" s="1037">
        <v>8</v>
      </c>
      <c r="AG68" s="1037"/>
      <c r="AH68" s="1037"/>
      <c r="AI68" s="1037"/>
      <c r="AJ68" s="1037"/>
      <c r="AK68" s="1037">
        <v>22</v>
      </c>
      <c r="AL68" s="1037"/>
      <c r="AM68" s="1037"/>
      <c r="AN68" s="1037"/>
      <c r="AO68" s="1037"/>
      <c r="AP68" s="1037">
        <v>0</v>
      </c>
      <c r="AQ68" s="1037"/>
      <c r="AR68" s="1037"/>
      <c r="AS68" s="1037"/>
      <c r="AT68" s="1037"/>
      <c r="AU68" s="1037">
        <v>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593</v>
      </c>
      <c r="C69" s="1030"/>
      <c r="D69" s="1030"/>
      <c r="E69" s="1030"/>
      <c r="F69" s="1030"/>
      <c r="G69" s="1030"/>
      <c r="H69" s="1030"/>
      <c r="I69" s="1030"/>
      <c r="J69" s="1030"/>
      <c r="K69" s="1030"/>
      <c r="L69" s="1030"/>
      <c r="M69" s="1030"/>
      <c r="N69" s="1030"/>
      <c r="O69" s="1030"/>
      <c r="P69" s="1031"/>
      <c r="Q69" s="1032">
        <v>234570</v>
      </c>
      <c r="R69" s="1026"/>
      <c r="S69" s="1026"/>
      <c r="T69" s="1026"/>
      <c r="U69" s="1026"/>
      <c r="V69" s="1026">
        <v>230186</v>
      </c>
      <c r="W69" s="1026"/>
      <c r="X69" s="1026"/>
      <c r="Y69" s="1026"/>
      <c r="Z69" s="1026"/>
      <c r="AA69" s="1026">
        <v>4384</v>
      </c>
      <c r="AB69" s="1026"/>
      <c r="AC69" s="1026"/>
      <c r="AD69" s="1026"/>
      <c r="AE69" s="1026"/>
      <c r="AF69" s="1026">
        <v>4384</v>
      </c>
      <c r="AG69" s="1026"/>
      <c r="AH69" s="1026"/>
      <c r="AI69" s="1026"/>
      <c r="AJ69" s="1026"/>
      <c r="AK69" s="1026">
        <v>38</v>
      </c>
      <c r="AL69" s="1026"/>
      <c r="AM69" s="1026"/>
      <c r="AN69" s="1026"/>
      <c r="AO69" s="1026"/>
      <c r="AP69" s="1026">
        <v>0</v>
      </c>
      <c r="AQ69" s="1026"/>
      <c r="AR69" s="1026"/>
      <c r="AS69" s="1026"/>
      <c r="AT69" s="1026"/>
      <c r="AU69" s="1026">
        <v>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594</v>
      </c>
      <c r="C70" s="1030"/>
      <c r="D70" s="1030"/>
      <c r="E70" s="1030"/>
      <c r="F70" s="1030"/>
      <c r="G70" s="1030"/>
      <c r="H70" s="1030"/>
      <c r="I70" s="1030"/>
      <c r="J70" s="1030"/>
      <c r="K70" s="1030"/>
      <c r="L70" s="1030"/>
      <c r="M70" s="1030"/>
      <c r="N70" s="1030"/>
      <c r="O70" s="1030"/>
      <c r="P70" s="1031"/>
      <c r="Q70" s="1032">
        <v>8794</v>
      </c>
      <c r="R70" s="1026"/>
      <c r="S70" s="1026"/>
      <c r="T70" s="1026"/>
      <c r="U70" s="1026"/>
      <c r="V70" s="1026">
        <v>8256</v>
      </c>
      <c r="W70" s="1026"/>
      <c r="X70" s="1026"/>
      <c r="Y70" s="1026"/>
      <c r="Z70" s="1026"/>
      <c r="AA70" s="1026">
        <v>538</v>
      </c>
      <c r="AB70" s="1026"/>
      <c r="AC70" s="1026"/>
      <c r="AD70" s="1026"/>
      <c r="AE70" s="1026"/>
      <c r="AF70" s="1026">
        <v>538</v>
      </c>
      <c r="AG70" s="1026"/>
      <c r="AH70" s="1026"/>
      <c r="AI70" s="1026"/>
      <c r="AJ70" s="1026"/>
      <c r="AK70" s="1026">
        <v>1022</v>
      </c>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595</v>
      </c>
      <c r="C71" s="1030"/>
      <c r="D71" s="1030"/>
      <c r="E71" s="1030"/>
      <c r="F71" s="1030"/>
      <c r="G71" s="1030"/>
      <c r="H71" s="1030"/>
      <c r="I71" s="1030"/>
      <c r="J71" s="1030"/>
      <c r="K71" s="1030"/>
      <c r="L71" s="1030"/>
      <c r="M71" s="1030"/>
      <c r="N71" s="1030"/>
      <c r="O71" s="1030"/>
      <c r="P71" s="1031"/>
      <c r="Q71" s="1032">
        <v>49</v>
      </c>
      <c r="R71" s="1026"/>
      <c r="S71" s="1026"/>
      <c r="T71" s="1026"/>
      <c r="U71" s="1026"/>
      <c r="V71" s="1026">
        <v>33</v>
      </c>
      <c r="W71" s="1026"/>
      <c r="X71" s="1026"/>
      <c r="Y71" s="1026"/>
      <c r="Z71" s="1026"/>
      <c r="AA71" s="1026">
        <v>16</v>
      </c>
      <c r="AB71" s="1026"/>
      <c r="AC71" s="1026"/>
      <c r="AD71" s="1026"/>
      <c r="AE71" s="1026"/>
      <c r="AF71" s="1026">
        <v>16</v>
      </c>
      <c r="AG71" s="1026"/>
      <c r="AH71" s="1026"/>
      <c r="AI71" s="1026"/>
      <c r="AJ71" s="1026"/>
      <c r="AK71" s="1026">
        <v>0</v>
      </c>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596</v>
      </c>
      <c r="C72" s="1030"/>
      <c r="D72" s="1030"/>
      <c r="E72" s="1030"/>
      <c r="F72" s="1030"/>
      <c r="G72" s="1030"/>
      <c r="H72" s="1030"/>
      <c r="I72" s="1030"/>
      <c r="J72" s="1030"/>
      <c r="K72" s="1030"/>
      <c r="L72" s="1030"/>
      <c r="M72" s="1030"/>
      <c r="N72" s="1030"/>
      <c r="O72" s="1030"/>
      <c r="P72" s="1031"/>
      <c r="Q72" s="1032">
        <v>12</v>
      </c>
      <c r="R72" s="1026"/>
      <c r="S72" s="1026"/>
      <c r="T72" s="1026"/>
      <c r="U72" s="1026"/>
      <c r="V72" s="1026">
        <v>9</v>
      </c>
      <c r="W72" s="1026"/>
      <c r="X72" s="1026"/>
      <c r="Y72" s="1026"/>
      <c r="Z72" s="1026"/>
      <c r="AA72" s="1026">
        <v>3</v>
      </c>
      <c r="AB72" s="1026"/>
      <c r="AC72" s="1026"/>
      <c r="AD72" s="1026"/>
      <c r="AE72" s="1026"/>
      <c r="AF72" s="1026">
        <v>3</v>
      </c>
      <c r="AG72" s="1026"/>
      <c r="AH72" s="1026"/>
      <c r="AI72" s="1026"/>
      <c r="AJ72" s="1026"/>
      <c r="AK72" s="1026">
        <v>0</v>
      </c>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597</v>
      </c>
      <c r="C73" s="1030"/>
      <c r="D73" s="1030"/>
      <c r="E73" s="1030"/>
      <c r="F73" s="1030"/>
      <c r="G73" s="1030"/>
      <c r="H73" s="1030"/>
      <c r="I73" s="1030"/>
      <c r="J73" s="1030"/>
      <c r="K73" s="1030"/>
      <c r="L73" s="1030"/>
      <c r="M73" s="1030"/>
      <c r="N73" s="1030"/>
      <c r="O73" s="1030"/>
      <c r="P73" s="1031"/>
      <c r="Q73" s="1032">
        <v>2</v>
      </c>
      <c r="R73" s="1026"/>
      <c r="S73" s="1026"/>
      <c r="T73" s="1026"/>
      <c r="U73" s="1026"/>
      <c r="V73" s="1026">
        <v>1</v>
      </c>
      <c r="W73" s="1026"/>
      <c r="X73" s="1026"/>
      <c r="Y73" s="1026"/>
      <c r="Z73" s="1026"/>
      <c r="AA73" s="1026">
        <v>1</v>
      </c>
      <c r="AB73" s="1026"/>
      <c r="AC73" s="1026"/>
      <c r="AD73" s="1026"/>
      <c r="AE73" s="1026"/>
      <c r="AF73" s="1026">
        <v>1</v>
      </c>
      <c r="AG73" s="1026"/>
      <c r="AH73" s="1026"/>
      <c r="AI73" s="1026"/>
      <c r="AJ73" s="1026"/>
      <c r="AK73" s="1026">
        <v>0</v>
      </c>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598</v>
      </c>
      <c r="C74" s="1030"/>
      <c r="D74" s="1030"/>
      <c r="E74" s="1030"/>
      <c r="F74" s="1030"/>
      <c r="G74" s="1030"/>
      <c r="H74" s="1030"/>
      <c r="I74" s="1030"/>
      <c r="J74" s="1030"/>
      <c r="K74" s="1030"/>
      <c r="L74" s="1030"/>
      <c r="M74" s="1030"/>
      <c r="N74" s="1030"/>
      <c r="O74" s="1030"/>
      <c r="P74" s="1031"/>
      <c r="Q74" s="1032">
        <v>5</v>
      </c>
      <c r="R74" s="1026"/>
      <c r="S74" s="1026"/>
      <c r="T74" s="1026"/>
      <c r="U74" s="1026"/>
      <c r="V74" s="1026">
        <v>3</v>
      </c>
      <c r="W74" s="1026"/>
      <c r="X74" s="1026"/>
      <c r="Y74" s="1026"/>
      <c r="Z74" s="1026"/>
      <c r="AA74" s="1026">
        <v>2</v>
      </c>
      <c r="AB74" s="1026"/>
      <c r="AC74" s="1026"/>
      <c r="AD74" s="1026"/>
      <c r="AE74" s="1026"/>
      <c r="AF74" s="1026">
        <v>2</v>
      </c>
      <c r="AG74" s="1026"/>
      <c r="AH74" s="1026"/>
      <c r="AI74" s="1026"/>
      <c r="AJ74" s="1026"/>
      <c r="AK74" s="1026">
        <v>0</v>
      </c>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599</v>
      </c>
      <c r="C75" s="1030"/>
      <c r="D75" s="1030"/>
      <c r="E75" s="1030"/>
      <c r="F75" s="1030"/>
      <c r="G75" s="1030"/>
      <c r="H75" s="1030"/>
      <c r="I75" s="1030"/>
      <c r="J75" s="1030"/>
      <c r="K75" s="1030"/>
      <c r="L75" s="1030"/>
      <c r="M75" s="1030"/>
      <c r="N75" s="1030"/>
      <c r="O75" s="1030"/>
      <c r="P75" s="1031"/>
      <c r="Q75" s="1033">
        <v>39</v>
      </c>
      <c r="R75" s="1034"/>
      <c r="S75" s="1034"/>
      <c r="T75" s="1034"/>
      <c r="U75" s="1035"/>
      <c r="V75" s="1036">
        <v>38</v>
      </c>
      <c r="W75" s="1034"/>
      <c r="X75" s="1034"/>
      <c r="Y75" s="1034"/>
      <c r="Z75" s="1035"/>
      <c r="AA75" s="1036">
        <v>1</v>
      </c>
      <c r="AB75" s="1034"/>
      <c r="AC75" s="1034"/>
      <c r="AD75" s="1034"/>
      <c r="AE75" s="1035"/>
      <c r="AF75" s="1036">
        <v>1</v>
      </c>
      <c r="AG75" s="1034"/>
      <c r="AH75" s="1034"/>
      <c r="AI75" s="1034"/>
      <c r="AJ75" s="1035"/>
      <c r="AK75" s="1036">
        <v>5</v>
      </c>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395</v>
      </c>
      <c r="B88" s="999" t="s">
        <v>431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432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440</v>
      </c>
      <c r="AB109" s="949"/>
      <c r="AC109" s="949"/>
      <c r="AD109" s="949"/>
      <c r="AE109" s="950"/>
      <c r="AF109" s="951" t="s">
        <v>308</v>
      </c>
      <c r="AG109" s="949"/>
      <c r="AH109" s="949"/>
      <c r="AI109" s="949"/>
      <c r="AJ109" s="950"/>
      <c r="AK109" s="951" t="s">
        <v>307</v>
      </c>
      <c r="AL109" s="949"/>
      <c r="AM109" s="949"/>
      <c r="AN109" s="949"/>
      <c r="AO109" s="950"/>
      <c r="AP109" s="951" t="s">
        <v>441</v>
      </c>
      <c r="AQ109" s="949"/>
      <c r="AR109" s="949"/>
      <c r="AS109" s="949"/>
      <c r="AT109" s="980"/>
      <c r="AU109" s="948" t="s">
        <v>439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440</v>
      </c>
      <c r="BR109" s="949"/>
      <c r="BS109" s="949"/>
      <c r="BT109" s="949"/>
      <c r="BU109" s="950"/>
      <c r="BV109" s="951" t="s">
        <v>308</v>
      </c>
      <c r="BW109" s="949"/>
      <c r="BX109" s="949"/>
      <c r="BY109" s="949"/>
      <c r="BZ109" s="950"/>
      <c r="CA109" s="951" t="s">
        <v>307</v>
      </c>
      <c r="CB109" s="949"/>
      <c r="CC109" s="949"/>
      <c r="CD109" s="949"/>
      <c r="CE109" s="950"/>
      <c r="CF109" s="987" t="s">
        <v>441</v>
      </c>
      <c r="CG109" s="987"/>
      <c r="CH109" s="987"/>
      <c r="CI109" s="987"/>
      <c r="CJ109" s="987"/>
      <c r="CK109" s="951" t="s">
        <v>442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440</v>
      </c>
      <c r="DH109" s="949"/>
      <c r="DI109" s="949"/>
      <c r="DJ109" s="949"/>
      <c r="DK109" s="950"/>
      <c r="DL109" s="951" t="s">
        <v>308</v>
      </c>
      <c r="DM109" s="949"/>
      <c r="DN109" s="949"/>
      <c r="DO109" s="949"/>
      <c r="DP109" s="950"/>
      <c r="DQ109" s="951" t="s">
        <v>307</v>
      </c>
      <c r="DR109" s="949"/>
      <c r="DS109" s="949"/>
      <c r="DT109" s="949"/>
      <c r="DU109" s="950"/>
      <c r="DV109" s="951" t="s">
        <v>441</v>
      </c>
      <c r="DW109" s="949"/>
      <c r="DX109" s="949"/>
      <c r="DY109" s="949"/>
      <c r="DZ109" s="980"/>
    </row>
    <row r="110" spans="1:131" s="247" customFormat="1" ht="26.25" customHeight="1" x14ac:dyDescent="0.15">
      <c r="A110" s="851" t="s">
        <v>443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12320914</v>
      </c>
      <c r="AB110" s="942"/>
      <c r="AC110" s="942"/>
      <c r="AD110" s="942"/>
      <c r="AE110" s="943"/>
      <c r="AF110" s="944">
        <v>11909014</v>
      </c>
      <c r="AG110" s="942"/>
      <c r="AH110" s="942"/>
      <c r="AI110" s="942"/>
      <c r="AJ110" s="943"/>
      <c r="AK110" s="944">
        <v>11368618</v>
      </c>
      <c r="AL110" s="942"/>
      <c r="AM110" s="942"/>
      <c r="AN110" s="942"/>
      <c r="AO110" s="943"/>
      <c r="AP110" s="945">
        <v>22.3</v>
      </c>
      <c r="AQ110" s="946"/>
      <c r="AR110" s="946"/>
      <c r="AS110" s="946"/>
      <c r="AT110" s="947"/>
      <c r="AU110" s="981" t="s">
        <v>72</v>
      </c>
      <c r="AV110" s="982"/>
      <c r="AW110" s="982"/>
      <c r="AX110" s="982"/>
      <c r="AY110" s="982"/>
      <c r="AZ110" s="907" t="s">
        <v>444</v>
      </c>
      <c r="BA110" s="852"/>
      <c r="BB110" s="852"/>
      <c r="BC110" s="852"/>
      <c r="BD110" s="852"/>
      <c r="BE110" s="852"/>
      <c r="BF110" s="852"/>
      <c r="BG110" s="852"/>
      <c r="BH110" s="852"/>
      <c r="BI110" s="852"/>
      <c r="BJ110" s="852"/>
      <c r="BK110" s="852"/>
      <c r="BL110" s="852"/>
      <c r="BM110" s="852"/>
      <c r="BN110" s="852"/>
      <c r="BO110" s="852"/>
      <c r="BP110" s="853"/>
      <c r="BQ110" s="908">
        <v>112222409</v>
      </c>
      <c r="BR110" s="889"/>
      <c r="BS110" s="889"/>
      <c r="BT110" s="889"/>
      <c r="BU110" s="889"/>
      <c r="BV110" s="889">
        <v>111467696</v>
      </c>
      <c r="BW110" s="889"/>
      <c r="BX110" s="889"/>
      <c r="BY110" s="889"/>
      <c r="BZ110" s="889"/>
      <c r="CA110" s="889">
        <v>116644592</v>
      </c>
      <c r="CB110" s="889"/>
      <c r="CC110" s="889"/>
      <c r="CD110" s="889"/>
      <c r="CE110" s="889"/>
      <c r="CF110" s="913">
        <v>228.8</v>
      </c>
      <c r="CG110" s="914"/>
      <c r="CH110" s="914"/>
      <c r="CI110" s="914"/>
      <c r="CJ110" s="914"/>
      <c r="CK110" s="977" t="s">
        <v>445</v>
      </c>
      <c r="CL110" s="863"/>
      <c r="CM110" s="938" t="s">
        <v>446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148</v>
      </c>
      <c r="DH110" s="889"/>
      <c r="DI110" s="889"/>
      <c r="DJ110" s="889"/>
      <c r="DK110" s="889"/>
      <c r="DL110" s="889" t="s">
        <v>447</v>
      </c>
      <c r="DM110" s="889"/>
      <c r="DN110" s="889"/>
      <c r="DO110" s="889"/>
      <c r="DP110" s="889"/>
      <c r="DQ110" s="889" t="s">
        <v>148</v>
      </c>
      <c r="DR110" s="889"/>
      <c r="DS110" s="889"/>
      <c r="DT110" s="889"/>
      <c r="DU110" s="889"/>
      <c r="DV110" s="890" t="s">
        <v>148</v>
      </c>
      <c r="DW110" s="890"/>
      <c r="DX110" s="890"/>
      <c r="DY110" s="890"/>
      <c r="DZ110" s="891"/>
    </row>
    <row r="111" spans="1:131" s="247" customFormat="1" ht="26.25" customHeight="1" x14ac:dyDescent="0.15">
      <c r="A111" s="818" t="s">
        <v>448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449</v>
      </c>
      <c r="AB111" s="970"/>
      <c r="AC111" s="970"/>
      <c r="AD111" s="970"/>
      <c r="AE111" s="971"/>
      <c r="AF111" s="972" t="s">
        <v>449</v>
      </c>
      <c r="AG111" s="970"/>
      <c r="AH111" s="970"/>
      <c r="AI111" s="970"/>
      <c r="AJ111" s="971"/>
      <c r="AK111" s="972" t="s">
        <v>449</v>
      </c>
      <c r="AL111" s="970"/>
      <c r="AM111" s="970"/>
      <c r="AN111" s="970"/>
      <c r="AO111" s="971"/>
      <c r="AP111" s="973" t="s">
        <v>450</v>
      </c>
      <c r="AQ111" s="974"/>
      <c r="AR111" s="974"/>
      <c r="AS111" s="974"/>
      <c r="AT111" s="975"/>
      <c r="AU111" s="983"/>
      <c r="AV111" s="984"/>
      <c r="AW111" s="984"/>
      <c r="AX111" s="984"/>
      <c r="AY111" s="984"/>
      <c r="AZ111" s="859" t="s">
        <v>451</v>
      </c>
      <c r="BA111" s="794"/>
      <c r="BB111" s="794"/>
      <c r="BC111" s="794"/>
      <c r="BD111" s="794"/>
      <c r="BE111" s="794"/>
      <c r="BF111" s="794"/>
      <c r="BG111" s="794"/>
      <c r="BH111" s="794"/>
      <c r="BI111" s="794"/>
      <c r="BJ111" s="794"/>
      <c r="BK111" s="794"/>
      <c r="BL111" s="794"/>
      <c r="BM111" s="794"/>
      <c r="BN111" s="794"/>
      <c r="BO111" s="794"/>
      <c r="BP111" s="795"/>
      <c r="BQ111" s="860" t="s">
        <v>148</v>
      </c>
      <c r="BR111" s="861"/>
      <c r="BS111" s="861"/>
      <c r="BT111" s="861"/>
      <c r="BU111" s="861"/>
      <c r="BV111" s="861" t="s">
        <v>148</v>
      </c>
      <c r="BW111" s="861"/>
      <c r="BX111" s="861"/>
      <c r="BY111" s="861"/>
      <c r="BZ111" s="861"/>
      <c r="CA111" s="861" t="s">
        <v>148</v>
      </c>
      <c r="CB111" s="861"/>
      <c r="CC111" s="861"/>
      <c r="CD111" s="861"/>
      <c r="CE111" s="861"/>
      <c r="CF111" s="922" t="s">
        <v>148</v>
      </c>
      <c r="CG111" s="923"/>
      <c r="CH111" s="923"/>
      <c r="CI111" s="923"/>
      <c r="CJ111" s="923"/>
      <c r="CK111" s="978"/>
      <c r="CL111" s="865"/>
      <c r="CM111" s="868" t="s">
        <v>452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148</v>
      </c>
      <c r="DH111" s="861"/>
      <c r="DI111" s="861"/>
      <c r="DJ111" s="861"/>
      <c r="DK111" s="861"/>
      <c r="DL111" s="861" t="s">
        <v>148</v>
      </c>
      <c r="DM111" s="861"/>
      <c r="DN111" s="861"/>
      <c r="DO111" s="861"/>
      <c r="DP111" s="861"/>
      <c r="DQ111" s="861" t="s">
        <v>148</v>
      </c>
      <c r="DR111" s="861"/>
      <c r="DS111" s="861"/>
      <c r="DT111" s="861"/>
      <c r="DU111" s="861"/>
      <c r="DV111" s="838" t="s">
        <v>148</v>
      </c>
      <c r="DW111" s="838"/>
      <c r="DX111" s="838"/>
      <c r="DY111" s="838"/>
      <c r="DZ111" s="839"/>
    </row>
    <row r="112" spans="1:131" s="247" customFormat="1" ht="26.25" customHeight="1" x14ac:dyDescent="0.15">
      <c r="A112" s="963" t="s">
        <v>453</v>
      </c>
      <c r="B112" s="964"/>
      <c r="C112" s="794" t="s">
        <v>454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143333</v>
      </c>
      <c r="AB112" s="824"/>
      <c r="AC112" s="824"/>
      <c r="AD112" s="824"/>
      <c r="AE112" s="825"/>
      <c r="AF112" s="826">
        <v>143333</v>
      </c>
      <c r="AG112" s="824"/>
      <c r="AH112" s="824"/>
      <c r="AI112" s="824"/>
      <c r="AJ112" s="825"/>
      <c r="AK112" s="826">
        <v>143333</v>
      </c>
      <c r="AL112" s="824"/>
      <c r="AM112" s="824"/>
      <c r="AN112" s="824"/>
      <c r="AO112" s="825"/>
      <c r="AP112" s="871">
        <v>0.3</v>
      </c>
      <c r="AQ112" s="872"/>
      <c r="AR112" s="872"/>
      <c r="AS112" s="872"/>
      <c r="AT112" s="873"/>
      <c r="AU112" s="983"/>
      <c r="AV112" s="984"/>
      <c r="AW112" s="984"/>
      <c r="AX112" s="984"/>
      <c r="AY112" s="984"/>
      <c r="AZ112" s="859" t="s">
        <v>455</v>
      </c>
      <c r="BA112" s="794"/>
      <c r="BB112" s="794"/>
      <c r="BC112" s="794"/>
      <c r="BD112" s="794"/>
      <c r="BE112" s="794"/>
      <c r="BF112" s="794"/>
      <c r="BG112" s="794"/>
      <c r="BH112" s="794"/>
      <c r="BI112" s="794"/>
      <c r="BJ112" s="794"/>
      <c r="BK112" s="794"/>
      <c r="BL112" s="794"/>
      <c r="BM112" s="794"/>
      <c r="BN112" s="794"/>
      <c r="BO112" s="794"/>
      <c r="BP112" s="795"/>
      <c r="BQ112" s="860">
        <v>24201883</v>
      </c>
      <c r="BR112" s="861"/>
      <c r="BS112" s="861"/>
      <c r="BT112" s="861"/>
      <c r="BU112" s="861"/>
      <c r="BV112" s="861">
        <v>24578316</v>
      </c>
      <c r="BW112" s="861"/>
      <c r="BX112" s="861"/>
      <c r="BY112" s="861"/>
      <c r="BZ112" s="861"/>
      <c r="CA112" s="861">
        <v>25564835</v>
      </c>
      <c r="CB112" s="861"/>
      <c r="CC112" s="861"/>
      <c r="CD112" s="861"/>
      <c r="CE112" s="861"/>
      <c r="CF112" s="922">
        <v>50.1</v>
      </c>
      <c r="CG112" s="923"/>
      <c r="CH112" s="923"/>
      <c r="CI112" s="923"/>
      <c r="CJ112" s="923"/>
      <c r="CK112" s="978"/>
      <c r="CL112" s="865"/>
      <c r="CM112" s="868" t="s">
        <v>456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148</v>
      </c>
      <c r="DH112" s="861"/>
      <c r="DI112" s="861"/>
      <c r="DJ112" s="861"/>
      <c r="DK112" s="861"/>
      <c r="DL112" s="861" t="s">
        <v>450</v>
      </c>
      <c r="DM112" s="861"/>
      <c r="DN112" s="861"/>
      <c r="DO112" s="861"/>
      <c r="DP112" s="861"/>
      <c r="DQ112" s="861" t="s">
        <v>450</v>
      </c>
      <c r="DR112" s="861"/>
      <c r="DS112" s="861"/>
      <c r="DT112" s="861"/>
      <c r="DU112" s="861"/>
      <c r="DV112" s="838" t="s">
        <v>148</v>
      </c>
      <c r="DW112" s="838"/>
      <c r="DX112" s="838"/>
      <c r="DY112" s="838"/>
      <c r="DZ112" s="839"/>
    </row>
    <row r="113" spans="1:130" s="247" customFormat="1" ht="26.25" customHeight="1" x14ac:dyDescent="0.15">
      <c r="A113" s="965"/>
      <c r="B113" s="966"/>
      <c r="C113" s="794" t="s">
        <v>457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2288023</v>
      </c>
      <c r="AB113" s="970"/>
      <c r="AC113" s="970"/>
      <c r="AD113" s="970"/>
      <c r="AE113" s="971"/>
      <c r="AF113" s="972">
        <v>2382923</v>
      </c>
      <c r="AG113" s="970"/>
      <c r="AH113" s="970"/>
      <c r="AI113" s="970"/>
      <c r="AJ113" s="971"/>
      <c r="AK113" s="972">
        <v>2237755</v>
      </c>
      <c r="AL113" s="970"/>
      <c r="AM113" s="970"/>
      <c r="AN113" s="970"/>
      <c r="AO113" s="971"/>
      <c r="AP113" s="973">
        <v>4.4000000000000004</v>
      </c>
      <c r="AQ113" s="974"/>
      <c r="AR113" s="974"/>
      <c r="AS113" s="974"/>
      <c r="AT113" s="975"/>
      <c r="AU113" s="983"/>
      <c r="AV113" s="984"/>
      <c r="AW113" s="984"/>
      <c r="AX113" s="984"/>
      <c r="AY113" s="984"/>
      <c r="AZ113" s="859" t="s">
        <v>458</v>
      </c>
      <c r="BA113" s="794"/>
      <c r="BB113" s="794"/>
      <c r="BC113" s="794"/>
      <c r="BD113" s="794"/>
      <c r="BE113" s="794"/>
      <c r="BF113" s="794"/>
      <c r="BG113" s="794"/>
      <c r="BH113" s="794"/>
      <c r="BI113" s="794"/>
      <c r="BJ113" s="794"/>
      <c r="BK113" s="794"/>
      <c r="BL113" s="794"/>
      <c r="BM113" s="794"/>
      <c r="BN113" s="794"/>
      <c r="BO113" s="794"/>
      <c r="BP113" s="795"/>
      <c r="BQ113" s="860" t="s">
        <v>148</v>
      </c>
      <c r="BR113" s="861"/>
      <c r="BS113" s="861"/>
      <c r="BT113" s="861"/>
      <c r="BU113" s="861"/>
      <c r="BV113" s="861" t="s">
        <v>148</v>
      </c>
      <c r="BW113" s="861"/>
      <c r="BX113" s="861"/>
      <c r="BY113" s="861"/>
      <c r="BZ113" s="861"/>
      <c r="CA113" s="861" t="s">
        <v>148</v>
      </c>
      <c r="CB113" s="861"/>
      <c r="CC113" s="861"/>
      <c r="CD113" s="861"/>
      <c r="CE113" s="861"/>
      <c r="CF113" s="922" t="s">
        <v>449</v>
      </c>
      <c r="CG113" s="923"/>
      <c r="CH113" s="923"/>
      <c r="CI113" s="923"/>
      <c r="CJ113" s="923"/>
      <c r="CK113" s="978"/>
      <c r="CL113" s="865"/>
      <c r="CM113" s="868" t="s">
        <v>459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148</v>
      </c>
      <c r="DH113" s="824"/>
      <c r="DI113" s="824"/>
      <c r="DJ113" s="824"/>
      <c r="DK113" s="825"/>
      <c r="DL113" s="826" t="s">
        <v>148</v>
      </c>
      <c r="DM113" s="824"/>
      <c r="DN113" s="824"/>
      <c r="DO113" s="824"/>
      <c r="DP113" s="825"/>
      <c r="DQ113" s="826" t="s">
        <v>148</v>
      </c>
      <c r="DR113" s="824"/>
      <c r="DS113" s="824"/>
      <c r="DT113" s="824"/>
      <c r="DU113" s="825"/>
      <c r="DV113" s="871" t="s">
        <v>148</v>
      </c>
      <c r="DW113" s="872"/>
      <c r="DX113" s="872"/>
      <c r="DY113" s="872"/>
      <c r="DZ113" s="873"/>
    </row>
    <row r="114" spans="1:130" s="247" customFormat="1" ht="26.25" customHeight="1" x14ac:dyDescent="0.15">
      <c r="A114" s="965"/>
      <c r="B114" s="966"/>
      <c r="C114" s="794" t="s">
        <v>460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148</v>
      </c>
      <c r="AB114" s="824"/>
      <c r="AC114" s="824"/>
      <c r="AD114" s="824"/>
      <c r="AE114" s="825"/>
      <c r="AF114" s="826" t="s">
        <v>450</v>
      </c>
      <c r="AG114" s="824"/>
      <c r="AH114" s="824"/>
      <c r="AI114" s="824"/>
      <c r="AJ114" s="825"/>
      <c r="AK114" s="826" t="s">
        <v>148</v>
      </c>
      <c r="AL114" s="824"/>
      <c r="AM114" s="824"/>
      <c r="AN114" s="824"/>
      <c r="AO114" s="825"/>
      <c r="AP114" s="871" t="s">
        <v>148</v>
      </c>
      <c r="AQ114" s="872"/>
      <c r="AR114" s="872"/>
      <c r="AS114" s="872"/>
      <c r="AT114" s="873"/>
      <c r="AU114" s="983"/>
      <c r="AV114" s="984"/>
      <c r="AW114" s="984"/>
      <c r="AX114" s="984"/>
      <c r="AY114" s="984"/>
      <c r="AZ114" s="859" t="s">
        <v>461</v>
      </c>
      <c r="BA114" s="794"/>
      <c r="BB114" s="794"/>
      <c r="BC114" s="794"/>
      <c r="BD114" s="794"/>
      <c r="BE114" s="794"/>
      <c r="BF114" s="794"/>
      <c r="BG114" s="794"/>
      <c r="BH114" s="794"/>
      <c r="BI114" s="794"/>
      <c r="BJ114" s="794"/>
      <c r="BK114" s="794"/>
      <c r="BL114" s="794"/>
      <c r="BM114" s="794"/>
      <c r="BN114" s="794"/>
      <c r="BO114" s="794"/>
      <c r="BP114" s="795"/>
      <c r="BQ114" s="860">
        <v>15646902</v>
      </c>
      <c r="BR114" s="861"/>
      <c r="BS114" s="861"/>
      <c r="BT114" s="861"/>
      <c r="BU114" s="861"/>
      <c r="BV114" s="861">
        <v>14028899</v>
      </c>
      <c r="BW114" s="861"/>
      <c r="BX114" s="861"/>
      <c r="BY114" s="861"/>
      <c r="BZ114" s="861"/>
      <c r="CA114" s="861">
        <v>14005726</v>
      </c>
      <c r="CB114" s="861"/>
      <c r="CC114" s="861"/>
      <c r="CD114" s="861"/>
      <c r="CE114" s="861"/>
      <c r="CF114" s="922">
        <v>27.5</v>
      </c>
      <c r="CG114" s="923"/>
      <c r="CH114" s="923"/>
      <c r="CI114" s="923"/>
      <c r="CJ114" s="923"/>
      <c r="CK114" s="978"/>
      <c r="CL114" s="865"/>
      <c r="CM114" s="868" t="s">
        <v>462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148</v>
      </c>
      <c r="DH114" s="824"/>
      <c r="DI114" s="824"/>
      <c r="DJ114" s="824"/>
      <c r="DK114" s="825"/>
      <c r="DL114" s="826" t="s">
        <v>449</v>
      </c>
      <c r="DM114" s="824"/>
      <c r="DN114" s="824"/>
      <c r="DO114" s="824"/>
      <c r="DP114" s="825"/>
      <c r="DQ114" s="826" t="s">
        <v>148</v>
      </c>
      <c r="DR114" s="824"/>
      <c r="DS114" s="824"/>
      <c r="DT114" s="824"/>
      <c r="DU114" s="825"/>
      <c r="DV114" s="871" t="s">
        <v>450</v>
      </c>
      <c r="DW114" s="872"/>
      <c r="DX114" s="872"/>
      <c r="DY114" s="872"/>
      <c r="DZ114" s="873"/>
    </row>
    <row r="115" spans="1:130" s="247" customFormat="1" ht="26.25" customHeight="1" x14ac:dyDescent="0.15">
      <c r="A115" s="965"/>
      <c r="B115" s="966"/>
      <c r="C115" s="794" t="s">
        <v>463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39459</v>
      </c>
      <c r="AB115" s="970"/>
      <c r="AC115" s="970"/>
      <c r="AD115" s="970"/>
      <c r="AE115" s="971"/>
      <c r="AF115" s="972">
        <v>35534</v>
      </c>
      <c r="AG115" s="970"/>
      <c r="AH115" s="970"/>
      <c r="AI115" s="970"/>
      <c r="AJ115" s="971"/>
      <c r="AK115" s="972">
        <v>33437</v>
      </c>
      <c r="AL115" s="970"/>
      <c r="AM115" s="970"/>
      <c r="AN115" s="970"/>
      <c r="AO115" s="971"/>
      <c r="AP115" s="973">
        <v>0.1</v>
      </c>
      <c r="AQ115" s="974"/>
      <c r="AR115" s="974"/>
      <c r="AS115" s="974"/>
      <c r="AT115" s="975"/>
      <c r="AU115" s="983"/>
      <c r="AV115" s="984"/>
      <c r="AW115" s="984"/>
      <c r="AX115" s="984"/>
      <c r="AY115" s="984"/>
      <c r="AZ115" s="859" t="s">
        <v>464</v>
      </c>
      <c r="BA115" s="794"/>
      <c r="BB115" s="794"/>
      <c r="BC115" s="794"/>
      <c r="BD115" s="794"/>
      <c r="BE115" s="794"/>
      <c r="BF115" s="794"/>
      <c r="BG115" s="794"/>
      <c r="BH115" s="794"/>
      <c r="BI115" s="794"/>
      <c r="BJ115" s="794"/>
      <c r="BK115" s="794"/>
      <c r="BL115" s="794"/>
      <c r="BM115" s="794"/>
      <c r="BN115" s="794"/>
      <c r="BO115" s="794"/>
      <c r="BP115" s="795"/>
      <c r="BQ115" s="860">
        <v>80477</v>
      </c>
      <c r="BR115" s="861"/>
      <c r="BS115" s="861"/>
      <c r="BT115" s="861"/>
      <c r="BU115" s="861"/>
      <c r="BV115" s="861">
        <v>117271</v>
      </c>
      <c r="BW115" s="861"/>
      <c r="BX115" s="861"/>
      <c r="BY115" s="861"/>
      <c r="BZ115" s="861"/>
      <c r="CA115" s="861">
        <v>89575</v>
      </c>
      <c r="CB115" s="861"/>
      <c r="CC115" s="861"/>
      <c r="CD115" s="861"/>
      <c r="CE115" s="861"/>
      <c r="CF115" s="922">
        <v>0.2</v>
      </c>
      <c r="CG115" s="923"/>
      <c r="CH115" s="923"/>
      <c r="CI115" s="923"/>
      <c r="CJ115" s="923"/>
      <c r="CK115" s="978"/>
      <c r="CL115" s="865"/>
      <c r="CM115" s="859" t="s">
        <v>465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148</v>
      </c>
      <c r="DH115" s="824"/>
      <c r="DI115" s="824"/>
      <c r="DJ115" s="824"/>
      <c r="DK115" s="825"/>
      <c r="DL115" s="826" t="s">
        <v>447</v>
      </c>
      <c r="DM115" s="824"/>
      <c r="DN115" s="824"/>
      <c r="DO115" s="824"/>
      <c r="DP115" s="825"/>
      <c r="DQ115" s="826" t="s">
        <v>148</v>
      </c>
      <c r="DR115" s="824"/>
      <c r="DS115" s="824"/>
      <c r="DT115" s="824"/>
      <c r="DU115" s="825"/>
      <c r="DV115" s="871" t="s">
        <v>450</v>
      </c>
      <c r="DW115" s="872"/>
      <c r="DX115" s="872"/>
      <c r="DY115" s="872"/>
      <c r="DZ115" s="873"/>
    </row>
    <row r="116" spans="1:130" s="247" customFormat="1" ht="26.25" customHeight="1" x14ac:dyDescent="0.15">
      <c r="A116" s="967"/>
      <c r="B116" s="968"/>
      <c r="C116" s="927" t="s">
        <v>466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5</v>
      </c>
      <c r="AB116" s="824"/>
      <c r="AC116" s="824"/>
      <c r="AD116" s="824"/>
      <c r="AE116" s="825"/>
      <c r="AF116" s="826">
        <v>23</v>
      </c>
      <c r="AG116" s="824"/>
      <c r="AH116" s="824"/>
      <c r="AI116" s="824"/>
      <c r="AJ116" s="825"/>
      <c r="AK116" s="826">
        <v>23</v>
      </c>
      <c r="AL116" s="824"/>
      <c r="AM116" s="824"/>
      <c r="AN116" s="824"/>
      <c r="AO116" s="825"/>
      <c r="AP116" s="871">
        <v>0</v>
      </c>
      <c r="AQ116" s="872"/>
      <c r="AR116" s="872"/>
      <c r="AS116" s="872"/>
      <c r="AT116" s="873"/>
      <c r="AU116" s="983"/>
      <c r="AV116" s="984"/>
      <c r="AW116" s="984"/>
      <c r="AX116" s="984"/>
      <c r="AY116" s="984"/>
      <c r="AZ116" s="910" t="s">
        <v>467</v>
      </c>
      <c r="BA116" s="911"/>
      <c r="BB116" s="911"/>
      <c r="BC116" s="911"/>
      <c r="BD116" s="911"/>
      <c r="BE116" s="911"/>
      <c r="BF116" s="911"/>
      <c r="BG116" s="911"/>
      <c r="BH116" s="911"/>
      <c r="BI116" s="911"/>
      <c r="BJ116" s="911"/>
      <c r="BK116" s="911"/>
      <c r="BL116" s="911"/>
      <c r="BM116" s="911"/>
      <c r="BN116" s="911"/>
      <c r="BO116" s="911"/>
      <c r="BP116" s="912"/>
      <c r="BQ116" s="860" t="s">
        <v>450</v>
      </c>
      <c r="BR116" s="861"/>
      <c r="BS116" s="861"/>
      <c r="BT116" s="861"/>
      <c r="BU116" s="861"/>
      <c r="BV116" s="861" t="s">
        <v>148</v>
      </c>
      <c r="BW116" s="861"/>
      <c r="BX116" s="861"/>
      <c r="BY116" s="861"/>
      <c r="BZ116" s="861"/>
      <c r="CA116" s="861" t="s">
        <v>148</v>
      </c>
      <c r="CB116" s="861"/>
      <c r="CC116" s="861"/>
      <c r="CD116" s="861"/>
      <c r="CE116" s="861"/>
      <c r="CF116" s="922" t="s">
        <v>148</v>
      </c>
      <c r="CG116" s="923"/>
      <c r="CH116" s="923"/>
      <c r="CI116" s="923"/>
      <c r="CJ116" s="923"/>
      <c r="CK116" s="978"/>
      <c r="CL116" s="865"/>
      <c r="CM116" s="868" t="s">
        <v>468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148</v>
      </c>
      <c r="DH116" s="824"/>
      <c r="DI116" s="824"/>
      <c r="DJ116" s="824"/>
      <c r="DK116" s="825"/>
      <c r="DL116" s="826" t="s">
        <v>148</v>
      </c>
      <c r="DM116" s="824"/>
      <c r="DN116" s="824"/>
      <c r="DO116" s="824"/>
      <c r="DP116" s="825"/>
      <c r="DQ116" s="826" t="s">
        <v>148</v>
      </c>
      <c r="DR116" s="824"/>
      <c r="DS116" s="824"/>
      <c r="DT116" s="824"/>
      <c r="DU116" s="825"/>
      <c r="DV116" s="871" t="s">
        <v>449</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469</v>
      </c>
      <c r="Z117" s="950"/>
      <c r="AA117" s="955">
        <v>14791734</v>
      </c>
      <c r="AB117" s="956"/>
      <c r="AC117" s="956"/>
      <c r="AD117" s="956"/>
      <c r="AE117" s="957"/>
      <c r="AF117" s="958">
        <v>14470827</v>
      </c>
      <c r="AG117" s="956"/>
      <c r="AH117" s="956"/>
      <c r="AI117" s="956"/>
      <c r="AJ117" s="957"/>
      <c r="AK117" s="958">
        <v>13783166</v>
      </c>
      <c r="AL117" s="956"/>
      <c r="AM117" s="956"/>
      <c r="AN117" s="956"/>
      <c r="AO117" s="957"/>
      <c r="AP117" s="959"/>
      <c r="AQ117" s="960"/>
      <c r="AR117" s="960"/>
      <c r="AS117" s="960"/>
      <c r="AT117" s="961"/>
      <c r="AU117" s="983"/>
      <c r="AV117" s="984"/>
      <c r="AW117" s="984"/>
      <c r="AX117" s="984"/>
      <c r="AY117" s="984"/>
      <c r="AZ117" s="910" t="s">
        <v>470</v>
      </c>
      <c r="BA117" s="911"/>
      <c r="BB117" s="911"/>
      <c r="BC117" s="911"/>
      <c r="BD117" s="911"/>
      <c r="BE117" s="911"/>
      <c r="BF117" s="911"/>
      <c r="BG117" s="911"/>
      <c r="BH117" s="911"/>
      <c r="BI117" s="911"/>
      <c r="BJ117" s="911"/>
      <c r="BK117" s="911"/>
      <c r="BL117" s="911"/>
      <c r="BM117" s="911"/>
      <c r="BN117" s="911"/>
      <c r="BO117" s="911"/>
      <c r="BP117" s="912"/>
      <c r="BQ117" s="860" t="s">
        <v>449</v>
      </c>
      <c r="BR117" s="861"/>
      <c r="BS117" s="861"/>
      <c r="BT117" s="861"/>
      <c r="BU117" s="861"/>
      <c r="BV117" s="861" t="s">
        <v>447</v>
      </c>
      <c r="BW117" s="861"/>
      <c r="BX117" s="861"/>
      <c r="BY117" s="861"/>
      <c r="BZ117" s="861"/>
      <c r="CA117" s="861" t="s">
        <v>148</v>
      </c>
      <c r="CB117" s="861"/>
      <c r="CC117" s="861"/>
      <c r="CD117" s="861"/>
      <c r="CE117" s="861"/>
      <c r="CF117" s="922" t="s">
        <v>148</v>
      </c>
      <c r="CG117" s="923"/>
      <c r="CH117" s="923"/>
      <c r="CI117" s="923"/>
      <c r="CJ117" s="923"/>
      <c r="CK117" s="978"/>
      <c r="CL117" s="865"/>
      <c r="CM117" s="868" t="s">
        <v>471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449</v>
      </c>
      <c r="DH117" s="824"/>
      <c r="DI117" s="824"/>
      <c r="DJ117" s="824"/>
      <c r="DK117" s="825"/>
      <c r="DL117" s="826" t="s">
        <v>449</v>
      </c>
      <c r="DM117" s="824"/>
      <c r="DN117" s="824"/>
      <c r="DO117" s="824"/>
      <c r="DP117" s="825"/>
      <c r="DQ117" s="826" t="s">
        <v>450</v>
      </c>
      <c r="DR117" s="824"/>
      <c r="DS117" s="824"/>
      <c r="DT117" s="824"/>
      <c r="DU117" s="825"/>
      <c r="DV117" s="871" t="s">
        <v>449</v>
      </c>
      <c r="DW117" s="872"/>
      <c r="DX117" s="872"/>
      <c r="DY117" s="872"/>
      <c r="DZ117" s="873"/>
    </row>
    <row r="118" spans="1:130" s="247" customFormat="1" ht="26.25" customHeight="1" x14ac:dyDescent="0.15">
      <c r="A118" s="948" t="s">
        <v>442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440</v>
      </c>
      <c r="AB118" s="949"/>
      <c r="AC118" s="949"/>
      <c r="AD118" s="949"/>
      <c r="AE118" s="950"/>
      <c r="AF118" s="951" t="s">
        <v>308</v>
      </c>
      <c r="AG118" s="949"/>
      <c r="AH118" s="949"/>
      <c r="AI118" s="949"/>
      <c r="AJ118" s="950"/>
      <c r="AK118" s="951" t="s">
        <v>307</v>
      </c>
      <c r="AL118" s="949"/>
      <c r="AM118" s="949"/>
      <c r="AN118" s="949"/>
      <c r="AO118" s="950"/>
      <c r="AP118" s="952" t="s">
        <v>441</v>
      </c>
      <c r="AQ118" s="953"/>
      <c r="AR118" s="953"/>
      <c r="AS118" s="953"/>
      <c r="AT118" s="954"/>
      <c r="AU118" s="983"/>
      <c r="AV118" s="984"/>
      <c r="AW118" s="984"/>
      <c r="AX118" s="984"/>
      <c r="AY118" s="984"/>
      <c r="AZ118" s="926" t="s">
        <v>472</v>
      </c>
      <c r="BA118" s="927"/>
      <c r="BB118" s="927"/>
      <c r="BC118" s="927"/>
      <c r="BD118" s="927"/>
      <c r="BE118" s="927"/>
      <c r="BF118" s="927"/>
      <c r="BG118" s="927"/>
      <c r="BH118" s="927"/>
      <c r="BI118" s="927"/>
      <c r="BJ118" s="927"/>
      <c r="BK118" s="927"/>
      <c r="BL118" s="927"/>
      <c r="BM118" s="927"/>
      <c r="BN118" s="927"/>
      <c r="BO118" s="927"/>
      <c r="BP118" s="928"/>
      <c r="BQ118" s="929" t="s">
        <v>148</v>
      </c>
      <c r="BR118" s="892"/>
      <c r="BS118" s="892"/>
      <c r="BT118" s="892"/>
      <c r="BU118" s="892"/>
      <c r="BV118" s="892" t="s">
        <v>148</v>
      </c>
      <c r="BW118" s="892"/>
      <c r="BX118" s="892"/>
      <c r="BY118" s="892"/>
      <c r="BZ118" s="892"/>
      <c r="CA118" s="892" t="s">
        <v>148</v>
      </c>
      <c r="CB118" s="892"/>
      <c r="CC118" s="892"/>
      <c r="CD118" s="892"/>
      <c r="CE118" s="892"/>
      <c r="CF118" s="922" t="s">
        <v>449</v>
      </c>
      <c r="CG118" s="923"/>
      <c r="CH118" s="923"/>
      <c r="CI118" s="923"/>
      <c r="CJ118" s="923"/>
      <c r="CK118" s="978"/>
      <c r="CL118" s="865"/>
      <c r="CM118" s="868" t="s">
        <v>473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148</v>
      </c>
      <c r="DH118" s="824"/>
      <c r="DI118" s="824"/>
      <c r="DJ118" s="824"/>
      <c r="DK118" s="825"/>
      <c r="DL118" s="826" t="s">
        <v>148</v>
      </c>
      <c r="DM118" s="824"/>
      <c r="DN118" s="824"/>
      <c r="DO118" s="824"/>
      <c r="DP118" s="825"/>
      <c r="DQ118" s="826" t="s">
        <v>449</v>
      </c>
      <c r="DR118" s="824"/>
      <c r="DS118" s="824"/>
      <c r="DT118" s="824"/>
      <c r="DU118" s="825"/>
      <c r="DV118" s="871" t="s">
        <v>449</v>
      </c>
      <c r="DW118" s="872"/>
      <c r="DX118" s="872"/>
      <c r="DY118" s="872"/>
      <c r="DZ118" s="873"/>
    </row>
    <row r="119" spans="1:130" s="247" customFormat="1" ht="26.25" customHeight="1" x14ac:dyDescent="0.15">
      <c r="A119" s="862" t="s">
        <v>445</v>
      </c>
      <c r="B119" s="863"/>
      <c r="C119" s="938" t="s">
        <v>446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449</v>
      </c>
      <c r="AB119" s="942"/>
      <c r="AC119" s="942"/>
      <c r="AD119" s="942"/>
      <c r="AE119" s="943"/>
      <c r="AF119" s="944" t="s">
        <v>449</v>
      </c>
      <c r="AG119" s="942"/>
      <c r="AH119" s="942"/>
      <c r="AI119" s="942"/>
      <c r="AJ119" s="943"/>
      <c r="AK119" s="944" t="s">
        <v>449</v>
      </c>
      <c r="AL119" s="942"/>
      <c r="AM119" s="942"/>
      <c r="AN119" s="942"/>
      <c r="AO119" s="943"/>
      <c r="AP119" s="945" t="s">
        <v>148</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474</v>
      </c>
      <c r="BP119" s="925"/>
      <c r="BQ119" s="929">
        <v>152151671</v>
      </c>
      <c r="BR119" s="892"/>
      <c r="BS119" s="892"/>
      <c r="BT119" s="892"/>
      <c r="BU119" s="892"/>
      <c r="BV119" s="892">
        <v>150192182</v>
      </c>
      <c r="BW119" s="892"/>
      <c r="BX119" s="892"/>
      <c r="BY119" s="892"/>
      <c r="BZ119" s="892"/>
      <c r="CA119" s="892">
        <v>156304728</v>
      </c>
      <c r="CB119" s="892"/>
      <c r="CC119" s="892"/>
      <c r="CD119" s="892"/>
      <c r="CE119" s="892"/>
      <c r="CF119" s="790"/>
      <c r="CG119" s="791"/>
      <c r="CH119" s="791"/>
      <c r="CI119" s="791"/>
      <c r="CJ119" s="881"/>
      <c r="CK119" s="979"/>
      <c r="CL119" s="867"/>
      <c r="CM119" s="885" t="s">
        <v>475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148</v>
      </c>
      <c r="DH119" s="807"/>
      <c r="DI119" s="807"/>
      <c r="DJ119" s="807"/>
      <c r="DK119" s="808"/>
      <c r="DL119" s="809" t="s">
        <v>148</v>
      </c>
      <c r="DM119" s="807"/>
      <c r="DN119" s="807"/>
      <c r="DO119" s="807"/>
      <c r="DP119" s="808"/>
      <c r="DQ119" s="809" t="s">
        <v>148</v>
      </c>
      <c r="DR119" s="807"/>
      <c r="DS119" s="807"/>
      <c r="DT119" s="807"/>
      <c r="DU119" s="808"/>
      <c r="DV119" s="895" t="s">
        <v>148</v>
      </c>
      <c r="DW119" s="896"/>
      <c r="DX119" s="896"/>
      <c r="DY119" s="896"/>
      <c r="DZ119" s="897"/>
    </row>
    <row r="120" spans="1:130" s="247" customFormat="1" ht="26.25" customHeight="1" x14ac:dyDescent="0.15">
      <c r="A120" s="864"/>
      <c r="B120" s="865"/>
      <c r="C120" s="868" t="s">
        <v>452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450</v>
      </c>
      <c r="AB120" s="824"/>
      <c r="AC120" s="824"/>
      <c r="AD120" s="824"/>
      <c r="AE120" s="825"/>
      <c r="AF120" s="826" t="s">
        <v>148</v>
      </c>
      <c r="AG120" s="824"/>
      <c r="AH120" s="824"/>
      <c r="AI120" s="824"/>
      <c r="AJ120" s="825"/>
      <c r="AK120" s="826" t="s">
        <v>148</v>
      </c>
      <c r="AL120" s="824"/>
      <c r="AM120" s="824"/>
      <c r="AN120" s="824"/>
      <c r="AO120" s="825"/>
      <c r="AP120" s="871" t="s">
        <v>148</v>
      </c>
      <c r="AQ120" s="872"/>
      <c r="AR120" s="872"/>
      <c r="AS120" s="872"/>
      <c r="AT120" s="873"/>
      <c r="AU120" s="930" t="s">
        <v>476</v>
      </c>
      <c r="AV120" s="931"/>
      <c r="AW120" s="931"/>
      <c r="AX120" s="931"/>
      <c r="AY120" s="932"/>
      <c r="AZ120" s="907" t="s">
        <v>477</v>
      </c>
      <c r="BA120" s="852"/>
      <c r="BB120" s="852"/>
      <c r="BC120" s="852"/>
      <c r="BD120" s="852"/>
      <c r="BE120" s="852"/>
      <c r="BF120" s="852"/>
      <c r="BG120" s="852"/>
      <c r="BH120" s="852"/>
      <c r="BI120" s="852"/>
      <c r="BJ120" s="852"/>
      <c r="BK120" s="852"/>
      <c r="BL120" s="852"/>
      <c r="BM120" s="852"/>
      <c r="BN120" s="852"/>
      <c r="BO120" s="852"/>
      <c r="BP120" s="853"/>
      <c r="BQ120" s="908">
        <v>27942756</v>
      </c>
      <c r="BR120" s="889"/>
      <c r="BS120" s="889"/>
      <c r="BT120" s="889"/>
      <c r="BU120" s="889"/>
      <c r="BV120" s="889">
        <v>28103941</v>
      </c>
      <c r="BW120" s="889"/>
      <c r="BX120" s="889"/>
      <c r="BY120" s="889"/>
      <c r="BZ120" s="889"/>
      <c r="CA120" s="889">
        <v>28563823</v>
      </c>
      <c r="CB120" s="889"/>
      <c r="CC120" s="889"/>
      <c r="CD120" s="889"/>
      <c r="CE120" s="889"/>
      <c r="CF120" s="913">
        <v>56</v>
      </c>
      <c r="CG120" s="914"/>
      <c r="CH120" s="914"/>
      <c r="CI120" s="914"/>
      <c r="CJ120" s="914"/>
      <c r="CK120" s="915" t="s">
        <v>478</v>
      </c>
      <c r="CL120" s="899"/>
      <c r="CM120" s="899"/>
      <c r="CN120" s="899"/>
      <c r="CO120" s="900"/>
      <c r="CP120" s="919" t="s">
        <v>413</v>
      </c>
      <c r="CQ120" s="920"/>
      <c r="CR120" s="920"/>
      <c r="CS120" s="920"/>
      <c r="CT120" s="920"/>
      <c r="CU120" s="920"/>
      <c r="CV120" s="920"/>
      <c r="CW120" s="920"/>
      <c r="CX120" s="920"/>
      <c r="CY120" s="920"/>
      <c r="CZ120" s="920"/>
      <c r="DA120" s="920"/>
      <c r="DB120" s="920"/>
      <c r="DC120" s="920"/>
      <c r="DD120" s="920"/>
      <c r="DE120" s="920"/>
      <c r="DF120" s="921"/>
      <c r="DG120" s="908">
        <v>19449165</v>
      </c>
      <c r="DH120" s="889"/>
      <c r="DI120" s="889"/>
      <c r="DJ120" s="889"/>
      <c r="DK120" s="889"/>
      <c r="DL120" s="889">
        <v>20226801</v>
      </c>
      <c r="DM120" s="889"/>
      <c r="DN120" s="889"/>
      <c r="DO120" s="889"/>
      <c r="DP120" s="889"/>
      <c r="DQ120" s="889">
        <v>21871615</v>
      </c>
      <c r="DR120" s="889"/>
      <c r="DS120" s="889"/>
      <c r="DT120" s="889"/>
      <c r="DU120" s="889"/>
      <c r="DV120" s="890">
        <v>42.9</v>
      </c>
      <c r="DW120" s="890"/>
      <c r="DX120" s="890"/>
      <c r="DY120" s="890"/>
      <c r="DZ120" s="891"/>
    </row>
    <row r="121" spans="1:130" s="247" customFormat="1" ht="26.25" customHeight="1" x14ac:dyDescent="0.15">
      <c r="A121" s="864"/>
      <c r="B121" s="865"/>
      <c r="C121" s="910" t="s">
        <v>479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148</v>
      </c>
      <c r="AB121" s="824"/>
      <c r="AC121" s="824"/>
      <c r="AD121" s="824"/>
      <c r="AE121" s="825"/>
      <c r="AF121" s="826" t="s">
        <v>148</v>
      </c>
      <c r="AG121" s="824"/>
      <c r="AH121" s="824"/>
      <c r="AI121" s="824"/>
      <c r="AJ121" s="825"/>
      <c r="AK121" s="826" t="s">
        <v>148</v>
      </c>
      <c r="AL121" s="824"/>
      <c r="AM121" s="824"/>
      <c r="AN121" s="824"/>
      <c r="AO121" s="825"/>
      <c r="AP121" s="871" t="s">
        <v>148</v>
      </c>
      <c r="AQ121" s="872"/>
      <c r="AR121" s="872"/>
      <c r="AS121" s="872"/>
      <c r="AT121" s="873"/>
      <c r="AU121" s="933"/>
      <c r="AV121" s="934"/>
      <c r="AW121" s="934"/>
      <c r="AX121" s="934"/>
      <c r="AY121" s="935"/>
      <c r="AZ121" s="859" t="s">
        <v>480</v>
      </c>
      <c r="BA121" s="794"/>
      <c r="BB121" s="794"/>
      <c r="BC121" s="794"/>
      <c r="BD121" s="794"/>
      <c r="BE121" s="794"/>
      <c r="BF121" s="794"/>
      <c r="BG121" s="794"/>
      <c r="BH121" s="794"/>
      <c r="BI121" s="794"/>
      <c r="BJ121" s="794"/>
      <c r="BK121" s="794"/>
      <c r="BL121" s="794"/>
      <c r="BM121" s="794"/>
      <c r="BN121" s="794"/>
      <c r="BO121" s="794"/>
      <c r="BP121" s="795"/>
      <c r="BQ121" s="860">
        <v>33065256</v>
      </c>
      <c r="BR121" s="861"/>
      <c r="BS121" s="861"/>
      <c r="BT121" s="861"/>
      <c r="BU121" s="861"/>
      <c r="BV121" s="861">
        <v>33997712</v>
      </c>
      <c r="BW121" s="861"/>
      <c r="BX121" s="861"/>
      <c r="BY121" s="861"/>
      <c r="BZ121" s="861"/>
      <c r="CA121" s="861">
        <v>34903280</v>
      </c>
      <c r="CB121" s="861"/>
      <c r="CC121" s="861"/>
      <c r="CD121" s="861"/>
      <c r="CE121" s="861"/>
      <c r="CF121" s="922">
        <v>68.5</v>
      </c>
      <c r="CG121" s="923"/>
      <c r="CH121" s="923"/>
      <c r="CI121" s="923"/>
      <c r="CJ121" s="923"/>
      <c r="CK121" s="916"/>
      <c r="CL121" s="902"/>
      <c r="CM121" s="902"/>
      <c r="CN121" s="902"/>
      <c r="CO121" s="903"/>
      <c r="CP121" s="882" t="s">
        <v>411</v>
      </c>
      <c r="CQ121" s="883"/>
      <c r="CR121" s="883"/>
      <c r="CS121" s="883"/>
      <c r="CT121" s="883"/>
      <c r="CU121" s="883"/>
      <c r="CV121" s="883"/>
      <c r="CW121" s="883"/>
      <c r="CX121" s="883"/>
      <c r="CY121" s="883"/>
      <c r="CZ121" s="883"/>
      <c r="DA121" s="883"/>
      <c r="DB121" s="883"/>
      <c r="DC121" s="883"/>
      <c r="DD121" s="883"/>
      <c r="DE121" s="883"/>
      <c r="DF121" s="884"/>
      <c r="DG121" s="860">
        <v>2149340</v>
      </c>
      <c r="DH121" s="861"/>
      <c r="DI121" s="861"/>
      <c r="DJ121" s="861"/>
      <c r="DK121" s="861"/>
      <c r="DL121" s="861">
        <v>2135019</v>
      </c>
      <c r="DM121" s="861"/>
      <c r="DN121" s="861"/>
      <c r="DO121" s="861"/>
      <c r="DP121" s="861"/>
      <c r="DQ121" s="861">
        <v>2031869</v>
      </c>
      <c r="DR121" s="861"/>
      <c r="DS121" s="861"/>
      <c r="DT121" s="861"/>
      <c r="DU121" s="861"/>
      <c r="DV121" s="838">
        <v>4</v>
      </c>
      <c r="DW121" s="838"/>
      <c r="DX121" s="838"/>
      <c r="DY121" s="838"/>
      <c r="DZ121" s="839"/>
    </row>
    <row r="122" spans="1:130" s="247" customFormat="1" ht="26.25" customHeight="1" x14ac:dyDescent="0.15">
      <c r="A122" s="864"/>
      <c r="B122" s="865"/>
      <c r="C122" s="868" t="s">
        <v>462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148</v>
      </c>
      <c r="AB122" s="824"/>
      <c r="AC122" s="824"/>
      <c r="AD122" s="824"/>
      <c r="AE122" s="825"/>
      <c r="AF122" s="826" t="s">
        <v>148</v>
      </c>
      <c r="AG122" s="824"/>
      <c r="AH122" s="824"/>
      <c r="AI122" s="824"/>
      <c r="AJ122" s="825"/>
      <c r="AK122" s="826" t="s">
        <v>148</v>
      </c>
      <c r="AL122" s="824"/>
      <c r="AM122" s="824"/>
      <c r="AN122" s="824"/>
      <c r="AO122" s="825"/>
      <c r="AP122" s="871" t="s">
        <v>148</v>
      </c>
      <c r="AQ122" s="872"/>
      <c r="AR122" s="872"/>
      <c r="AS122" s="872"/>
      <c r="AT122" s="873"/>
      <c r="AU122" s="933"/>
      <c r="AV122" s="934"/>
      <c r="AW122" s="934"/>
      <c r="AX122" s="934"/>
      <c r="AY122" s="935"/>
      <c r="AZ122" s="926" t="s">
        <v>481</v>
      </c>
      <c r="BA122" s="927"/>
      <c r="BB122" s="927"/>
      <c r="BC122" s="927"/>
      <c r="BD122" s="927"/>
      <c r="BE122" s="927"/>
      <c r="BF122" s="927"/>
      <c r="BG122" s="927"/>
      <c r="BH122" s="927"/>
      <c r="BI122" s="927"/>
      <c r="BJ122" s="927"/>
      <c r="BK122" s="927"/>
      <c r="BL122" s="927"/>
      <c r="BM122" s="927"/>
      <c r="BN122" s="927"/>
      <c r="BO122" s="927"/>
      <c r="BP122" s="928"/>
      <c r="BQ122" s="929">
        <v>91220173</v>
      </c>
      <c r="BR122" s="892"/>
      <c r="BS122" s="892"/>
      <c r="BT122" s="892"/>
      <c r="BU122" s="892"/>
      <c r="BV122" s="892">
        <v>91152439</v>
      </c>
      <c r="BW122" s="892"/>
      <c r="BX122" s="892"/>
      <c r="BY122" s="892"/>
      <c r="BZ122" s="892"/>
      <c r="CA122" s="892">
        <v>93393143</v>
      </c>
      <c r="CB122" s="892"/>
      <c r="CC122" s="892"/>
      <c r="CD122" s="892"/>
      <c r="CE122" s="892"/>
      <c r="CF122" s="893">
        <v>183.2</v>
      </c>
      <c r="CG122" s="894"/>
      <c r="CH122" s="894"/>
      <c r="CI122" s="894"/>
      <c r="CJ122" s="894"/>
      <c r="CK122" s="916"/>
      <c r="CL122" s="902"/>
      <c r="CM122" s="902"/>
      <c r="CN122" s="902"/>
      <c r="CO122" s="903"/>
      <c r="CP122" s="882" t="s">
        <v>482</v>
      </c>
      <c r="CQ122" s="883"/>
      <c r="CR122" s="883"/>
      <c r="CS122" s="883"/>
      <c r="CT122" s="883"/>
      <c r="CU122" s="883"/>
      <c r="CV122" s="883"/>
      <c r="CW122" s="883"/>
      <c r="CX122" s="883"/>
      <c r="CY122" s="883"/>
      <c r="CZ122" s="883"/>
      <c r="DA122" s="883"/>
      <c r="DB122" s="883"/>
      <c r="DC122" s="883"/>
      <c r="DD122" s="883"/>
      <c r="DE122" s="883"/>
      <c r="DF122" s="884"/>
      <c r="DG122" s="860">
        <v>2177041</v>
      </c>
      <c r="DH122" s="861"/>
      <c r="DI122" s="861"/>
      <c r="DJ122" s="861"/>
      <c r="DK122" s="861"/>
      <c r="DL122" s="861">
        <v>1707913</v>
      </c>
      <c r="DM122" s="861"/>
      <c r="DN122" s="861"/>
      <c r="DO122" s="861"/>
      <c r="DP122" s="861"/>
      <c r="DQ122" s="861">
        <v>1231585</v>
      </c>
      <c r="DR122" s="861"/>
      <c r="DS122" s="861"/>
      <c r="DT122" s="861"/>
      <c r="DU122" s="861"/>
      <c r="DV122" s="838">
        <v>2.4</v>
      </c>
      <c r="DW122" s="838"/>
      <c r="DX122" s="838"/>
      <c r="DY122" s="838"/>
      <c r="DZ122" s="839"/>
    </row>
    <row r="123" spans="1:130" s="247" customFormat="1" ht="26.25" customHeight="1" x14ac:dyDescent="0.15">
      <c r="A123" s="864"/>
      <c r="B123" s="865"/>
      <c r="C123" s="868" t="s">
        <v>468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148</v>
      </c>
      <c r="AB123" s="824"/>
      <c r="AC123" s="824"/>
      <c r="AD123" s="824"/>
      <c r="AE123" s="825"/>
      <c r="AF123" s="826" t="s">
        <v>148</v>
      </c>
      <c r="AG123" s="824"/>
      <c r="AH123" s="824"/>
      <c r="AI123" s="824"/>
      <c r="AJ123" s="825"/>
      <c r="AK123" s="826" t="s">
        <v>148</v>
      </c>
      <c r="AL123" s="824"/>
      <c r="AM123" s="824"/>
      <c r="AN123" s="824"/>
      <c r="AO123" s="825"/>
      <c r="AP123" s="871" t="s">
        <v>450</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483</v>
      </c>
      <c r="BP123" s="925"/>
      <c r="BQ123" s="879">
        <v>152228185</v>
      </c>
      <c r="BR123" s="880"/>
      <c r="BS123" s="880"/>
      <c r="BT123" s="880"/>
      <c r="BU123" s="880"/>
      <c r="BV123" s="880">
        <v>153254092</v>
      </c>
      <c r="BW123" s="880"/>
      <c r="BX123" s="880"/>
      <c r="BY123" s="880"/>
      <c r="BZ123" s="880"/>
      <c r="CA123" s="880">
        <v>156860246</v>
      </c>
      <c r="CB123" s="880"/>
      <c r="CC123" s="880"/>
      <c r="CD123" s="880"/>
      <c r="CE123" s="880"/>
      <c r="CF123" s="790"/>
      <c r="CG123" s="791"/>
      <c r="CH123" s="791"/>
      <c r="CI123" s="791"/>
      <c r="CJ123" s="881"/>
      <c r="CK123" s="916"/>
      <c r="CL123" s="902"/>
      <c r="CM123" s="902"/>
      <c r="CN123" s="902"/>
      <c r="CO123" s="903"/>
      <c r="CP123" s="882" t="s">
        <v>484</v>
      </c>
      <c r="CQ123" s="883"/>
      <c r="CR123" s="883"/>
      <c r="CS123" s="883"/>
      <c r="CT123" s="883"/>
      <c r="CU123" s="883"/>
      <c r="CV123" s="883"/>
      <c r="CW123" s="883"/>
      <c r="CX123" s="883"/>
      <c r="CY123" s="883"/>
      <c r="CZ123" s="883"/>
      <c r="DA123" s="883"/>
      <c r="DB123" s="883"/>
      <c r="DC123" s="883"/>
      <c r="DD123" s="883"/>
      <c r="DE123" s="883"/>
      <c r="DF123" s="884"/>
      <c r="DG123" s="823">
        <v>195736</v>
      </c>
      <c r="DH123" s="824"/>
      <c r="DI123" s="824"/>
      <c r="DJ123" s="824"/>
      <c r="DK123" s="825"/>
      <c r="DL123" s="826">
        <v>310856</v>
      </c>
      <c r="DM123" s="824"/>
      <c r="DN123" s="824"/>
      <c r="DO123" s="824"/>
      <c r="DP123" s="825"/>
      <c r="DQ123" s="826">
        <v>249525</v>
      </c>
      <c r="DR123" s="824"/>
      <c r="DS123" s="824"/>
      <c r="DT123" s="824"/>
      <c r="DU123" s="825"/>
      <c r="DV123" s="871">
        <v>0.5</v>
      </c>
      <c r="DW123" s="872"/>
      <c r="DX123" s="872"/>
      <c r="DY123" s="872"/>
      <c r="DZ123" s="873"/>
    </row>
    <row r="124" spans="1:130" s="247" customFormat="1" ht="26.25" customHeight="1" thickBot="1" x14ac:dyDescent="0.2">
      <c r="A124" s="864"/>
      <c r="B124" s="865"/>
      <c r="C124" s="868" t="s">
        <v>471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148</v>
      </c>
      <c r="AB124" s="824"/>
      <c r="AC124" s="824"/>
      <c r="AD124" s="824"/>
      <c r="AE124" s="825"/>
      <c r="AF124" s="826" t="s">
        <v>148</v>
      </c>
      <c r="AG124" s="824"/>
      <c r="AH124" s="824"/>
      <c r="AI124" s="824"/>
      <c r="AJ124" s="825"/>
      <c r="AK124" s="826" t="s">
        <v>148</v>
      </c>
      <c r="AL124" s="824"/>
      <c r="AM124" s="824"/>
      <c r="AN124" s="824"/>
      <c r="AO124" s="825"/>
      <c r="AP124" s="871" t="s">
        <v>148</v>
      </c>
      <c r="AQ124" s="872"/>
      <c r="AR124" s="872"/>
      <c r="AS124" s="872"/>
      <c r="AT124" s="873"/>
      <c r="AU124" s="874" t="s">
        <v>485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148</v>
      </c>
      <c r="BR124" s="878"/>
      <c r="BS124" s="878"/>
      <c r="BT124" s="878"/>
      <c r="BU124" s="878"/>
      <c r="BV124" s="878" t="s">
        <v>148</v>
      </c>
      <c r="BW124" s="878"/>
      <c r="BX124" s="878"/>
      <c r="BY124" s="878"/>
      <c r="BZ124" s="878"/>
      <c r="CA124" s="878" t="s">
        <v>148</v>
      </c>
      <c r="CB124" s="878"/>
      <c r="CC124" s="878"/>
      <c r="CD124" s="878"/>
      <c r="CE124" s="878"/>
      <c r="CF124" s="768"/>
      <c r="CG124" s="769"/>
      <c r="CH124" s="769"/>
      <c r="CI124" s="769"/>
      <c r="CJ124" s="909"/>
      <c r="CK124" s="917"/>
      <c r="CL124" s="917"/>
      <c r="CM124" s="917"/>
      <c r="CN124" s="917"/>
      <c r="CO124" s="918"/>
      <c r="CP124" s="882" t="s">
        <v>486</v>
      </c>
      <c r="CQ124" s="883"/>
      <c r="CR124" s="883"/>
      <c r="CS124" s="883"/>
      <c r="CT124" s="883"/>
      <c r="CU124" s="883"/>
      <c r="CV124" s="883"/>
      <c r="CW124" s="883"/>
      <c r="CX124" s="883"/>
      <c r="CY124" s="883"/>
      <c r="CZ124" s="883"/>
      <c r="DA124" s="883"/>
      <c r="DB124" s="883"/>
      <c r="DC124" s="883"/>
      <c r="DD124" s="883"/>
      <c r="DE124" s="883"/>
      <c r="DF124" s="884"/>
      <c r="DG124" s="806">
        <v>230601</v>
      </c>
      <c r="DH124" s="807"/>
      <c r="DI124" s="807"/>
      <c r="DJ124" s="807"/>
      <c r="DK124" s="808"/>
      <c r="DL124" s="809">
        <v>197727</v>
      </c>
      <c r="DM124" s="807"/>
      <c r="DN124" s="807"/>
      <c r="DO124" s="807"/>
      <c r="DP124" s="808"/>
      <c r="DQ124" s="809">
        <v>180241</v>
      </c>
      <c r="DR124" s="807"/>
      <c r="DS124" s="807"/>
      <c r="DT124" s="807"/>
      <c r="DU124" s="808"/>
      <c r="DV124" s="895">
        <v>0.4</v>
      </c>
      <c r="DW124" s="896"/>
      <c r="DX124" s="896"/>
      <c r="DY124" s="896"/>
      <c r="DZ124" s="897"/>
    </row>
    <row r="125" spans="1:130" s="247" customFormat="1" ht="26.25" customHeight="1" x14ac:dyDescent="0.15">
      <c r="A125" s="864"/>
      <c r="B125" s="865"/>
      <c r="C125" s="868" t="s">
        <v>473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148</v>
      </c>
      <c r="AB125" s="824"/>
      <c r="AC125" s="824"/>
      <c r="AD125" s="824"/>
      <c r="AE125" s="825"/>
      <c r="AF125" s="826" t="s">
        <v>148</v>
      </c>
      <c r="AG125" s="824"/>
      <c r="AH125" s="824"/>
      <c r="AI125" s="824"/>
      <c r="AJ125" s="825"/>
      <c r="AK125" s="826" t="s">
        <v>148</v>
      </c>
      <c r="AL125" s="824"/>
      <c r="AM125" s="824"/>
      <c r="AN125" s="824"/>
      <c r="AO125" s="825"/>
      <c r="AP125" s="871" t="s">
        <v>148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487</v>
      </c>
      <c r="CL125" s="899"/>
      <c r="CM125" s="899"/>
      <c r="CN125" s="899"/>
      <c r="CO125" s="900"/>
      <c r="CP125" s="907" t="s">
        <v>488</v>
      </c>
      <c r="CQ125" s="852"/>
      <c r="CR125" s="852"/>
      <c r="CS125" s="852"/>
      <c r="CT125" s="852"/>
      <c r="CU125" s="852"/>
      <c r="CV125" s="852"/>
      <c r="CW125" s="852"/>
      <c r="CX125" s="852"/>
      <c r="CY125" s="852"/>
      <c r="CZ125" s="852"/>
      <c r="DA125" s="852"/>
      <c r="DB125" s="852"/>
      <c r="DC125" s="852"/>
      <c r="DD125" s="852"/>
      <c r="DE125" s="852"/>
      <c r="DF125" s="853"/>
      <c r="DG125" s="908" t="s">
        <v>148</v>
      </c>
      <c r="DH125" s="889"/>
      <c r="DI125" s="889"/>
      <c r="DJ125" s="889"/>
      <c r="DK125" s="889"/>
      <c r="DL125" s="889" t="s">
        <v>148</v>
      </c>
      <c r="DM125" s="889"/>
      <c r="DN125" s="889"/>
      <c r="DO125" s="889"/>
      <c r="DP125" s="889"/>
      <c r="DQ125" s="889" t="s">
        <v>148</v>
      </c>
      <c r="DR125" s="889"/>
      <c r="DS125" s="889"/>
      <c r="DT125" s="889"/>
      <c r="DU125" s="889"/>
      <c r="DV125" s="890" t="s">
        <v>148</v>
      </c>
      <c r="DW125" s="890"/>
      <c r="DX125" s="890"/>
      <c r="DY125" s="890"/>
      <c r="DZ125" s="891"/>
    </row>
    <row r="126" spans="1:130" s="247" customFormat="1" ht="26.25" customHeight="1" thickBot="1" x14ac:dyDescent="0.2">
      <c r="A126" s="864"/>
      <c r="B126" s="865"/>
      <c r="C126" s="868" t="s">
        <v>475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6251</v>
      </c>
      <c r="AB126" s="824"/>
      <c r="AC126" s="824"/>
      <c r="AD126" s="824"/>
      <c r="AE126" s="825"/>
      <c r="AF126" s="826">
        <v>6041</v>
      </c>
      <c r="AG126" s="824"/>
      <c r="AH126" s="824"/>
      <c r="AI126" s="824"/>
      <c r="AJ126" s="825"/>
      <c r="AK126" s="826">
        <v>6041</v>
      </c>
      <c r="AL126" s="824"/>
      <c r="AM126" s="824"/>
      <c r="AN126" s="824"/>
      <c r="AO126" s="825"/>
      <c r="AP126" s="871">
        <v>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489</v>
      </c>
      <c r="CQ126" s="794"/>
      <c r="CR126" s="794"/>
      <c r="CS126" s="794"/>
      <c r="CT126" s="794"/>
      <c r="CU126" s="794"/>
      <c r="CV126" s="794"/>
      <c r="CW126" s="794"/>
      <c r="CX126" s="794"/>
      <c r="CY126" s="794"/>
      <c r="CZ126" s="794"/>
      <c r="DA126" s="794"/>
      <c r="DB126" s="794"/>
      <c r="DC126" s="794"/>
      <c r="DD126" s="794"/>
      <c r="DE126" s="794"/>
      <c r="DF126" s="795"/>
      <c r="DG126" s="860" t="s">
        <v>148</v>
      </c>
      <c r="DH126" s="861"/>
      <c r="DI126" s="861"/>
      <c r="DJ126" s="861"/>
      <c r="DK126" s="861"/>
      <c r="DL126" s="861" t="s">
        <v>148</v>
      </c>
      <c r="DM126" s="861"/>
      <c r="DN126" s="861"/>
      <c r="DO126" s="861"/>
      <c r="DP126" s="861"/>
      <c r="DQ126" s="861" t="s">
        <v>148</v>
      </c>
      <c r="DR126" s="861"/>
      <c r="DS126" s="861"/>
      <c r="DT126" s="861"/>
      <c r="DU126" s="861"/>
      <c r="DV126" s="838" t="s">
        <v>148</v>
      </c>
      <c r="DW126" s="838"/>
      <c r="DX126" s="838"/>
      <c r="DY126" s="838"/>
      <c r="DZ126" s="839"/>
    </row>
    <row r="127" spans="1:130" s="247" customFormat="1" ht="26.25" customHeight="1" x14ac:dyDescent="0.15">
      <c r="A127" s="866"/>
      <c r="B127" s="867"/>
      <c r="C127" s="885" t="s">
        <v>490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33208</v>
      </c>
      <c r="AB127" s="824"/>
      <c r="AC127" s="824"/>
      <c r="AD127" s="824"/>
      <c r="AE127" s="825"/>
      <c r="AF127" s="826">
        <v>29493</v>
      </c>
      <c r="AG127" s="824"/>
      <c r="AH127" s="824"/>
      <c r="AI127" s="824"/>
      <c r="AJ127" s="825"/>
      <c r="AK127" s="826">
        <v>27396</v>
      </c>
      <c r="AL127" s="824"/>
      <c r="AM127" s="824"/>
      <c r="AN127" s="824"/>
      <c r="AO127" s="825"/>
      <c r="AP127" s="871">
        <v>0.1</v>
      </c>
      <c r="AQ127" s="872"/>
      <c r="AR127" s="872"/>
      <c r="AS127" s="872"/>
      <c r="AT127" s="873"/>
      <c r="AU127" s="283"/>
      <c r="AV127" s="283"/>
      <c r="AW127" s="283"/>
      <c r="AX127" s="888" t="s">
        <v>491</v>
      </c>
      <c r="AY127" s="856"/>
      <c r="AZ127" s="856"/>
      <c r="BA127" s="856"/>
      <c r="BB127" s="856"/>
      <c r="BC127" s="856"/>
      <c r="BD127" s="856"/>
      <c r="BE127" s="857"/>
      <c r="BF127" s="855" t="s">
        <v>492</v>
      </c>
      <c r="BG127" s="856"/>
      <c r="BH127" s="856"/>
      <c r="BI127" s="856"/>
      <c r="BJ127" s="856"/>
      <c r="BK127" s="856"/>
      <c r="BL127" s="857"/>
      <c r="BM127" s="855" t="s">
        <v>493</v>
      </c>
      <c r="BN127" s="856"/>
      <c r="BO127" s="856"/>
      <c r="BP127" s="856"/>
      <c r="BQ127" s="856"/>
      <c r="BR127" s="856"/>
      <c r="BS127" s="857"/>
      <c r="BT127" s="855" t="s">
        <v>494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495</v>
      </c>
      <c r="CQ127" s="794"/>
      <c r="CR127" s="794"/>
      <c r="CS127" s="794"/>
      <c r="CT127" s="794"/>
      <c r="CU127" s="794"/>
      <c r="CV127" s="794"/>
      <c r="CW127" s="794"/>
      <c r="CX127" s="794"/>
      <c r="CY127" s="794"/>
      <c r="CZ127" s="794"/>
      <c r="DA127" s="794"/>
      <c r="DB127" s="794"/>
      <c r="DC127" s="794"/>
      <c r="DD127" s="794"/>
      <c r="DE127" s="794"/>
      <c r="DF127" s="795"/>
      <c r="DG127" s="860" t="s">
        <v>148</v>
      </c>
      <c r="DH127" s="861"/>
      <c r="DI127" s="861"/>
      <c r="DJ127" s="861"/>
      <c r="DK127" s="861"/>
      <c r="DL127" s="861" t="s">
        <v>148</v>
      </c>
      <c r="DM127" s="861"/>
      <c r="DN127" s="861"/>
      <c r="DO127" s="861"/>
      <c r="DP127" s="861"/>
      <c r="DQ127" s="861" t="s">
        <v>148</v>
      </c>
      <c r="DR127" s="861"/>
      <c r="DS127" s="861"/>
      <c r="DT127" s="861"/>
      <c r="DU127" s="861"/>
      <c r="DV127" s="838" t="s">
        <v>148</v>
      </c>
      <c r="DW127" s="838"/>
      <c r="DX127" s="838"/>
      <c r="DY127" s="838"/>
      <c r="DZ127" s="839"/>
    </row>
    <row r="128" spans="1:130" s="247" customFormat="1" ht="26.25" customHeight="1" thickBot="1" x14ac:dyDescent="0.2">
      <c r="A128" s="840" t="s">
        <v>496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497</v>
      </c>
      <c r="X128" s="842"/>
      <c r="Y128" s="842"/>
      <c r="Z128" s="843"/>
      <c r="AA128" s="844">
        <v>3146472</v>
      </c>
      <c r="AB128" s="845"/>
      <c r="AC128" s="845"/>
      <c r="AD128" s="845"/>
      <c r="AE128" s="846"/>
      <c r="AF128" s="847">
        <v>3080840</v>
      </c>
      <c r="AG128" s="845"/>
      <c r="AH128" s="845"/>
      <c r="AI128" s="845"/>
      <c r="AJ128" s="846"/>
      <c r="AK128" s="847">
        <v>2736740</v>
      </c>
      <c r="AL128" s="845"/>
      <c r="AM128" s="845"/>
      <c r="AN128" s="845"/>
      <c r="AO128" s="846"/>
      <c r="AP128" s="848"/>
      <c r="AQ128" s="849"/>
      <c r="AR128" s="849"/>
      <c r="AS128" s="849"/>
      <c r="AT128" s="850"/>
      <c r="AU128" s="283"/>
      <c r="AV128" s="283"/>
      <c r="AW128" s="283"/>
      <c r="AX128" s="851" t="s">
        <v>498</v>
      </c>
      <c r="AY128" s="852"/>
      <c r="AZ128" s="852"/>
      <c r="BA128" s="852"/>
      <c r="BB128" s="852"/>
      <c r="BC128" s="852"/>
      <c r="BD128" s="852"/>
      <c r="BE128" s="853"/>
      <c r="BF128" s="830" t="s">
        <v>148</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499</v>
      </c>
      <c r="CQ128" s="772"/>
      <c r="CR128" s="772"/>
      <c r="CS128" s="772"/>
      <c r="CT128" s="772"/>
      <c r="CU128" s="772"/>
      <c r="CV128" s="772"/>
      <c r="CW128" s="772"/>
      <c r="CX128" s="772"/>
      <c r="CY128" s="772"/>
      <c r="CZ128" s="772"/>
      <c r="DA128" s="772"/>
      <c r="DB128" s="772"/>
      <c r="DC128" s="772"/>
      <c r="DD128" s="772"/>
      <c r="DE128" s="772"/>
      <c r="DF128" s="773"/>
      <c r="DG128" s="834">
        <v>80477</v>
      </c>
      <c r="DH128" s="835"/>
      <c r="DI128" s="835"/>
      <c r="DJ128" s="835"/>
      <c r="DK128" s="835"/>
      <c r="DL128" s="835">
        <v>117271</v>
      </c>
      <c r="DM128" s="835"/>
      <c r="DN128" s="835"/>
      <c r="DO128" s="835"/>
      <c r="DP128" s="835"/>
      <c r="DQ128" s="835">
        <v>89575</v>
      </c>
      <c r="DR128" s="835"/>
      <c r="DS128" s="835"/>
      <c r="DT128" s="835"/>
      <c r="DU128" s="835"/>
      <c r="DV128" s="836">
        <v>0.2</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500</v>
      </c>
      <c r="X129" s="821"/>
      <c r="Y129" s="821"/>
      <c r="Z129" s="822"/>
      <c r="AA129" s="823">
        <v>61021437</v>
      </c>
      <c r="AB129" s="824"/>
      <c r="AC129" s="824"/>
      <c r="AD129" s="824"/>
      <c r="AE129" s="825"/>
      <c r="AF129" s="826">
        <v>60044931</v>
      </c>
      <c r="AG129" s="824"/>
      <c r="AH129" s="824"/>
      <c r="AI129" s="824"/>
      <c r="AJ129" s="825"/>
      <c r="AK129" s="826">
        <v>59525723</v>
      </c>
      <c r="AL129" s="824"/>
      <c r="AM129" s="824"/>
      <c r="AN129" s="824"/>
      <c r="AO129" s="825"/>
      <c r="AP129" s="827"/>
      <c r="AQ129" s="828"/>
      <c r="AR129" s="828"/>
      <c r="AS129" s="828"/>
      <c r="AT129" s="829"/>
      <c r="AU129" s="285"/>
      <c r="AV129" s="285"/>
      <c r="AW129" s="285"/>
      <c r="AX129" s="793" t="s">
        <v>501</v>
      </c>
      <c r="AY129" s="794"/>
      <c r="AZ129" s="794"/>
      <c r="BA129" s="794"/>
      <c r="BB129" s="794"/>
      <c r="BC129" s="794"/>
      <c r="BD129" s="794"/>
      <c r="BE129" s="795"/>
      <c r="BF129" s="813" t="s">
        <v>148</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503</v>
      </c>
      <c r="X130" s="821"/>
      <c r="Y130" s="821"/>
      <c r="Z130" s="822"/>
      <c r="AA130" s="823">
        <v>9436073</v>
      </c>
      <c r="AB130" s="824"/>
      <c r="AC130" s="824"/>
      <c r="AD130" s="824"/>
      <c r="AE130" s="825"/>
      <c r="AF130" s="826">
        <v>9116950</v>
      </c>
      <c r="AG130" s="824"/>
      <c r="AH130" s="824"/>
      <c r="AI130" s="824"/>
      <c r="AJ130" s="825"/>
      <c r="AK130" s="826">
        <v>8543366</v>
      </c>
      <c r="AL130" s="824"/>
      <c r="AM130" s="824"/>
      <c r="AN130" s="824"/>
      <c r="AO130" s="825"/>
      <c r="AP130" s="827"/>
      <c r="AQ130" s="828"/>
      <c r="AR130" s="828"/>
      <c r="AS130" s="828"/>
      <c r="AT130" s="829"/>
      <c r="AU130" s="285"/>
      <c r="AV130" s="285"/>
      <c r="AW130" s="285"/>
      <c r="AX130" s="793" t="s">
        <v>504</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505</v>
      </c>
      <c r="X131" s="804"/>
      <c r="Y131" s="804"/>
      <c r="Z131" s="805"/>
      <c r="AA131" s="806">
        <v>51585364</v>
      </c>
      <c r="AB131" s="807"/>
      <c r="AC131" s="807"/>
      <c r="AD131" s="807"/>
      <c r="AE131" s="808"/>
      <c r="AF131" s="809">
        <v>50927981</v>
      </c>
      <c r="AG131" s="807"/>
      <c r="AH131" s="807"/>
      <c r="AI131" s="807"/>
      <c r="AJ131" s="808"/>
      <c r="AK131" s="809">
        <v>50982357</v>
      </c>
      <c r="AL131" s="807"/>
      <c r="AM131" s="807"/>
      <c r="AN131" s="807"/>
      <c r="AO131" s="808"/>
      <c r="AP131" s="810"/>
      <c r="AQ131" s="811"/>
      <c r="AR131" s="811"/>
      <c r="AS131" s="811"/>
      <c r="AT131" s="812"/>
      <c r="AU131" s="285"/>
      <c r="AV131" s="285"/>
      <c r="AW131" s="285"/>
      <c r="AX131" s="771" t="s">
        <v>506</v>
      </c>
      <c r="AY131" s="772"/>
      <c r="AZ131" s="772"/>
      <c r="BA131" s="772"/>
      <c r="BB131" s="772"/>
      <c r="BC131" s="772"/>
      <c r="BD131" s="772"/>
      <c r="BE131" s="773"/>
      <c r="BF131" s="774" t="s">
        <v>148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508</v>
      </c>
      <c r="W132" s="784"/>
      <c r="X132" s="784"/>
      <c r="Y132" s="784"/>
      <c r="Z132" s="785"/>
      <c r="AA132" s="786">
        <v>4.2825887590000002</v>
      </c>
      <c r="AB132" s="787"/>
      <c r="AC132" s="787"/>
      <c r="AD132" s="787"/>
      <c r="AE132" s="788"/>
      <c r="AF132" s="789">
        <v>4.4632381969999999</v>
      </c>
      <c r="AG132" s="787"/>
      <c r="AH132" s="787"/>
      <c r="AI132" s="787"/>
      <c r="AJ132" s="788"/>
      <c r="AK132" s="789">
        <v>4.9096592379999997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509</v>
      </c>
      <c r="W133" s="763"/>
      <c r="X133" s="763"/>
      <c r="Y133" s="763"/>
      <c r="Z133" s="764"/>
      <c r="AA133" s="765">
        <v>5.2</v>
      </c>
      <c r="AB133" s="766"/>
      <c r="AC133" s="766"/>
      <c r="AD133" s="766"/>
      <c r="AE133" s="767"/>
      <c r="AF133" s="765">
        <v>4.5999999999999996</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4bgoAXDw15PKiEaIHtrRg2g1gpCNMAG6s5F6UTqYe3T64nsXFPOrA2dugOf2lEuwhZmOf74V6B0Zhq9nG98RyQ==" saltValue="f5Z3DYbGaCZVrBnOfGiG7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A10"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RfNFyJiCb1ZEBXsluuUiTs8i3x0ltClygDPbgrkgLCv9IwOdZxl24ple4ZcNL3SGjtpNY2xayzfPADCFuDoGg==" saltValue="NDjMyMrYpepZKqjnyNJ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P37"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3+1xOL/Aa/r/7miixndMS+qCm64ixl1o9xUZxRukCHJKSdCFt+wKGjPTbd4WDKo1KGx9Ojj9bJA2yn8rIv2A==" saltValue="xiHf5o5S4I0Ej3D1/nWn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518</v>
      </c>
      <c r="AL9" s="1192"/>
      <c r="AM9" s="1192"/>
      <c r="AN9" s="1193"/>
      <c r="AO9" s="313">
        <v>17135810</v>
      </c>
      <c r="AP9" s="313">
        <v>68631</v>
      </c>
      <c r="AQ9" s="314">
        <v>58073</v>
      </c>
      <c r="AR9" s="315">
        <v>18.2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519</v>
      </c>
      <c r="AL10" s="1192"/>
      <c r="AM10" s="1192"/>
      <c r="AN10" s="1193"/>
      <c r="AO10" s="316">
        <v>1661848</v>
      </c>
      <c r="AP10" s="316">
        <v>6656</v>
      </c>
      <c r="AQ10" s="317">
        <v>2762</v>
      </c>
      <c r="AR10" s="318">
        <v>141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520</v>
      </c>
      <c r="AL11" s="1192"/>
      <c r="AM11" s="1192"/>
      <c r="AN11" s="1193"/>
      <c r="AO11" s="316">
        <v>948</v>
      </c>
      <c r="AP11" s="316">
        <v>4</v>
      </c>
      <c r="AQ11" s="317">
        <v>1714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521</v>
      </c>
      <c r="AL12" s="1192"/>
      <c r="AM12" s="1192"/>
      <c r="AN12" s="1193"/>
      <c r="AO12" s="316" t="s">
        <v>522</v>
      </c>
      <c r="AP12" s="316" t="s">
        <v>522</v>
      </c>
      <c r="AQ12" s="317">
        <v>632</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523</v>
      </c>
      <c r="AL13" s="1192"/>
      <c r="AM13" s="1192"/>
      <c r="AN13" s="1193"/>
      <c r="AO13" s="316" t="s">
        <v>522</v>
      </c>
      <c r="AP13" s="316" t="s">
        <v>522</v>
      </c>
      <c r="AQ13" s="317">
        <v>9</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524</v>
      </c>
      <c r="AL14" s="1192"/>
      <c r="AM14" s="1192"/>
      <c r="AN14" s="1193"/>
      <c r="AO14" s="316">
        <v>751137</v>
      </c>
      <c r="AP14" s="316">
        <v>3008</v>
      </c>
      <c r="AQ14" s="317">
        <v>1980</v>
      </c>
      <c r="AR14" s="318">
        <v>51.9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525</v>
      </c>
      <c r="AL15" s="1192"/>
      <c r="AM15" s="1192"/>
      <c r="AN15" s="1193"/>
      <c r="AO15" s="316">
        <v>916058</v>
      </c>
      <c r="AP15" s="316">
        <v>3669</v>
      </c>
      <c r="AQ15" s="317">
        <v>1379</v>
      </c>
      <c r="AR15" s="318">
        <v>166.1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526</v>
      </c>
      <c r="AL16" s="1195"/>
      <c r="AM16" s="1195"/>
      <c r="AN16" s="1196"/>
      <c r="AO16" s="316">
        <v>-1149941</v>
      </c>
      <c r="AP16" s="316">
        <v>-4606</v>
      </c>
      <c r="AQ16" s="317">
        <v>-3914</v>
      </c>
      <c r="AR16" s="318">
        <v>17.7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189</v>
      </c>
      <c r="AL17" s="1195"/>
      <c r="AM17" s="1195"/>
      <c r="AN17" s="1196"/>
      <c r="AO17" s="316">
        <v>19315860</v>
      </c>
      <c r="AP17" s="316">
        <v>77362</v>
      </c>
      <c r="AQ17" s="317">
        <v>62636</v>
      </c>
      <c r="AR17" s="318">
        <v>23.5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531</v>
      </c>
      <c r="AL21" s="1189"/>
      <c r="AM21" s="1189"/>
      <c r="AN21" s="1190"/>
      <c r="AO21" s="328">
        <v>8.3699999999999992</v>
      </c>
      <c r="AP21" s="329">
        <v>6.32</v>
      </c>
      <c r="AQ21" s="330">
        <v>2.0499999999999998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532</v>
      </c>
      <c r="AL22" s="1189"/>
      <c r="AM22" s="1189"/>
      <c r="AN22" s="1190"/>
      <c r="AO22" s="333">
        <v>99.4</v>
      </c>
      <c r="AP22" s="334">
        <v>99.9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536</v>
      </c>
      <c r="AL32" s="1180"/>
      <c r="AM32" s="1180"/>
      <c r="AN32" s="1181"/>
      <c r="AO32" s="343">
        <v>11368618</v>
      </c>
      <c r="AP32" s="343">
        <v>45533</v>
      </c>
      <c r="AQ32" s="344">
        <v>36995</v>
      </c>
      <c r="AR32" s="345">
        <v>23.1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537</v>
      </c>
      <c r="AL33" s="1180"/>
      <c r="AM33" s="1180"/>
      <c r="AN33" s="1181"/>
      <c r="AO33" s="343" t="s">
        <v>522</v>
      </c>
      <c r="AP33" s="343" t="s">
        <v>522</v>
      </c>
      <c r="AQ33" s="344">
        <v>3</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538</v>
      </c>
      <c r="AL34" s="1180"/>
      <c r="AM34" s="1180"/>
      <c r="AN34" s="1181"/>
      <c r="AO34" s="343">
        <v>143333</v>
      </c>
      <c r="AP34" s="343">
        <v>574</v>
      </c>
      <c r="AQ34" s="344">
        <v>81</v>
      </c>
      <c r="AR34" s="345">
        <v>608.6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539</v>
      </c>
      <c r="AL35" s="1180"/>
      <c r="AM35" s="1180"/>
      <c r="AN35" s="1181"/>
      <c r="AO35" s="343">
        <v>2237755</v>
      </c>
      <c r="AP35" s="343">
        <v>8962</v>
      </c>
      <c r="AQ35" s="344">
        <v>8919</v>
      </c>
      <c r="AR35" s="345">
        <v>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540</v>
      </c>
      <c r="AL36" s="1180"/>
      <c r="AM36" s="1180"/>
      <c r="AN36" s="1181"/>
      <c r="AO36" s="343" t="s">
        <v>522</v>
      </c>
      <c r="AP36" s="343" t="s">
        <v>522</v>
      </c>
      <c r="AQ36" s="344">
        <v>380</v>
      </c>
      <c r="AR36" s="345" t="s">
        <v>522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541</v>
      </c>
      <c r="AL37" s="1180"/>
      <c r="AM37" s="1180"/>
      <c r="AN37" s="1181"/>
      <c r="AO37" s="343">
        <v>33437</v>
      </c>
      <c r="AP37" s="343">
        <v>134</v>
      </c>
      <c r="AQ37" s="344">
        <v>886</v>
      </c>
      <c r="AR37" s="345">
        <v>-84.9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542</v>
      </c>
      <c r="AL38" s="1183"/>
      <c r="AM38" s="1183"/>
      <c r="AN38" s="1184"/>
      <c r="AO38" s="346">
        <v>23</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543</v>
      </c>
      <c r="AL39" s="1183"/>
      <c r="AM39" s="1183"/>
      <c r="AN39" s="1184"/>
      <c r="AO39" s="343">
        <v>-2736740</v>
      </c>
      <c r="AP39" s="343">
        <v>-10961</v>
      </c>
      <c r="AQ39" s="344">
        <v>-8108</v>
      </c>
      <c r="AR39" s="345">
        <v>35.200000000000003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544</v>
      </c>
      <c r="AL40" s="1180"/>
      <c r="AM40" s="1180"/>
      <c r="AN40" s="1181"/>
      <c r="AO40" s="343">
        <v>-8543366</v>
      </c>
      <c r="AP40" s="343">
        <v>-34217</v>
      </c>
      <c r="AQ40" s="344">
        <v>-28743</v>
      </c>
      <c r="AR40" s="345">
        <v>19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299</v>
      </c>
      <c r="AL41" s="1186"/>
      <c r="AM41" s="1186"/>
      <c r="AN41" s="1187"/>
      <c r="AO41" s="343">
        <v>2503060</v>
      </c>
      <c r="AP41" s="343">
        <v>10025</v>
      </c>
      <c r="AQ41" s="344">
        <v>10414</v>
      </c>
      <c r="AR41" s="345">
        <v>-3.7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513</v>
      </c>
      <c r="AN49" s="1174" t="s">
        <v>548</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12828867</v>
      </c>
      <c r="AN51" s="365">
        <v>49635</v>
      </c>
      <c r="AO51" s="366">
        <v>-10</v>
      </c>
      <c r="AP51" s="367">
        <v>43554</v>
      </c>
      <c r="AQ51" s="368">
        <v>4</v>
      </c>
      <c r="AR51" s="369">
        <v>-14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6383060</v>
      </c>
      <c r="AN52" s="373">
        <v>24696</v>
      </c>
      <c r="AO52" s="374">
        <v>-9.6</v>
      </c>
      <c r="AP52" s="375">
        <v>24811</v>
      </c>
      <c r="AQ52" s="376">
        <v>4.5999999999999996</v>
      </c>
      <c r="AR52" s="377">
        <v>-14.2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10232879</v>
      </c>
      <c r="AN53" s="365">
        <v>39891</v>
      </c>
      <c r="AO53" s="366">
        <v>-19.600000000000001</v>
      </c>
      <c r="AP53" s="367">
        <v>46395</v>
      </c>
      <c r="AQ53" s="368">
        <v>6.5</v>
      </c>
      <c r="AR53" s="369">
        <v>-26.1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5707024</v>
      </c>
      <c r="AN54" s="373">
        <v>22248</v>
      </c>
      <c r="AO54" s="374">
        <v>-9.9</v>
      </c>
      <c r="AP54" s="375">
        <v>26304</v>
      </c>
      <c r="AQ54" s="376">
        <v>6</v>
      </c>
      <c r="AR54" s="377">
        <v>-15.9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13936087</v>
      </c>
      <c r="AN55" s="365">
        <v>54783</v>
      </c>
      <c r="AO55" s="366">
        <v>37.299999999999997</v>
      </c>
      <c r="AP55" s="367">
        <v>48088</v>
      </c>
      <c r="AQ55" s="368">
        <v>3.6</v>
      </c>
      <c r="AR55" s="369">
        <v>33.700000000000003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6924758</v>
      </c>
      <c r="AN56" s="373">
        <v>27221</v>
      </c>
      <c r="AO56" s="374">
        <v>22.4</v>
      </c>
      <c r="AP56" s="375">
        <v>25183</v>
      </c>
      <c r="AQ56" s="376">
        <v>-4.3</v>
      </c>
      <c r="AR56" s="377">
        <v>26.7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13982795</v>
      </c>
      <c r="AN57" s="365">
        <v>55406</v>
      </c>
      <c r="AO57" s="366">
        <v>1.1000000000000001</v>
      </c>
      <c r="AP57" s="367">
        <v>46457</v>
      </c>
      <c r="AQ57" s="368">
        <v>-3.4</v>
      </c>
      <c r="AR57" s="369">
        <v>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6048101</v>
      </c>
      <c r="AN58" s="373">
        <v>23965</v>
      </c>
      <c r="AO58" s="374">
        <v>-12</v>
      </c>
      <c r="AP58" s="375">
        <v>24020</v>
      </c>
      <c r="AQ58" s="376">
        <v>-4.5999999999999996</v>
      </c>
      <c r="AR58" s="377">
        <v>-7.4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25299561</v>
      </c>
      <c r="AN59" s="365">
        <v>101328</v>
      </c>
      <c r="AO59" s="366">
        <v>82.9</v>
      </c>
      <c r="AP59" s="367">
        <v>51849</v>
      </c>
      <c r="AQ59" s="368">
        <v>11.6</v>
      </c>
      <c r="AR59" s="369">
        <v>71.3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10191398</v>
      </c>
      <c r="AN60" s="373">
        <v>40818</v>
      </c>
      <c r="AO60" s="374">
        <v>70.3</v>
      </c>
      <c r="AP60" s="375">
        <v>26326</v>
      </c>
      <c r="AQ60" s="376">
        <v>9.6</v>
      </c>
      <c r="AR60" s="377">
        <v>60.7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15256038</v>
      </c>
      <c r="AN61" s="380">
        <v>60209</v>
      </c>
      <c r="AO61" s="381">
        <v>18.3</v>
      </c>
      <c r="AP61" s="382">
        <v>47269</v>
      </c>
      <c r="AQ61" s="383">
        <v>4.5</v>
      </c>
      <c r="AR61" s="369">
        <v>13.8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7050868</v>
      </c>
      <c r="AN62" s="373">
        <v>27790</v>
      </c>
      <c r="AO62" s="374">
        <v>12.2</v>
      </c>
      <c r="AP62" s="375">
        <v>25329</v>
      </c>
      <c r="AQ62" s="376">
        <v>2.2999999999999998</v>
      </c>
      <c r="AR62" s="377">
        <v>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GoSljKflHQzTEVx1CFhhgB/obuJNT6G8Ec/Fo7ov5aAlNQkzTMSOAHUiAoyjJ06T5+qxsYY3sbEO5hwkcll4w==" saltValue="2ParM+PeGWgLuOyCk/18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j6pBFeN4tIGio2x7soOvt4efGejLx9vNMf5XjopUAE4KshFCcOMRJLMGeCY8lEOXLKLrcfrX2xBYo1RX+Hm+Lw==" saltValue="erKExUA4DEb1ZwiRQ+UG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R76"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510</v>
      </c>
    </row>
  </sheetData>
  <sheetProtection algorithmName="SHA-512" hashValue="/VhD6CBmIJsi2M+vGe+bupQggrQWGs9K/PbSIy3r5jxHAcPftYetQn7Kf5B5fDSCFc2tsRW/Qi5gqIKYEbXpOg==" saltValue="f/X2diP6z+3Jo1957Nay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7" t="s">
        <v>3</v>
      </c>
      <c r="D47" s="1197"/>
      <c r="E47" s="1198"/>
      <c r="F47" s="11">
        <v>8.31</v>
      </c>
      <c r="G47" s="12">
        <v>8.61</v>
      </c>
      <c r="H47" s="12">
        <v>8.56</v>
      </c>
      <c r="I47" s="12">
        <v>7.62</v>
      </c>
      <c r="J47" s="13">
        <v>9.35</v>
      </c>
    </row>
    <row r="48" spans="2:10" ht="57.75" customHeight="1" x14ac:dyDescent="0.15">
      <c r="B48" s="14"/>
      <c r="C48" s="1199" t="s">
        <v>4</v>
      </c>
      <c r="D48" s="1199"/>
      <c r="E48" s="1200"/>
      <c r="F48" s="15">
        <v>6.94</v>
      </c>
      <c r="G48" s="16">
        <v>5.15</v>
      </c>
      <c r="H48" s="16">
        <v>5.87</v>
      </c>
      <c r="I48" s="16">
        <v>5.95</v>
      </c>
      <c r="J48" s="17">
        <v>5.47</v>
      </c>
    </row>
    <row r="49" spans="2:10" ht="57.75" customHeight="1" thickBot="1" x14ac:dyDescent="0.2">
      <c r="B49" s="18"/>
      <c r="C49" s="1201" t="s">
        <v>5</v>
      </c>
      <c r="D49" s="1201"/>
      <c r="E49" s="1202"/>
      <c r="F49" s="19">
        <v>3.1</v>
      </c>
      <c r="G49" s="20" t="s">
        <v>568</v>
      </c>
      <c r="H49" s="20">
        <v>0.41</v>
      </c>
      <c r="I49" s="20" t="s">
        <v>569</v>
      </c>
      <c r="J49" s="21">
        <v>1.31</v>
      </c>
    </row>
    <row r="50" spans="2:10" ht="13.5" customHeight="1" x14ac:dyDescent="0.15"/>
  </sheetData>
  <sheetProtection algorithmName="SHA-512" hashValue="cWQrtcN0iGV3gIdhaTj/YtW+L4iNW2YfeVvKVgEL00GhAhg/zKfgDYEpQp/oDvZgybPrQI4ilAaPPzogFMa/VQ==" saltValue="TefV9tgndcnA9WejOrm/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篠﨑紀子</cp:lastModifiedBy>
  <cp:lastPrinted>2021-03-04T04:14:21Z</cp:lastPrinted>
  <dcterms:created xsi:type="dcterms:W3CDTF">2021-02-05T04:40:33Z</dcterms:created>
  <dcterms:modified xsi:type="dcterms:W3CDTF">2021-03-05T07:34:15Z</dcterms:modified>
  <cp:category/>
</cp:coreProperties>
</file>