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92.5\財務部\財政課\課内共有\65 財政状況公表関連\R4年度\04_財政状況資料集\20230302_【長崎県市町村課：314（火）〆】令和3年度財政状況資料集の作成等について（依頼）\06_修正依頼\"/>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9" i="12" l="1"/>
  <c r="AA38" i="12"/>
  <c r="AA37" i="12"/>
  <c r="AA36" i="12"/>
  <c r="AA35" i="12"/>
  <c r="AA34" i="12"/>
  <c r="AA33" i="12"/>
  <c r="AA32" i="12"/>
  <c r="AA31" i="12"/>
  <c r="AA30" i="12"/>
  <c r="AA29" i="12"/>
  <c r="AA28" i="12"/>
  <c r="AA12" i="12" l="1"/>
  <c r="AA11" i="12"/>
  <c r="AA10" i="12"/>
  <c r="AA9" i="12"/>
  <c r="AA8" i="12"/>
  <c r="AA7" i="12"/>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<sst xmlns="http://schemas.openxmlformats.org/spreadsheetml/2006/main" count="1133" uniqueCount="638">
  <si>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</si>
  <si>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</si>
  <si>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</si>
  <si>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</si>
  <si>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</si>
  <si>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</si>
  <si>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</si>
  <si>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</si>
  <si>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</si>
  <si>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</si>
  <si>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</si>
  <si>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</si>
  <si>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</si>
  <si>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</si>
  <si>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</si>
  <si>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</si>
  <si>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</si>
  <si>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</si>
  <si>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</si>
  <si>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</si>
  <si>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</si>
  <si>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</si>
  <si>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</si>
  <si>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</si>
  <si>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</si>
  <si>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</si>
  <si>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</si>
  <si>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</si>
  <si>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</si>
  <si>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</si>
  <si>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</si>
  <si>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</si>
  <si>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</si>
  <si>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</si>
  <si>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</si>
  <si>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</si>
  <si>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</si>
  <si>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</si>
  <si>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</si>
  <si>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</si>
  <si>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</si>
  <si>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</si>
  <si>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</si>
  <si>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</si>
  <si>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</si>
  <si>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</si>
  <si>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</si>
  <si>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</si>
  <si>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</si>
  <si>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</si>
  <si>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</si>
  <si>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</si>
  <si>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</si>
  <si>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</si>
  <si>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</si>
  <si>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</si>
  <si>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</si>
  <si>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</si>
  <si>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</si>
  <si>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</si>
  <si>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</si>
  <si>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</si>
  <si>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</si>
  <si>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</si>
  <si>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</si>
  <si>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</si>
  <si>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</si>
  <si>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</si>
  <si>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</si>
  <si>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</si>
  <si>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</si>
  <si>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</si>
  <si>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</si>
  <si>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</si>
  <si>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</si>
  <si>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</si>
  <si>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</si>
  <si>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</si>
  <si>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</si>
  <si>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</si>
  <si>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</si>
  <si>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</si>
  <si>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</si>
  <si>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</si>
  <si>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</si>
  <si>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</si>
  <si>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</si>
  <si>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</si>
  <si>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</si>
  <si>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</si>
  <si>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</si>
  <si>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</si>
  <si>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</si>
  <si>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</si>
  <si>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</si>
  <si>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</si>
  <si>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</si>
  <si>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</si>
  <si>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</si>
  <si>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</si>
  <si>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</si>
  <si>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</si>
  <si>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</si>
  <si>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</si>
  <si>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</si>
  <si>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</si>
  <si>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</si>
  <si>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</si>
  <si>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</si>
  <si>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</si>
  <si>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</si>
  <si>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</si>
  <si>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</si>
  <si>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</si>
  <si>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</si>
  <si>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</si>
  <si>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</si>
  <si>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</si>
  <si>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</si>
  <si>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</si>
  <si>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</si>
  <si>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</si>
  <si>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</si>
  <si>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</si>
  <si>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</si>
  <si>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</si>
  <si>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</si>
  <si>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</si>
  <si>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</si>
  <si>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</si>
  <si>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</si>
  <si>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</si>
  <si>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</si>
  <si>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</si>
  <si>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</si>
  <si>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</si>
  <si>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</si>
  <si>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</si>
  <si>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</si>
  <si>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</si>
  <si>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</si>
  <si>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</si>
  <si>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</si>
  <si>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</si>
  <si>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</si>
  <si>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</si>
  <si>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</si>
  <si>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</si>
  <si>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</si>
  <si>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</si>
  <si>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</si>
  <si>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</si>
  <si>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</si>
  <si>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</si>
  <si>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</si>
  <si>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</si>
  <si>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</si>
  <si>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</si>
  <si>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</si>
  <si>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</si>
  <si>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</si>
  <si>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</si>
  <si>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</si>
  <si>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</si>
  <si>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</si>
  <si>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</si>
  <si>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</si>
  <si>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</si>
  <si>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</si>
  <si>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</si>
  <si>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</si>
  <si>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</si>
  <si>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</si>
  <si>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</si>
  <si>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</si>
  <si>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</si>
  <si>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</si>
  <si>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</si>
  <si>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</si>
  <si>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</si>
  <si>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</si>
  <si>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</si>
  <si>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</si>
  <si>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</si>
  <si>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</si>
  <si>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</si>
  <si>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</si>
  <si>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</si>
  <si>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</si>
  <si>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</si>
  <si>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</si>
  <si>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</si>
  <si>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</si>
  <si>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</si>
  <si>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</si>
  <si>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</si>
  <si>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</si>
  <si>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</si>
  <si>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</si>
  <si>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</si>
  <si>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</si>
  <si>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</si>
  <si>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</si>
  <si>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</si>
  <si>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</si>
  <si>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</si>
  <si>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</si>
  <si>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</si>
  <si>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</si>
  <si>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</si>
  <si>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</si>
  <si>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</si>
  <si>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</si>
  <si>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</si>
  <si>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</si>
  <si>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</si>
  <si>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</si>
  <si>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</si>
  <si>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</si>
  <si>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</si>
  <si>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</si>
  <si>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</si>
  <si>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</si>
  <si>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</si>
  <si>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</si>
  <si>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</si>
  <si>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</si>
  <si>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</si>
  <si>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</si>
  <si>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</si>
  <si>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</si>
  <si>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</si>
  <si>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</si>
  <si>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</si>
  <si>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</si>
  <si>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</si>
  <si>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</si>
  <si>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</si>
  <si>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</si>
  <si>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</si>
  <si>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</si>
  <si>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</si>
  <si>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</si>
  <si>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</si>
  <si>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</si>
  <si>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</si>
  <si>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</si>
  <si>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</si>
  <si>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</si>
  <si>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</si>
  <si>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</si>
  <si>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</si>
  <si>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</si>
  <si>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</si>
  <si>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</si>
  <si>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</si>
  <si>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</si>
  <si>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</si>
  <si>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</si>
  <si>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</si>
  <si>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</si>
  <si>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</si>
  <si>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</si>
  <si>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</si>
  <si>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</si>
  <si>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</si>
  <si>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</si>
  <si>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</si>
  <si>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</si>
  <si>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</si>
  <si>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</si>
  <si>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</si>
  <si>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</si>
  <si>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</si>
  <si>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</si>
  <si>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</si>
  <si>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</si>
  <si>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</si>
  <si>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</si>
  <si>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</si>
  <si>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</si>
  <si>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</si>
  <si>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</si>
  <si>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</si>
  <si>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</si>
  <si>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</si>
  <si>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</si>
  <si>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</si>
  <si>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</si>
  <si>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</si>
  <si>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</si>
  <si>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</si>
  <si>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</si>
  <si>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</si>
  <si>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</si>
  <si>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</si>
  <si>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</si>
  <si>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</si>
  <si>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</si>
  <si>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</si>
  <si>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</si>
  <si>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</si>
  <si>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</si>
  <si>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</si>
  <si>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</si>
  <si>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</si>
  <si>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</si>
  <si>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</si>
  <si>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</si>
  <si>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</si>
  <si>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</si>
  <si>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</si>
  <si>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</si>
  <si>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</si>
  <si>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</si>
  <si>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</si>
  <si>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</si>
  <si>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</si>
  <si>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</si>
  <si>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</si>
  <si>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</si>
  <si>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</si>
  <si>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</si>
  <si>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</si>
  <si>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</si>
  <si>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</si>
  <si>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</si>
  <si>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</si>
  <si>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</si>
  <si>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</si>
  <si>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</si>
  <si>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</si>
  <si>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</si>
  <si>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</si>
  <si>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</si>
  <si>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</si>
  <si>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</si>
  <si>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</si>
  <si>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</si>
  <si>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</si>
  <si>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</si>
  <si>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と畜場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</si>
  <si>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</si>
  <si>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</si>
  <si>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</si>
  <si>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</si>
  <si>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</si>
  <si>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</si>
  <si>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</si>
  <si>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</si>
  <si>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</si>
  <si>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</si>
  <si>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</si>
  <si>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</si>
  <si>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</si>
  <si>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</si>
  <si>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</si>
  <si>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</si>
  <si>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</si>
  <si>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</si>
  <si>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</si>
  <si>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</si>
  <si>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</si>
  <si>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</si>
  <si>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</si>
  <si>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</si>
  <si>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</si>
  <si>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</si>
  <si>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</si>
  <si>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</si>
  <si>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</si>
  <si>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</si>
  <si>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</si>
  <si>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</si>
  <si>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</si>
  <si>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</si>
  <si>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</si>
  <si>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</si>
  <si>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</si>
  <si>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</si>
  <si>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</si>
  <si>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</si>
  <si>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</si>
  <si>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</si>
  <si>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</si>
  <si>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</si>
  <si>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</si>
  <si>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</si>
  <si>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</si>
  <si>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</si>
  <si>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</si>
  <si>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</si>
  <si>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</si>
  <si>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</si>
  <si>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</si>
  <si>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</si>
  <si>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</si>
  <si>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</si>
  <si>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</si>
  <si>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</si>
  <si>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</si>
  <si>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</si>
  <si>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</si>
  <si>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</si>
  <si>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</si>
  <si>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</si>
  <si>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</si>
  <si>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</si>
  <si>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</si>
  <si>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</si>
  <si>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</si>
  <si>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</si>
  <si>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</si>
  <si>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</si>
  <si>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</si>
  <si>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集落排水事業特別会計</t>
    <phoneticPr fontId="5"/>
  </si>
  <si>
    <t>-</t>
    <phoneticPr fontId="5"/>
  </si>
  <si>
    <t>法非適用企業</t>
    <phoneticPr fontId="5"/>
  </si>
  <si>
    <t>交通船事業特別会計</t>
    <phoneticPr fontId="5"/>
  </si>
  <si>
    <t>法非適用企業</t>
    <phoneticPr fontId="5"/>
  </si>
  <si>
    <t>卸売市場事業特別会計</t>
    <phoneticPr fontId="5"/>
  </si>
  <si>
    <t>港湾整備事業特別会計</t>
    <phoneticPr fontId="5"/>
  </si>
  <si>
    <t>法非適用企業</t>
    <phoneticPr fontId="5"/>
  </si>
  <si>
    <t>工業団地整備事業特別会計</t>
    <phoneticPr fontId="5"/>
  </si>
  <si>
    <t>法非適用企業</t>
    <phoneticPr fontId="5"/>
  </si>
  <si>
    <t>臨海土地造成事業特別会計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</si>
  <si>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</si>
  <si>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</si>
  <si>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</si>
  <si>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</si>
  <si>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</si>
  <si>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</si>
  <si>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</si>
  <si>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</si>
  <si>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</si>
  <si>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</si>
  <si>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</si>
  <si>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</si>
  <si>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</si>
  <si>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</si>
  <si>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</si>
  <si>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</si>
  <si>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</si>
  <si>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</si>
  <si>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</si>
  <si>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</si>
  <si>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</si>
  <si>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</si>
  <si>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</si>
  <si>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</si>
  <si>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</si>
  <si>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</si>
  <si>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</si>
  <si>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</si>
  <si>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</si>
  <si>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</si>
  <si>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</si>
  <si>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</si>
  <si>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</si>
  <si>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</si>
  <si>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</si>
  <si>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</si>
  <si>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</si>
  <si>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</si>
  <si>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</si>
  <si>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</si>
  <si>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</si>
  <si>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</si>
  <si>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</si>
  <si>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</si>
  <si>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</si>
  <si>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</si>
  <si>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</si>
  <si>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</si>
  <si>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</si>
  <si>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</si>
  <si>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</si>
  <si>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</si>
  <si>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</si>
  <si>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</si>
  <si>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</si>
  <si>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</si>
  <si>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</si>
  <si>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</si>
  <si>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</si>
  <si>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</si>
  <si>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</si>
  <si>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</si>
  <si>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</si>
  <si>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</si>
  <si>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</si>
  <si>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</si>
  <si>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</si>
  <si>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</si>
  <si>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</si>
  <si>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</si>
  <si>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</si>
  <si>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</si>
  <si>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</si>
  <si>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</si>
  <si>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</si>
  <si>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</si>
  <si>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</si>
  <si>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</si>
  <si>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集落排水事業特別会計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</si>
  <si>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</si>
  <si>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</si>
  <si>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</si>
  <si>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</si>
  <si>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</si>
  <si>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</si>
  <si>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</si>
  <si>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</si>
  <si>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</si>
  <si>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</si>
  <si>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</si>
  <si>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</si>
  <si>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</si>
  <si>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</si>
  <si>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</si>
  <si>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</si>
  <si>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</si>
  <si>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</si>
  <si>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</si>
  <si>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</si>
  <si>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</si>
  <si>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</si>
  <si>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</si>
  <si>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</si>
  <si>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</si>
  <si>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</si>
  <si>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</si>
  <si>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</si>
  <si>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</si>
  <si>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</si>
  <si>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</si>
  <si>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</si>
  <si>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</si>
  <si>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</si>
  <si>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</si>
  <si>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</si>
  <si>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</si>
  <si>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</si>
  <si>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</si>
  <si>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</si>
  <si>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</si>
  <si>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</si>
  <si>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</si>
  <si>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</si>
  <si>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</si>
  <si>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</si>
  <si>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</si>
  <si>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</si>
  <si>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</si>
  <si>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</si>
  <si>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</si>
  <si>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</si>
  <si>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</si>
  <si>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</si>
  <si>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</si>
  <si>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</si>
  <si>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</si>
  <si>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</si>
  <si>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</si>
  <si>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</si>
  <si>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</si>
  <si>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</si>
  <si>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</si>
  <si>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</si>
  <si>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</si>
  <si>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</si>
  <si>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</si>
  <si>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</si>
  <si>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</si>
  <si>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</si>
  <si>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</si>
  <si>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</si>
  <si>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</si>
  <si>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</si>
  <si>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</si>
  <si>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</si>
  <si>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</si>
  <si>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</si>
  <si>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</si>
  <si>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</si>
  <si>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</si>
  <si>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</si>
  <si>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</si>
  <si>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</si>
  <si>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</si>
  <si>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0.93</t>
  </si>
  <si>
    <t>一般会計</t>
  </si>
  <si>
    <t>水道事業会計</t>
  </si>
  <si>
    <t>下水道事業会計</t>
  </si>
  <si>
    <t>競輪事業特別会計</t>
  </si>
  <si>
    <t>国民健康保険事業特別会計</t>
  </si>
  <si>
    <t>住宅事業特別会計</t>
  </si>
  <si>
    <t>卸売市場事業特別会計</t>
  </si>
  <si>
    <t>介護保険事業特別会計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</si>
  <si>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</si>
  <si>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</si>
  <si>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</si>
  <si>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</si>
  <si>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</si>
  <si>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</si>
  <si>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</si>
  <si>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</si>
  <si>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</si>
  <si>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</si>
  <si>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5"/>
  </si>
  <si>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5"/>
  </si>
  <si>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</si>
  <si>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5"/>
  </si>
  <si>
    <t>長崎県市町村総合事務組合（行政不服審査会事業特別会計）</t>
    <rPh sb="13" eb="15">
      <t>ギョウセイ</t>
    </rPh>
    <rPh sb="15" eb="17">
      <t>フフク</t>
    </rPh>
    <rPh sb="17" eb="20">
      <t>シンサカイ</t>
    </rPh>
    <rPh sb="20" eb="22">
      <t>ジギョウ</t>
    </rPh>
    <phoneticPr fontId="15"/>
  </si>
  <si>
    <t>長崎県市町村総合事務組合（交通災害共済事業特別会計）</t>
    <rPh sb="13" eb="15">
      <t>コウツウ</t>
    </rPh>
    <rPh sb="15" eb="17">
      <t>サイガイ</t>
    </rPh>
    <rPh sb="17" eb="19">
      <t>キョウサイ</t>
    </rPh>
    <rPh sb="19" eb="21">
      <t>ジギョウ</t>
    </rPh>
    <phoneticPr fontId="15"/>
  </si>
  <si>
    <t>-</t>
    <phoneticPr fontId="2"/>
  </si>
  <si>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9"/>
  </si>
  <si>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9"/>
  </si>
  <si>
    <t>財団法人佐世保観光コンベンション協会</t>
    <rPh sb="0" eb="2">
      <t>ザイダン</t>
    </rPh>
    <rPh sb="2" eb="4">
      <t>ホウジン</t>
    </rPh>
    <rPh sb="4" eb="7">
      <t>サセボ</t>
    </rPh>
    <rPh sb="7" eb="9">
      <t>カンコウ</t>
    </rPh>
    <rPh sb="16" eb="18">
      <t>キョウカイ</t>
    </rPh>
    <phoneticPr fontId="29"/>
  </si>
  <si>
    <t>させぼパール・シー株式会社</t>
    <rPh sb="9" eb="11">
      <t>カブシキ</t>
    </rPh>
    <rPh sb="11" eb="13">
      <t>カイシャ</t>
    </rPh>
    <phoneticPr fontId="29"/>
  </si>
  <si>
    <t>公益財団法人佐世保市スポーツ協会</t>
    <rPh sb="0" eb="2">
      <t>コウエキ</t>
    </rPh>
    <rPh sb="2" eb="4">
      <t>ザイダン</t>
    </rPh>
    <rPh sb="4" eb="6">
      <t>ホウジン</t>
    </rPh>
    <rPh sb="6" eb="10">
      <t>サセボシ</t>
    </rPh>
    <rPh sb="14" eb="16">
      <t>キョウカイ</t>
    </rPh>
    <phoneticPr fontId="29"/>
  </si>
  <si>
    <t>世知原温泉株式会社</t>
    <rPh sb="0" eb="3">
      <t>セチバル</t>
    </rPh>
    <rPh sb="3" eb="5">
      <t>オンセン</t>
    </rPh>
    <rPh sb="5" eb="9">
      <t>カブシキガイシャ</t>
    </rPh>
    <phoneticPr fontId="29"/>
  </si>
  <si>
    <t>宇久観光バス株式会社</t>
    <rPh sb="0" eb="2">
      <t>ウク</t>
    </rPh>
    <rPh sb="2" eb="4">
      <t>カンコウ</t>
    </rPh>
    <rPh sb="6" eb="10">
      <t>カブシキガイシャ</t>
    </rPh>
    <phoneticPr fontId="29"/>
  </si>
  <si>
    <t>させぼバス株式会社</t>
    <rPh sb="5" eb="9">
      <t>カブシキガイシャ</t>
    </rPh>
    <phoneticPr fontId="29"/>
  </si>
  <si>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9"/>
  </si>
  <si>
    <t>財団法人佐世保市学校給食会</t>
    <rPh sb="0" eb="2">
      <t>ザイダン</t>
    </rPh>
    <rPh sb="2" eb="4">
      <t>ホウジン</t>
    </rPh>
    <rPh sb="4" eb="8">
      <t>サセボシ</t>
    </rPh>
    <rPh sb="8" eb="10">
      <t>ガッコウ</t>
    </rPh>
    <rPh sb="10" eb="12">
      <t>キュウショク</t>
    </rPh>
    <rPh sb="12" eb="13">
      <t>カイ</t>
    </rPh>
    <phoneticPr fontId="29"/>
  </si>
  <si>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9"/>
  </si>
  <si>
    <t>公益社団法人長崎県林業公社</t>
    <rPh sb="0" eb="2">
      <t>コウエキ</t>
    </rPh>
    <rPh sb="2" eb="4">
      <t>シャダン</t>
    </rPh>
    <rPh sb="4" eb="6">
      <t>ホウジン</t>
    </rPh>
    <rPh sb="6" eb="9">
      <t>ナガサキケン</t>
    </rPh>
    <rPh sb="9" eb="11">
      <t>リンギョウ</t>
    </rPh>
    <rPh sb="11" eb="13">
      <t>コウシャ</t>
    </rPh>
    <phoneticPr fontId="29"/>
  </si>
  <si>
    <t>松浦鉄道株式会社</t>
    <rPh sb="0" eb="2">
      <t>マツウラ</t>
    </rPh>
    <rPh sb="2" eb="4">
      <t>テツドウ</t>
    </rPh>
    <rPh sb="4" eb="8">
      <t>カブシキガイシャ</t>
    </rPh>
    <phoneticPr fontId="29"/>
  </si>
  <si>
    <t>長崎県住宅供給公社</t>
    <rPh sb="0" eb="3">
      <t>ナガサキケン</t>
    </rPh>
    <rPh sb="3" eb="5">
      <t>ジュウタク</t>
    </rPh>
    <rPh sb="5" eb="7">
      <t>キョウキュウ</t>
    </rPh>
    <rPh sb="7" eb="9">
      <t>コウシャ</t>
    </rPh>
    <phoneticPr fontId="29"/>
  </si>
  <si>
    <t>株式会社西九州させぼパワーズ</t>
    <rPh sb="0" eb="4">
      <t>カブシキガイシャ</t>
    </rPh>
    <rPh sb="4" eb="5">
      <t>ニシ</t>
    </rPh>
    <rPh sb="5" eb="7">
      <t>キュウシュウ</t>
    </rPh>
    <phoneticPr fontId="2"/>
  </si>
  <si>
    <t>-</t>
    <phoneticPr fontId="2"/>
  </si>
  <si>
    <t>施設整備基金</t>
    <rPh sb="0" eb="2">
      <t>シセツ</t>
    </rPh>
    <rPh sb="2" eb="4">
      <t>セイビ</t>
    </rPh>
    <rPh sb="4" eb="6">
      <t>キキン</t>
    </rPh>
    <phoneticPr fontId="5"/>
  </si>
  <si>
    <t>ふるさと佐世保元気基金</t>
    <rPh sb="4" eb="7">
      <t>サセボ</t>
    </rPh>
    <rPh sb="7" eb="9">
      <t>ゲンキ</t>
    </rPh>
    <rPh sb="9" eb="11">
      <t>キキン</t>
    </rPh>
    <phoneticPr fontId="5"/>
  </si>
  <si>
    <t>合併市町村振興基金</t>
    <rPh sb="0" eb="2">
      <t>ガッペイ</t>
    </rPh>
    <rPh sb="2" eb="5">
      <t>シチョウソン</t>
    </rPh>
    <rPh sb="5" eb="7">
      <t>シンコウ</t>
    </rPh>
    <rPh sb="7" eb="9">
      <t>キキン</t>
    </rPh>
    <phoneticPr fontId="5"/>
  </si>
  <si>
    <t>住宅基金</t>
    <rPh sb="0" eb="2">
      <t>ジュウタク</t>
    </rPh>
    <rPh sb="2" eb="4">
      <t>キキン</t>
    </rPh>
    <phoneticPr fontId="5"/>
  </si>
  <si>
    <t>福祉基金</t>
    <rPh sb="0" eb="2">
      <t>フクシ</t>
    </rPh>
    <rPh sb="2" eb="4">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</si>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</sst>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37C0-4A93-AFEC-6060AD9143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54783</c:v>
                </c:pt>
                <c:pt idx="1">
                  <c:v>55406</c:v>
                </c:pt>
                <c:pt idx="2">
                  <c:v>101328</c:v>
                </c:pt>
                <c:pt idx="3">
                  <c:v>56448</c:v>
                </c:pt>
                <c:pt idx="4">
                  <c:v>65578</c:v>
                </c:pt>
              </c:numCache>
            </c:numRef>
          </c:val>
          <c:smooth val="0"/>
          <c:extLst>
            <c:ext xmlns:c16="http://schemas.microsoft.com/office/drawing/2014/chart" uri="{C3380CC4-5D6E-409C-BE32-E72D297353CC}">
              <c16:uniqueId val="{00000001-37C0-4A93-AFEC-6060AD9143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5.87</c:v>
                </c:pt>
                <c:pt idx="1">
                  <c:v>5.95</c:v>
                </c:pt>
                <c:pt idx="2">
                  <c:v>5.47</c:v>
                </c:pt>
                <c:pt idx="3">
                  <c:v>7.67</c:v>
                </c:pt>
                <c:pt idx="4">
                  <c:v>7.49</c:v>
                </c:pt>
              </c:numCache>
            </c:numRef>
          </c:val>
          <c:extLst>
            <c:ext xmlns:c16="http://schemas.microsoft.com/office/drawing/2014/chart" uri="{C3380CC4-5D6E-409C-BE32-E72D297353CC}">
              <c16:uniqueId val="{00000000-AC4F-463B-930C-6766728F57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8.56</c:v>
                </c:pt>
                <c:pt idx="1">
                  <c:v>7.62</c:v>
                </c:pt>
                <c:pt idx="2">
                  <c:v>9.35</c:v>
                </c:pt>
                <c:pt idx="3">
                  <c:v>9.39</c:v>
                </c:pt>
                <c:pt idx="4">
                  <c:v>10.89</c:v>
                </c:pt>
              </c:numCache>
            </c:numRef>
          </c:val>
          <c:extLst>
            <c:ext xmlns:c16="http://schemas.microsoft.com/office/drawing/2014/chart" uri="{C3380CC4-5D6E-409C-BE32-E72D297353CC}">
              <c16:uniqueId val="{00000001-AC4F-463B-930C-6766728F57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0.41</c:v>
                </c:pt>
                <c:pt idx="1">
                  <c:v>-0.93</c:v>
                </c:pt>
                <c:pt idx="2">
                  <c:v>1.31</c:v>
                </c:pt>
                <c:pt idx="3">
                  <c:v>2.46</c:v>
                </c:pt>
                <c:pt idx="4">
                  <c:v>1.72</c:v>
                </c:pt>
              </c:numCache>
            </c:numRef>
          </c:val>
          <c:smooth val="0"/>
          <c:extLst>
            <c:ext xmlns:c16="http://schemas.microsoft.com/office/drawing/2014/chart" uri="{C3380CC4-5D6E-409C-BE32-E72D297353CC}">
              <c16:uniqueId val="{00000002-AC4F-463B-930C-6766728F57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1.66</c:v>
                </c:pt>
                <c:pt idx="2">
                  <c:v>#N/A</c:v>
                </c:pt>
                <c:pt idx="3">
                  <c:v>1.88</c:v>
                </c:pt>
                <c:pt idx="4">
                  <c:v>#N/A</c:v>
                </c:pt>
                <c:pt idx="5">
                  <c:v>0.19</c:v>
                </c:pt>
                <c:pt idx="6">
                  <c:v>#N/A</c:v>
                </c:pt>
                <c:pt idx="7">
                  <c:v>0.19</c:v>
                </c:pt>
                <c:pt idx="8">
                  <c:v>#N/A</c:v>
                </c:pt>
                <c:pt idx="9">
                  <c:v>0.19</c:v>
                </c:pt>
              </c:numCache>
            </c:numRef>
          </c:val>
          <c:extLst>
            <c:ext xmlns:c16="http://schemas.microsoft.com/office/drawing/2014/chart" uri="{C3380CC4-5D6E-409C-BE32-E72D297353CC}">
              <c16:uniqueId val="{00000000-DE44-4892-9F69-40A7391077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44-4892-9F69-40A73910775A}"/>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0.23</c:v>
                </c:pt>
                <c:pt idx="2">
                  <c:v>#N/A</c:v>
                </c:pt>
                <c:pt idx="3">
                  <c:v>0.47</c:v>
                </c:pt>
                <c:pt idx="4">
                  <c:v>#N/A</c:v>
                </c:pt>
                <c:pt idx="5">
                  <c:v>0.21</c:v>
                </c:pt>
                <c:pt idx="6">
                  <c:v>#N/A</c:v>
                </c:pt>
                <c:pt idx="7">
                  <c:v>0.41</c:v>
                </c:pt>
                <c:pt idx="8">
                  <c:v>#N/A</c:v>
                </c:pt>
                <c:pt idx="9">
                  <c:v>0.55000000000000004</c:v>
                </c:pt>
              </c:numCache>
            </c:numRef>
          </c:val>
          <c:extLst>
            <c:ext xmlns:c16="http://schemas.microsoft.com/office/drawing/2014/chart" uri="{C3380CC4-5D6E-409C-BE32-E72D297353CC}">
              <c16:uniqueId val="{00000002-DE44-4892-9F69-40A73910775A}"/>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0.76</c:v>
                </c:pt>
                <c:pt idx="2">
                  <c:v>#N/A</c:v>
                </c:pt>
                <c:pt idx="3">
                  <c:v>0.77</c:v>
                </c:pt>
                <c:pt idx="4">
                  <c:v>#N/A</c:v>
                </c:pt>
                <c:pt idx="5">
                  <c:v>0.7</c:v>
                </c:pt>
                <c:pt idx="6">
                  <c:v>#N/A</c:v>
                </c:pt>
                <c:pt idx="7">
                  <c:v>0.6</c:v>
                </c:pt>
                <c:pt idx="8">
                  <c:v>#N/A</c:v>
                </c:pt>
                <c:pt idx="9">
                  <c:v>0.59</c:v>
                </c:pt>
              </c:numCache>
            </c:numRef>
          </c:val>
          <c:extLst>
            <c:ext xmlns:c16="http://schemas.microsoft.com/office/drawing/2014/chart" uri="{C3380CC4-5D6E-409C-BE32-E72D297353CC}">
              <c16:uniqueId val="{00000003-DE44-4892-9F69-40A73910775A}"/>
            </c:ext>
          </c:extLst>
        </c:ser>
        <c:ser>
          <c:idx val="4"/>
          <c:order val="4"/>
          <c:tx>
            <c:strRef>
              <c:f>データシート!$A$31</c:f>
              <c:strCache>
                <c:ptCount val="1"/>
                <c:pt idx="0">
                  <c:v>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0.48</c:v>
                </c:pt>
                <c:pt idx="2">
                  <c:v>#N/A</c:v>
                </c:pt>
                <c:pt idx="3">
                  <c:v>0.49</c:v>
                </c:pt>
                <c:pt idx="4">
                  <c:v>#N/A</c:v>
                </c:pt>
                <c:pt idx="5">
                  <c:v>0.68</c:v>
                </c:pt>
                <c:pt idx="6">
                  <c:v>#N/A</c:v>
                </c:pt>
                <c:pt idx="7">
                  <c:v>0.86</c:v>
                </c:pt>
                <c:pt idx="8">
                  <c:v>#N/A</c:v>
                </c:pt>
                <c:pt idx="9">
                  <c:v>0.61</c:v>
                </c:pt>
              </c:numCache>
            </c:numRef>
          </c:val>
          <c:extLst>
            <c:ext xmlns:c16="http://schemas.microsoft.com/office/drawing/2014/chart" uri="{C3380CC4-5D6E-409C-BE32-E72D297353CC}">
              <c16:uniqueId val="{00000004-DE44-4892-9F69-40A73910775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2.46</c:v>
                </c:pt>
                <c:pt idx="2">
                  <c:v>#N/A</c:v>
                </c:pt>
                <c:pt idx="3">
                  <c:v>0.68</c:v>
                </c:pt>
                <c:pt idx="4">
                  <c:v>#N/A</c:v>
                </c:pt>
                <c:pt idx="5">
                  <c:v>0.28000000000000003</c:v>
                </c:pt>
                <c:pt idx="6">
                  <c:v>#N/A</c:v>
                </c:pt>
                <c:pt idx="7">
                  <c:v>0.72</c:v>
                </c:pt>
                <c:pt idx="8">
                  <c:v>#N/A</c:v>
                </c:pt>
                <c:pt idx="9">
                  <c:v>0.68</c:v>
                </c:pt>
              </c:numCache>
            </c:numRef>
          </c:val>
          <c:extLst>
            <c:ext xmlns:c16="http://schemas.microsoft.com/office/drawing/2014/chart" uri="{C3380CC4-5D6E-409C-BE32-E72D297353CC}">
              <c16:uniqueId val="{00000005-DE44-4892-9F69-40A73910775A}"/>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0.48</c:v>
                </c:pt>
                <c:pt idx="2">
                  <c:v>#N/A</c:v>
                </c:pt>
                <c:pt idx="3">
                  <c:v>0.56999999999999995</c:v>
                </c:pt>
                <c:pt idx="4">
                  <c:v>#N/A</c:v>
                </c:pt>
                <c:pt idx="5">
                  <c:v>0.52</c:v>
                </c:pt>
                <c:pt idx="6">
                  <c:v>#N/A</c:v>
                </c:pt>
                <c:pt idx="7">
                  <c:v>1.03</c:v>
                </c:pt>
                <c:pt idx="8">
                  <c:v>#N/A</c:v>
                </c:pt>
                <c:pt idx="9">
                  <c:v>0.91</c:v>
                </c:pt>
              </c:numCache>
            </c:numRef>
          </c:val>
          <c:extLst>
            <c:ext xmlns:c16="http://schemas.microsoft.com/office/drawing/2014/chart" uri="{C3380CC4-5D6E-409C-BE32-E72D297353CC}">
              <c16:uniqueId val="{00000006-DE44-4892-9F69-40A73910775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4.62</c:v>
                </c:pt>
                <c:pt idx="2">
                  <c:v>#N/A</c:v>
                </c:pt>
                <c:pt idx="3">
                  <c:v>4.66</c:v>
                </c:pt>
                <c:pt idx="4">
                  <c:v>#N/A</c:v>
                </c:pt>
                <c:pt idx="5">
                  <c:v>4.8</c:v>
                </c:pt>
                <c:pt idx="6">
                  <c:v>#N/A</c:v>
                </c:pt>
                <c:pt idx="7">
                  <c:v>4.72</c:v>
                </c:pt>
                <c:pt idx="8">
                  <c:v>#N/A</c:v>
                </c:pt>
                <c:pt idx="9">
                  <c:v>4.75</c:v>
                </c:pt>
              </c:numCache>
            </c:numRef>
          </c:val>
          <c:extLst>
            <c:ext xmlns:c16="http://schemas.microsoft.com/office/drawing/2014/chart" uri="{C3380CC4-5D6E-409C-BE32-E72D297353CC}">
              <c16:uniqueId val="{00000007-DE44-4892-9F69-40A7391077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6.88</c:v>
                </c:pt>
                <c:pt idx="2">
                  <c:v>#N/A</c:v>
                </c:pt>
                <c:pt idx="3">
                  <c:v>6.89</c:v>
                </c:pt>
                <c:pt idx="4">
                  <c:v>#N/A</c:v>
                </c:pt>
                <c:pt idx="5">
                  <c:v>7.09</c:v>
                </c:pt>
                <c:pt idx="6">
                  <c:v>#N/A</c:v>
                </c:pt>
                <c:pt idx="7">
                  <c:v>7.06</c:v>
                </c:pt>
                <c:pt idx="8">
                  <c:v>#N/A</c:v>
                </c:pt>
                <c:pt idx="9">
                  <c:v>6.71</c:v>
                </c:pt>
              </c:numCache>
            </c:numRef>
          </c:val>
          <c:extLst>
            <c:ext xmlns:c16="http://schemas.microsoft.com/office/drawing/2014/chart" uri="{C3380CC4-5D6E-409C-BE32-E72D297353CC}">
              <c16:uniqueId val="{00000008-DE44-4892-9F69-40A7391077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5.37</c:v>
                </c:pt>
                <c:pt idx="2">
                  <c:v>#N/A</c:v>
                </c:pt>
                <c:pt idx="3">
                  <c:v>5.42</c:v>
                </c:pt>
                <c:pt idx="4">
                  <c:v>#N/A</c:v>
                </c:pt>
                <c:pt idx="5">
                  <c:v>4.75</c:v>
                </c:pt>
                <c:pt idx="6">
                  <c:v>#N/A</c:v>
                </c:pt>
                <c:pt idx="7">
                  <c:v>6.77</c:v>
                </c:pt>
                <c:pt idx="8">
                  <c:v>#N/A</c:v>
                </c:pt>
                <c:pt idx="9">
                  <c:v>6.82</c:v>
                </c:pt>
              </c:numCache>
            </c:numRef>
          </c:val>
          <c:extLst>
            <c:ext xmlns:c16="http://schemas.microsoft.com/office/drawing/2014/chart" uri="{C3380CC4-5D6E-409C-BE32-E72D297353CC}">
              <c16:uniqueId val="{00000009-DE44-4892-9F69-40A7391077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12582</c:v>
                </c:pt>
                <c:pt idx="5">
                  <c:v>12197</c:v>
                </c:pt>
                <c:pt idx="8">
                  <c:v>11280</c:v>
                </c:pt>
                <c:pt idx="11">
                  <c:v>11583</c:v>
                </c:pt>
                <c:pt idx="14">
                  <c:v>11203</c:v>
                </c:pt>
              </c:numCache>
            </c:numRef>
          </c:val>
          <c:extLst>
            <c:ext xmlns:c16="http://schemas.microsoft.com/office/drawing/2014/chart" uri="{C3380CC4-5D6E-409C-BE32-E72D297353CC}">
              <c16:uniqueId val="{00000000-DA7E-45CF-B0D9-FAB00B9EC8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7E-45CF-B0D9-FAB00B9EC8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39</c:v>
                </c:pt>
                <c:pt idx="3">
                  <c:v>36</c:v>
                </c:pt>
                <c:pt idx="6">
                  <c:v>33</c:v>
                </c:pt>
                <c:pt idx="9">
                  <c:v>28</c:v>
                </c:pt>
                <c:pt idx="12">
                  <c:v>22</c:v>
                </c:pt>
              </c:numCache>
            </c:numRef>
          </c:val>
          <c:extLst>
            <c:ext xmlns:c16="http://schemas.microsoft.com/office/drawing/2014/chart" uri="{C3380CC4-5D6E-409C-BE32-E72D297353CC}">
              <c16:uniqueId val="{00000002-DA7E-45CF-B0D9-FAB00B9EC8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7E-45CF-B0D9-FAB00B9EC8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2288</c:v>
                </c:pt>
                <c:pt idx="3">
                  <c:v>2383</c:v>
                </c:pt>
                <c:pt idx="6">
                  <c:v>2238</c:v>
                </c:pt>
                <c:pt idx="9">
                  <c:v>2021</c:v>
                </c:pt>
                <c:pt idx="12">
                  <c:v>1861</c:v>
                </c:pt>
              </c:numCache>
            </c:numRef>
          </c:val>
          <c:extLst>
            <c:ext xmlns:c16="http://schemas.microsoft.com/office/drawing/2014/chart" uri="{C3380CC4-5D6E-409C-BE32-E72D297353CC}">
              <c16:uniqueId val="{00000004-DA7E-45CF-B0D9-FAB00B9EC8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DA7E-45CF-B0D9-FAB00B9EC8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7E-45CF-B0D9-FAB00B9EC8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12321</c:v>
                </c:pt>
                <c:pt idx="3">
                  <c:v>11909</c:v>
                </c:pt>
                <c:pt idx="6">
                  <c:v>11369</c:v>
                </c:pt>
                <c:pt idx="9">
                  <c:v>11250</c:v>
                </c:pt>
                <c:pt idx="12">
                  <c:v>11871</c:v>
                </c:pt>
              </c:numCache>
            </c:numRef>
          </c:val>
          <c:extLst>
            <c:ext xmlns:c16="http://schemas.microsoft.com/office/drawing/2014/chart" uri="{C3380CC4-5D6E-409C-BE32-E72D297353CC}">
              <c16:uniqueId val="{00000007-DA7E-45CF-B0D9-FAB00B9EC8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2209</c:v>
                </c:pt>
                <c:pt idx="2">
                  <c:v>#N/A</c:v>
                </c:pt>
                <c:pt idx="3">
                  <c:v>#N/A</c:v>
                </c:pt>
                <c:pt idx="4">
                  <c:v>2274</c:v>
                </c:pt>
                <c:pt idx="5">
                  <c:v>#N/A</c:v>
                </c:pt>
                <c:pt idx="6">
                  <c:v>#N/A</c:v>
                </c:pt>
                <c:pt idx="7">
                  <c:v>2503</c:v>
                </c:pt>
                <c:pt idx="8">
                  <c:v>#N/A</c:v>
                </c:pt>
                <c:pt idx="9">
                  <c:v>#N/A</c:v>
                </c:pt>
                <c:pt idx="10">
                  <c:v>1859</c:v>
                </c:pt>
                <c:pt idx="11">
                  <c:v>#N/A</c:v>
                </c:pt>
                <c:pt idx="12">
                  <c:v>#N/A</c:v>
                </c:pt>
                <c:pt idx="13">
                  <c:v>2694</c:v>
                </c:pt>
                <c:pt idx="14">
                  <c:v>#N/A</c:v>
                </c:pt>
              </c:numCache>
            </c:numRef>
          </c:val>
          <c:smooth val="0"/>
          <c:extLst>
            <c:ext xmlns:c16="http://schemas.microsoft.com/office/drawing/2014/chart" uri="{C3380CC4-5D6E-409C-BE32-E72D297353CC}">
              <c16:uniqueId val="{00000008-DA7E-45CF-B0D9-FAB00B9EC8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91220</c:v>
                </c:pt>
                <c:pt idx="5">
                  <c:v>91152</c:v>
                </c:pt>
                <c:pt idx="8">
                  <c:v>93393</c:v>
                </c:pt>
                <c:pt idx="11">
                  <c:v>92553</c:v>
                </c:pt>
                <c:pt idx="14">
                  <c:v>91448</c:v>
                </c:pt>
              </c:numCache>
            </c:numRef>
          </c:val>
          <c:extLst>
            <c:ext xmlns:c16="http://schemas.microsoft.com/office/drawing/2014/chart" uri="{C3380CC4-5D6E-409C-BE32-E72D297353CC}">
              <c16:uniqueId val="{00000000-668C-4F24-9913-67B35C8A9D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33065</c:v>
                </c:pt>
                <c:pt idx="5">
                  <c:v>33998</c:v>
                </c:pt>
                <c:pt idx="8">
                  <c:v>34903</c:v>
                </c:pt>
                <c:pt idx="11">
                  <c:v>34681</c:v>
                </c:pt>
                <c:pt idx="14">
                  <c:v>36392</c:v>
                </c:pt>
              </c:numCache>
            </c:numRef>
          </c:val>
          <c:extLst>
            <c:ext xmlns:c16="http://schemas.microsoft.com/office/drawing/2014/chart" uri="{C3380CC4-5D6E-409C-BE32-E72D297353CC}">
              <c16:uniqueId val="{00000001-668C-4F24-9913-67B35C8A9D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27943</c:v>
                </c:pt>
                <c:pt idx="5">
                  <c:v>28104</c:v>
                </c:pt>
                <c:pt idx="8">
                  <c:v>28564</c:v>
                </c:pt>
                <c:pt idx="11">
                  <c:v>28198</c:v>
                </c:pt>
                <c:pt idx="14">
                  <c:v>30993</c:v>
                </c:pt>
              </c:numCache>
            </c:numRef>
          </c:val>
          <c:extLst>
            <c:ext xmlns:c16="http://schemas.microsoft.com/office/drawing/2014/chart" uri="{C3380CC4-5D6E-409C-BE32-E72D297353CC}">
              <c16:uniqueId val="{00000002-668C-4F24-9913-67B35C8A9D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8C-4F24-9913-67B35C8A9D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8C-4F24-9913-67B35C8A9D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80</c:v>
                </c:pt>
                <c:pt idx="3">
                  <c:v>117</c:v>
                </c:pt>
                <c:pt idx="6">
                  <c:v>90</c:v>
                </c:pt>
                <c:pt idx="9">
                  <c:v>108</c:v>
                </c:pt>
                <c:pt idx="12">
                  <c:v>111</c:v>
                </c:pt>
              </c:numCache>
            </c:numRef>
          </c:val>
          <c:extLst>
            <c:ext xmlns:c16="http://schemas.microsoft.com/office/drawing/2014/chart" uri="{C3380CC4-5D6E-409C-BE32-E72D297353CC}">
              <c16:uniqueId val="{00000005-668C-4F24-9913-67B35C8A9D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15647</c:v>
                </c:pt>
                <c:pt idx="3">
                  <c:v>14029</c:v>
                </c:pt>
                <c:pt idx="6">
                  <c:v>14006</c:v>
                </c:pt>
                <c:pt idx="9">
                  <c:v>13454</c:v>
                </c:pt>
                <c:pt idx="12">
                  <c:v>12360</c:v>
                </c:pt>
              </c:numCache>
            </c:numRef>
          </c:val>
          <c:extLst>
            <c:ext xmlns:c16="http://schemas.microsoft.com/office/drawing/2014/chart" uri="{C3380CC4-5D6E-409C-BE32-E72D297353CC}">
              <c16:uniqueId val="{00000006-668C-4F24-9913-67B35C8A9D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8C-4F24-9913-67B35C8A9D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24202</c:v>
                </c:pt>
                <c:pt idx="3">
                  <c:v>24578</c:v>
                </c:pt>
                <c:pt idx="6">
                  <c:v>25565</c:v>
                </c:pt>
                <c:pt idx="9">
                  <c:v>26030</c:v>
                </c:pt>
                <c:pt idx="12">
                  <c:v>26134</c:v>
                </c:pt>
              </c:numCache>
            </c:numRef>
          </c:val>
          <c:extLst>
            <c:ext xmlns:c16="http://schemas.microsoft.com/office/drawing/2014/chart" uri="{C3380CC4-5D6E-409C-BE32-E72D297353CC}">
              <c16:uniqueId val="{00000008-668C-4F24-9913-67B35C8A9D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1312</c:v>
                </c:pt>
                <c:pt idx="12">
                  <c:v>880</c:v>
                </c:pt>
              </c:numCache>
            </c:numRef>
          </c:val>
          <c:extLst>
            <c:ext xmlns:c16="http://schemas.microsoft.com/office/drawing/2014/chart" uri="{C3380CC4-5D6E-409C-BE32-E72D297353CC}">
              <c16:uniqueId val="{00000009-668C-4F24-9913-67B35C8A9D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112222</c:v>
                </c:pt>
                <c:pt idx="3">
                  <c:v>111468</c:v>
                </c:pt>
                <c:pt idx="6">
                  <c:v>116645</c:v>
                </c:pt>
                <c:pt idx="9">
                  <c:v>114203</c:v>
                </c:pt>
                <c:pt idx="12">
                  <c:v>112936</c:v>
                </c:pt>
              </c:numCache>
            </c:numRef>
          </c:val>
          <c:extLst>
            <c:ext xmlns:c16="http://schemas.microsoft.com/office/drawing/2014/chart" uri="{C3380CC4-5D6E-409C-BE32-E72D297353CC}">
              <c16:uniqueId val="{0000000A-668C-4F24-9913-67B35C8A9D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8C-4F24-9913-67B35C8A9D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5567</c:v>
                </c:pt>
                <c:pt idx="1">
                  <c:v>5671</c:v>
                </c:pt>
                <c:pt idx="2">
                  <c:v>6729</c:v>
                </c:pt>
              </c:numCache>
            </c:numRef>
          </c:val>
          <c:extLst>
            <c:ext xmlns:c16="http://schemas.microsoft.com/office/drawing/2014/chart" uri="{C3380CC4-5D6E-409C-BE32-E72D297353CC}">
              <c16:uniqueId val="{00000000-8B7D-420F-BFBC-E78693C228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3447</c:v>
                </c:pt>
                <c:pt idx="1">
                  <c:v>3386</c:v>
                </c:pt>
                <c:pt idx="2">
                  <c:v>3324</c:v>
                </c:pt>
              </c:numCache>
            </c:numRef>
          </c:val>
          <c:extLst>
            <c:ext xmlns:c16="http://schemas.microsoft.com/office/drawing/2014/chart" uri="{C3380CC4-5D6E-409C-BE32-E72D297353CC}">
              <c16:uniqueId val="{00000001-8B7D-420F-BFBC-E78693C228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12970</c:v>
                </c:pt>
                <c:pt idx="1">
                  <c:v>12421</c:v>
                </c:pt>
                <c:pt idx="2">
                  <c:v>13118</c:v>
                </c:pt>
              </c:numCache>
            </c:numRef>
          </c:val>
          <c:extLst>
            <c:ext xmlns:c16="http://schemas.microsoft.com/office/drawing/2014/chart" uri="{C3380CC4-5D6E-409C-BE32-E72D297353CC}">
              <c16:uniqueId val="{00000002-8B7D-420F-BFBC-E78693C228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元利償還金等については、前年度と比較して約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千万円増加した。これは主に、令和元年度までに整備した廃棄物処理施設や学校空調設備などの大型事業の償還を開始し、元金償還額が増となったことによるものである。</a:t>
          </a:r>
        </a:p>
        <a:p>
          <a:r>
            <a:rPr kumimoji="1" lang="ja-JP" altLang="en-US" sz="1200">
              <a:latin typeface="ＭＳ ゴシック" pitchFamily="49" charset="-128"/>
              <a:ea typeface="ＭＳ ゴシック" pitchFamily="49" charset="-128"/>
            </a:rPr>
            <a:t>　また、控除財源である算入公債費等については、前年度比で約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千万円の減となった。これは令和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年度に合併算定替えが終了し、交付税措置のある公債費相当額が減少したためである。</a:t>
          </a:r>
        </a:p>
        <a:p>
          <a:r>
            <a:rPr kumimoji="1" lang="ja-JP" altLang="en-US" sz="1200">
              <a:latin typeface="ＭＳ ゴシック" pitchFamily="49" charset="-128"/>
              <a:ea typeface="ＭＳ ゴシック" pitchFamily="49" charset="-128"/>
            </a:rPr>
            <a:t>　分子合計では前年度と比較して約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千万円の増となり、令和元年度から令和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か年平均で算出した令和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年度の実質公債費比率は</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％となり、令和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ポイント悪化している。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将来負担額については、一般会計等に係る地方債の現在高が約</a:t>
          </a:r>
          <a:r>
            <a:rPr kumimoji="1" lang="en-US" altLang="ja-JP" sz="1200">
              <a:solidFill>
                <a:sysClr val="windowText" lastClr="000000"/>
              </a:solidFill>
              <a:latin typeface="ＭＳ ゴシック" pitchFamily="49" charset="-128"/>
              <a:ea typeface="ＭＳ ゴシック" pitchFamily="49" charset="-128"/>
            </a:rPr>
            <a:t>12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7</a:t>
          </a:r>
          <a:r>
            <a:rPr kumimoji="1" lang="ja-JP" altLang="en-US" sz="1200">
              <a:solidFill>
                <a:sysClr val="windowText" lastClr="000000"/>
              </a:solidFill>
              <a:latin typeface="ＭＳ ゴシック" pitchFamily="49" charset="-128"/>
              <a:ea typeface="ＭＳ ゴシック" pitchFamily="49" charset="-128"/>
            </a:rPr>
            <a:t>千万円減少した。プライマリーバランスの黒字の達成などが主な要因である。また、公営企業債等繰入見込額が、下水道事業で</a:t>
          </a:r>
          <a:r>
            <a:rPr kumimoji="1" lang="en-US" altLang="ja-JP" sz="1200">
              <a:solidFill>
                <a:sysClr val="windowText" lastClr="000000"/>
              </a:solidFill>
              <a:latin typeface="ＭＳ ゴシック" pitchFamily="49" charset="-128"/>
              <a:ea typeface="ＭＳ ゴシック" pitchFamily="49" charset="-128"/>
            </a:rPr>
            <a:t>11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千万円増加したことなどにより、前年度と比較して計</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百万円の増となった。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また、控除財源である充当可能財源等については、基準財政需要額算入見込額が地方債残高の減少に伴い、</a:t>
          </a:r>
          <a:r>
            <a:rPr kumimoji="1" lang="en-US" altLang="ja-JP" sz="1200">
              <a:solidFill>
                <a:sysClr val="windowText" lastClr="000000"/>
              </a:solidFill>
              <a:latin typeface="ＭＳ ゴシック" pitchFamily="49" charset="-128"/>
              <a:ea typeface="ＭＳ ゴシック" pitchFamily="49" charset="-128"/>
            </a:rPr>
            <a:t>11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百万円の減となり、財政調整基金の増などにより充当可能基金が</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千万円の増となったことや、都市計画税や公営住宅使用料の充当可能特定歳入が</a:t>
          </a:r>
          <a:r>
            <a:rPr kumimoji="1" lang="en-US" altLang="ja-JP" sz="1200">
              <a:solidFill>
                <a:sysClr val="windowText" lastClr="000000"/>
              </a:solidFill>
              <a:latin typeface="ＭＳ ゴシック" pitchFamily="49" charset="-128"/>
              <a:ea typeface="ＭＳ ゴシック" pitchFamily="49" charset="-128"/>
            </a:rPr>
            <a:t>19</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千万円の増となったことなどにより、計</a:t>
          </a:r>
          <a:r>
            <a:rPr kumimoji="1" lang="en-US" altLang="ja-JP" sz="1200">
              <a:solidFill>
                <a:sysClr val="windowText" lastClr="000000"/>
              </a:solidFill>
              <a:latin typeface="ＭＳ ゴシック" pitchFamily="49" charset="-128"/>
              <a:ea typeface="ＭＳ ゴシック" pitchFamily="49" charset="-128"/>
            </a:rPr>
            <a:t>17</a:t>
          </a:r>
          <a:r>
            <a:rPr kumimoji="1" lang="ja-JP" altLang="en-US" sz="1200">
              <a:solidFill>
                <a:sysClr val="windowText" lastClr="000000"/>
              </a:solidFill>
              <a:latin typeface="ＭＳ ゴシック" pitchFamily="49" charset="-128"/>
              <a:ea typeface="ＭＳ ゴシック" pitchFamily="49" charset="-128"/>
            </a:rPr>
            <a:t>億円の増となり、前年度と比較して</a:t>
          </a:r>
          <a:r>
            <a:rPr kumimoji="1" lang="en-US" altLang="ja-JP" sz="1200">
              <a:solidFill>
                <a:sysClr val="windowText" lastClr="000000"/>
              </a:solidFill>
              <a:latin typeface="ＭＳ ゴシック" pitchFamily="49" charset="-128"/>
              <a:ea typeface="ＭＳ ゴシック" pitchFamily="49" charset="-128"/>
            </a:rPr>
            <a:t>34</a:t>
          </a:r>
          <a:r>
            <a:rPr kumimoji="1" lang="ja-JP" altLang="en-US" sz="1200">
              <a:solidFill>
                <a:sysClr val="windowText" lastClr="000000"/>
              </a:solidFill>
              <a:latin typeface="ＭＳ ゴシック" pitchFamily="49" charset="-128"/>
              <a:ea typeface="ＭＳ ゴシック" pitchFamily="49" charset="-128"/>
            </a:rPr>
            <a:t>億円の増となった。</a:t>
          </a:r>
        </a:p>
        <a:p>
          <a:r>
            <a:rPr kumimoji="1" lang="ja-JP" altLang="en-US" sz="1200">
              <a:solidFill>
                <a:sysClr val="windowText" lastClr="000000"/>
              </a:solidFill>
              <a:latin typeface="ＭＳ ゴシック" pitchFamily="49" charset="-128"/>
              <a:ea typeface="ＭＳ ゴシック" pitchFamily="49" charset="-128"/>
            </a:rPr>
            <a:t>　この結果、充当可能財源が将来負担額を上回っておりマイナスとなり、前年度比でマイナス比率は増加し、引き続き将来負担比率は「－」となった。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税収増に伴う積み立てやコロナ対応分積み立てなどにより増、ふるさと佐世保元気基金が増となったものの、減債基金において、非常用電源整備事業償還繰出などにより減、災害補てん基金において積立を行ったことで、基金全体としては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施設整備基金において、本庁舎のリニューアル事業、公民館等整備事業、小学校校舎改築・長寿命化事業等に充当したことから減となった。また、災害補てん基金において積立、ふるさと納税寄附金を原資とするふるさと佐世保元気基金において、寄附金の増に伴い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令和３年度は、地方創生事業への充当などにより取り崩したものの、税収増に伴う積立やコロナ対応分積み立てなどにより、残高は増となった。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減債基金の減は、条例積立と運用益によるものである。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本市の財政力指数は</a:t>
          </a:r>
          <a:r>
            <a:rPr kumimoji="1" lang="en-US" altLang="ja-JP" sz="1100">
              <a:latin typeface="ＭＳ Ｐゴシック" panose="020B0600070205080204" pitchFamily="50" charset="-128"/>
              <a:ea typeface="ＭＳ Ｐゴシック" panose="020B0600070205080204" pitchFamily="50" charset="-128"/>
            </a:rPr>
            <a:t>0.53</a:t>
          </a:r>
          <a:r>
            <a:rPr kumimoji="1" lang="ja-JP" altLang="en-US" sz="1100">
              <a:latin typeface="ＭＳ Ｐゴシック" panose="020B0600070205080204" pitchFamily="50" charset="-128"/>
              <a:ea typeface="ＭＳ Ｐゴシック" panose="020B0600070205080204" pitchFamily="50" charset="-128"/>
            </a:rPr>
            <a:t>であり、県平均</a:t>
          </a:r>
          <a:r>
            <a:rPr kumimoji="1" lang="en-US" altLang="ja-JP" sz="1100">
              <a:latin typeface="ＭＳ Ｐゴシック" panose="020B0600070205080204" pitchFamily="50" charset="-128"/>
              <a:ea typeface="ＭＳ Ｐゴシック" panose="020B0600070205080204" pitchFamily="50" charset="-128"/>
            </a:rPr>
            <a:t>0.40</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0.50</a:t>
          </a:r>
          <a:r>
            <a:rPr kumimoji="1" lang="ja-JP" altLang="en-US" sz="1100">
              <a:latin typeface="ＭＳ Ｐゴシック" panose="020B0600070205080204" pitchFamily="50" charset="-128"/>
              <a:ea typeface="ＭＳ Ｐゴシック" panose="020B0600070205080204" pitchFamily="50" charset="-128"/>
            </a:rPr>
            <a:t>は上回っているものの、類似団体平均</a:t>
          </a:r>
          <a:r>
            <a:rPr kumimoji="1" lang="en-US" altLang="ja-JP" sz="1100">
              <a:latin typeface="ＭＳ Ｐゴシック" panose="020B0600070205080204" pitchFamily="50" charset="-128"/>
              <a:ea typeface="ＭＳ Ｐゴシック" panose="020B0600070205080204" pitchFamily="50" charset="-128"/>
            </a:rPr>
            <a:t>0.78</a:t>
          </a:r>
          <a:r>
            <a:rPr kumimoji="1" lang="ja-JP" altLang="en-US" sz="1100">
              <a:latin typeface="ＭＳ Ｐゴシック" panose="020B0600070205080204" pitchFamily="50" charset="-128"/>
              <a:ea typeface="ＭＳ Ｐゴシック" panose="020B0600070205080204" pitchFamily="50" charset="-128"/>
            </a:rPr>
            <a:t>を大きく下回っている。これは、人口減少や高齢化等により、人口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人当たりの地方税収入が少ないこと、基準財政収入額が小さいことに加え、合併により市域が広まったことなどで基準財政需要額が大きくなっていることによるものである。合併算定替は令和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年度で終了となり、恒常的な財源不足に陥ることが見込まれるため、「第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次佐世保市行財政改革推進計画」に基づき、定員管理の適正化、選択と受益者負担を前提とした行政サービスの提供、税等徴収率の向上など、行政運営の効率化、財政基盤の強化を進める必要がある。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1" name="直線コネクタ 70"/>
        <xdr:cNvCxnSpPr/>
      </xdr:nvCxnSpPr>
      <xdr:spPr>
        <a:xfrm>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96157</xdr:rowOff>
    </xdr:to>
    <xdr:cxnSp macro="">
      <xdr:nvCxnSpPr>
        <xdr:cNvPr id="77" name="直線コネクタ 76"/>
        <xdr:cNvCxnSpPr/>
      </xdr:nvCxnSpPr>
      <xdr:spPr>
        <a:xfrm flipV="1">
          <a:off x="2336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本市の経常収支比率は</a:t>
          </a:r>
          <a:r>
            <a:rPr kumimoji="1" lang="en-US" altLang="ja-JP" sz="1100">
              <a:latin typeface="ＭＳ Ｐゴシック" panose="020B0600070205080204" pitchFamily="50" charset="-128"/>
              <a:ea typeface="ＭＳ Ｐゴシック" panose="020B0600070205080204" pitchFamily="50" charset="-128"/>
            </a:rPr>
            <a:t>90.3</a:t>
          </a:r>
          <a:r>
            <a:rPr kumimoji="1" lang="ja-JP" altLang="en-US" sz="1100">
              <a:latin typeface="ＭＳ Ｐゴシック" panose="020B0600070205080204" pitchFamily="50" charset="-128"/>
              <a:ea typeface="ＭＳ Ｐゴシック" panose="020B0600070205080204" pitchFamily="50" charset="-128"/>
            </a:rPr>
            <a:t>％であり、昨年度と比較すると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％減少しているが、長崎県、全国平均と比較すると上回っている状況。</a:t>
          </a:r>
        </a:p>
        <a:p>
          <a:r>
            <a:rPr kumimoji="1" lang="ja-JP" altLang="en-US" sz="1100">
              <a:latin typeface="ＭＳ Ｐゴシック" panose="020B0600070205080204" pitchFamily="50" charset="-128"/>
              <a:ea typeface="ＭＳ Ｐゴシック" panose="020B0600070205080204" pitchFamily="50" charset="-128"/>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15240</xdr:rowOff>
    </xdr:to>
    <xdr:cxnSp macro="">
      <xdr:nvCxnSpPr>
        <xdr:cNvPr id="134" name="直線コネクタ 133"/>
        <xdr:cNvCxnSpPr/>
      </xdr:nvCxnSpPr>
      <xdr:spPr>
        <a:xfrm flipV="1">
          <a:off x="4114800" y="1081913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23283</xdr:rowOff>
    </xdr:to>
    <xdr:cxnSp macro="">
      <xdr:nvCxnSpPr>
        <xdr:cNvPr id="137" name="直線コネクタ 136"/>
        <xdr:cNvCxnSpPr/>
      </xdr:nvCxnSpPr>
      <xdr:spPr>
        <a:xfrm flipV="1">
          <a:off x="3225800" y="1098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23283</xdr:rowOff>
    </xdr:to>
    <xdr:cxnSp macro="">
      <xdr:nvCxnSpPr>
        <xdr:cNvPr id="140" name="直線コネクタ 139"/>
        <xdr:cNvCxnSpPr/>
      </xdr:nvCxnSpPr>
      <xdr:spPr>
        <a:xfrm>
          <a:off x="2336800" y="1099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23283</xdr:rowOff>
    </xdr:to>
    <xdr:cxnSp macro="">
      <xdr:nvCxnSpPr>
        <xdr:cNvPr id="143" name="直線コネクタ 142"/>
        <xdr:cNvCxnSpPr/>
      </xdr:nvCxnSpPr>
      <xdr:spPr>
        <a:xfrm>
          <a:off x="1447800" y="109156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3" name="楕円 152"/>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4" name="財政構造の弾力性該当値テキスト"/>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5" name="楕円 154"/>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6" name="テキスト ボックス 155"/>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7" name="楕円 156"/>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58" name="テキスト ボックス 157"/>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1" name="楕円 160"/>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2" name="テキスト ボックス 161"/>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人当たりの金額が類似団体平均を上回っているのは、人件費・物件費が要因となっている。本市は保健所や港湾、広域消防などの業務があることや、平成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年及び</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年に市町合併を行っており、人口千人当たり職員数が類似団体と比較して多い（本市</a:t>
          </a:r>
          <a:r>
            <a:rPr kumimoji="1" lang="en-US" altLang="ja-JP" sz="1100">
              <a:latin typeface="ＭＳ Ｐゴシック" panose="020B0600070205080204" pitchFamily="50" charset="-128"/>
              <a:ea typeface="ＭＳ Ｐゴシック" panose="020B0600070205080204" pitchFamily="50" charset="-128"/>
            </a:rPr>
            <a:t>8.65</a:t>
          </a:r>
          <a:r>
            <a:rPr kumimoji="1" lang="ja-JP" altLang="en-US" sz="1100">
              <a:latin typeface="ＭＳ Ｐゴシック" panose="020B0600070205080204" pitchFamily="50" charset="-128"/>
              <a:ea typeface="ＭＳ Ｐゴシック" panose="020B0600070205080204" pitchFamily="50" charset="-128"/>
            </a:rPr>
            <a:t>人、類団</a:t>
          </a:r>
          <a:r>
            <a:rPr kumimoji="1" lang="en-US" altLang="ja-JP" sz="1100">
              <a:latin typeface="ＭＳ Ｐゴシック" panose="020B0600070205080204" pitchFamily="50" charset="-128"/>
              <a:ea typeface="ＭＳ Ｐゴシック" panose="020B0600070205080204" pitchFamily="50" charset="-128"/>
            </a:rPr>
            <a:t>6.41</a:t>
          </a:r>
          <a:r>
            <a:rPr kumimoji="1" lang="ja-JP" altLang="en-US" sz="1100">
              <a:latin typeface="ＭＳ Ｐゴシック" panose="020B0600070205080204" pitchFamily="50" charset="-128"/>
              <a:ea typeface="ＭＳ Ｐゴシック" panose="020B0600070205080204" pitchFamily="50" charset="-128"/>
            </a:rPr>
            <a:t>人）状況である。</a:t>
          </a:r>
        </a:p>
        <a:p>
          <a:r>
            <a:rPr kumimoji="1" lang="ja-JP" altLang="en-US" sz="1100">
              <a:latin typeface="ＭＳ Ｐゴシック" panose="020B0600070205080204" pitchFamily="50" charset="-128"/>
              <a:ea typeface="ＭＳ Ｐゴシック" panose="020B0600070205080204" pitchFamily="50" charset="-128"/>
            </a:rPr>
            <a:t>　今後は「第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42461</xdr:rowOff>
    </xdr:from>
    <xdr:to>
      <xdr:col>23</xdr:col>
      <xdr:colOff>133350</xdr:colOff>
      <xdr:row>86</xdr:row>
      <xdr:rowOff>152414</xdr:rowOff>
    </xdr:to>
    <xdr:cxnSp macro="">
      <xdr:nvCxnSpPr>
        <xdr:cNvPr id="197" name="直線コネクタ 196"/>
        <xdr:cNvCxnSpPr/>
      </xdr:nvCxnSpPr>
      <xdr:spPr>
        <a:xfrm>
          <a:off x="4114800" y="14787161"/>
          <a:ext cx="8382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11159</xdr:rowOff>
    </xdr:from>
    <xdr:to>
      <xdr:col>19</xdr:col>
      <xdr:colOff>133350</xdr:colOff>
      <xdr:row>86</xdr:row>
      <xdr:rowOff>42461</xdr:rowOff>
    </xdr:to>
    <xdr:cxnSp macro="">
      <xdr:nvCxnSpPr>
        <xdr:cNvPr id="200" name="直線コネクタ 199"/>
        <xdr:cNvCxnSpPr/>
      </xdr:nvCxnSpPr>
      <xdr:spPr>
        <a:xfrm>
          <a:off x="3225800" y="14584409"/>
          <a:ext cx="889000" cy="2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55445</xdr:rowOff>
    </xdr:from>
    <xdr:to>
      <xdr:col>15</xdr:col>
      <xdr:colOff>82550</xdr:colOff>
      <xdr:row>85</xdr:row>
      <xdr:rowOff>11159</xdr:rowOff>
    </xdr:to>
    <xdr:cxnSp macro="">
      <xdr:nvCxnSpPr>
        <xdr:cNvPr id="203" name="直線コネクタ 202"/>
        <xdr:cNvCxnSpPr/>
      </xdr:nvCxnSpPr>
      <xdr:spPr>
        <a:xfrm>
          <a:off x="2336800" y="14457245"/>
          <a:ext cx="889000" cy="1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26206</xdr:rowOff>
    </xdr:from>
    <xdr:to>
      <xdr:col>11</xdr:col>
      <xdr:colOff>31750</xdr:colOff>
      <xdr:row>84</xdr:row>
      <xdr:rowOff>55445</xdr:rowOff>
    </xdr:to>
    <xdr:cxnSp macro="">
      <xdr:nvCxnSpPr>
        <xdr:cNvPr id="206" name="直線コネクタ 205"/>
        <xdr:cNvCxnSpPr/>
      </xdr:nvCxnSpPr>
      <xdr:spPr>
        <a:xfrm>
          <a:off x="1447800" y="14428006"/>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101614</xdr:rowOff>
    </xdr:from>
    <xdr:to>
      <xdr:col>23</xdr:col>
      <xdr:colOff>184150</xdr:colOff>
      <xdr:row>87</xdr:row>
      <xdr:rowOff>31764</xdr:rowOff>
    </xdr:to>
    <xdr:sp macro="" textlink="">
      <xdr:nvSpPr>
        <xdr:cNvPr id="216" name="楕円 215"/>
        <xdr:cNvSpPr/>
      </xdr:nvSpPr>
      <xdr:spPr>
        <a:xfrm>
          <a:off x="49022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73691</xdr:rowOff>
    </xdr:from>
    <xdr:ext cx="762000" cy="259045"/>
    <xdr:sp macro="" textlink="">
      <xdr:nvSpPr>
        <xdr:cNvPr id="217" name="人件費・物件費等の状況該当値テキスト"/>
        <xdr:cNvSpPr txBox="1"/>
      </xdr:nvSpPr>
      <xdr:spPr>
        <a:xfrm>
          <a:off x="5041900" y="1481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163111</xdr:rowOff>
    </xdr:from>
    <xdr:to>
      <xdr:col>19</xdr:col>
      <xdr:colOff>184150</xdr:colOff>
      <xdr:row>86</xdr:row>
      <xdr:rowOff>93261</xdr:rowOff>
    </xdr:to>
    <xdr:sp macro="" textlink="">
      <xdr:nvSpPr>
        <xdr:cNvPr id="218" name="楕円 217"/>
        <xdr:cNvSpPr/>
      </xdr:nvSpPr>
      <xdr:spPr>
        <a:xfrm>
          <a:off x="4064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78038</xdr:rowOff>
    </xdr:from>
    <xdr:ext cx="736600" cy="259045"/>
    <xdr:sp macro="" textlink="">
      <xdr:nvSpPr>
        <xdr:cNvPr id="219" name="テキスト ボックス 218"/>
        <xdr:cNvSpPr txBox="1"/>
      </xdr:nvSpPr>
      <xdr:spPr>
        <a:xfrm>
          <a:off x="3733800" y="1482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131809</xdr:rowOff>
    </xdr:from>
    <xdr:to>
      <xdr:col>15</xdr:col>
      <xdr:colOff>133350</xdr:colOff>
      <xdr:row>85</xdr:row>
      <xdr:rowOff>61959</xdr:rowOff>
    </xdr:to>
    <xdr:sp macro="" textlink="">
      <xdr:nvSpPr>
        <xdr:cNvPr id="220" name="楕円 219"/>
        <xdr:cNvSpPr/>
      </xdr:nvSpPr>
      <xdr:spPr>
        <a:xfrm>
          <a:off x="3175000" y="145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46736</xdr:rowOff>
    </xdr:from>
    <xdr:ext cx="762000" cy="259045"/>
    <xdr:sp macro="" textlink="">
      <xdr:nvSpPr>
        <xdr:cNvPr id="221" name="テキスト ボックス 220"/>
        <xdr:cNvSpPr txBox="1"/>
      </xdr:nvSpPr>
      <xdr:spPr>
        <a:xfrm>
          <a:off x="2844800" y="146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4645</xdr:rowOff>
    </xdr:from>
    <xdr:to>
      <xdr:col>11</xdr:col>
      <xdr:colOff>82550</xdr:colOff>
      <xdr:row>84</xdr:row>
      <xdr:rowOff>106245</xdr:rowOff>
    </xdr:to>
    <xdr:sp macro="" textlink="">
      <xdr:nvSpPr>
        <xdr:cNvPr id="222" name="楕円 221"/>
        <xdr:cNvSpPr/>
      </xdr:nvSpPr>
      <xdr:spPr>
        <a:xfrm>
          <a:off x="2286000" y="144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91022</xdr:rowOff>
    </xdr:from>
    <xdr:ext cx="762000" cy="259045"/>
    <xdr:sp macro="" textlink="">
      <xdr:nvSpPr>
        <xdr:cNvPr id="223" name="テキスト ボックス 222"/>
        <xdr:cNvSpPr txBox="1"/>
      </xdr:nvSpPr>
      <xdr:spPr>
        <a:xfrm>
          <a:off x="1955800" y="144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146856</xdr:rowOff>
    </xdr:from>
    <xdr:to>
      <xdr:col>7</xdr:col>
      <xdr:colOff>31750</xdr:colOff>
      <xdr:row>84</xdr:row>
      <xdr:rowOff>77006</xdr:rowOff>
    </xdr:to>
    <xdr:sp macro="" textlink="">
      <xdr:nvSpPr>
        <xdr:cNvPr id="224" name="楕円 223"/>
        <xdr:cNvSpPr/>
      </xdr:nvSpPr>
      <xdr:spPr>
        <a:xfrm>
          <a:off x="1397000" y="143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61783</xdr:rowOff>
    </xdr:from>
    <xdr:ext cx="762000" cy="259045"/>
    <xdr:sp macro="" textlink="">
      <xdr:nvSpPr>
        <xdr:cNvPr id="225" name="テキスト ボックス 224"/>
        <xdr:cNvSpPr txBox="1"/>
      </xdr:nvSpPr>
      <xdr:spPr>
        <a:xfrm>
          <a:off x="1066800" y="1446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全国市平均と比較すると、今年度は昨年度と同様</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ポイント高となり、類似団体（中核市平均</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）との比較では、こちらも昨年度と同様</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ポイント低い状況である。</a:t>
          </a:r>
        </a:p>
        <a:p>
          <a:r>
            <a:rPr kumimoji="1" lang="ja-JP" altLang="en-US" sz="1300">
              <a:latin typeface="ＭＳ Ｐゴシック" panose="020B0600070205080204" pitchFamily="50" charset="-128"/>
              <a:ea typeface="ＭＳ Ｐゴシック" panose="020B0600070205080204" pitchFamily="50" charset="-128"/>
            </a:rPr>
            <a:t>　今後も国、他都市の動向等を勘案しながら給与の適正化に努める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48986</xdr:rowOff>
    </xdr:to>
    <xdr:cxnSp macro="">
      <xdr:nvCxnSpPr>
        <xdr:cNvPr id="261" name="直線コネクタ 260"/>
        <xdr:cNvCxnSpPr/>
      </xdr:nvCxnSpPr>
      <xdr:spPr>
        <a:xfrm>
          <a:off x="16179800" y="14622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64" name="直線コネクタ 263"/>
        <xdr:cNvCxnSpPr/>
      </xdr:nvCxnSpPr>
      <xdr:spPr>
        <a:xfrm flipV="1">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7" name="直線コネクタ 266"/>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70" name="直線コネクタ 269"/>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3" name="テキスト ボックス 282"/>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保健所設置市であること、消防業務を市直轄で行い近隣市町の消防業務も受託していることなどの制度的な要因に加え、基地や港湾、水産などの本市の特殊事情や、市域が広いため支所等を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か所設置していることなどの地域独自の事情のため、職員数が多くなっている。</a:t>
          </a:r>
        </a:p>
        <a:p>
          <a:r>
            <a:rPr kumimoji="1" lang="ja-JP" altLang="en-US" sz="1100">
              <a:latin typeface="ＭＳ Ｐゴシック" panose="020B0600070205080204" pitchFamily="50" charset="-128"/>
              <a:ea typeface="ＭＳ Ｐゴシック" panose="020B0600070205080204" pitchFamily="50" charset="-128"/>
            </a:rPr>
            <a:t>　今後は第７次行財政改革推進計画に基づく業務の繁閑に応じた体制の見直し、業務手順の見える化による</a:t>
          </a:r>
          <a:r>
            <a:rPr kumimoji="1" lang="en-US" altLang="ja-JP" sz="1100">
              <a:latin typeface="ＭＳ Ｐゴシック" panose="020B0600070205080204" pitchFamily="50" charset="-128"/>
              <a:ea typeface="ＭＳ Ｐゴシック" panose="020B0600070205080204" pitchFamily="50" charset="-128"/>
            </a:rPr>
            <a:t>BPR</a:t>
          </a:r>
          <a:r>
            <a:rPr kumimoji="1" lang="ja-JP" altLang="en-US" sz="1100">
              <a:latin typeface="ＭＳ Ｐゴシック" panose="020B0600070205080204" pitchFamily="50" charset="-128"/>
              <a:ea typeface="ＭＳ Ｐゴシック" panose="020B0600070205080204" pitchFamily="50" charset="-128"/>
            </a:rPr>
            <a:t>の推進、正規・非正規の役割整理等の取組による減員のほか、令和３年１月に策定した現業部門を対象とする「定員見直し計画」の着実な実施により、計画期間中の６年間に１０６名の減員を見込んでおり、これらの取組により定員管理の適正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94615</xdr:rowOff>
    </xdr:from>
    <xdr:to>
      <xdr:col>81</xdr:col>
      <xdr:colOff>44450</xdr:colOff>
      <xdr:row>66</xdr:row>
      <xdr:rowOff>142875</xdr:rowOff>
    </xdr:to>
    <xdr:cxnSp macro="">
      <xdr:nvCxnSpPr>
        <xdr:cNvPr id="324" name="直線コネクタ 323"/>
        <xdr:cNvCxnSpPr/>
      </xdr:nvCxnSpPr>
      <xdr:spPr>
        <a:xfrm>
          <a:off x="16179800" y="1141031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30269</xdr:rowOff>
    </xdr:from>
    <xdr:to>
      <xdr:col>77</xdr:col>
      <xdr:colOff>44450</xdr:colOff>
      <xdr:row>66</xdr:row>
      <xdr:rowOff>94615</xdr:rowOff>
    </xdr:to>
    <xdr:cxnSp macro="">
      <xdr:nvCxnSpPr>
        <xdr:cNvPr id="327" name="直線コネクタ 326"/>
        <xdr:cNvCxnSpPr/>
      </xdr:nvCxnSpPr>
      <xdr:spPr>
        <a:xfrm>
          <a:off x="15290800" y="113459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10160</xdr:rowOff>
    </xdr:from>
    <xdr:to>
      <xdr:col>72</xdr:col>
      <xdr:colOff>203200</xdr:colOff>
      <xdr:row>66</xdr:row>
      <xdr:rowOff>30269</xdr:rowOff>
    </xdr:to>
    <xdr:cxnSp macro="">
      <xdr:nvCxnSpPr>
        <xdr:cNvPr id="330" name="直線コネクタ 329"/>
        <xdr:cNvCxnSpPr/>
      </xdr:nvCxnSpPr>
      <xdr:spPr>
        <a:xfrm>
          <a:off x="14401800" y="113258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129329</xdr:rowOff>
    </xdr:from>
    <xdr:to>
      <xdr:col>68</xdr:col>
      <xdr:colOff>152400</xdr:colOff>
      <xdr:row>66</xdr:row>
      <xdr:rowOff>10160</xdr:rowOff>
    </xdr:to>
    <xdr:cxnSp macro="">
      <xdr:nvCxnSpPr>
        <xdr:cNvPr id="333" name="直線コネクタ 332"/>
        <xdr:cNvCxnSpPr/>
      </xdr:nvCxnSpPr>
      <xdr:spPr>
        <a:xfrm>
          <a:off x="13512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92075</xdr:rowOff>
    </xdr:from>
    <xdr:to>
      <xdr:col>81</xdr:col>
      <xdr:colOff>95250</xdr:colOff>
      <xdr:row>67</xdr:row>
      <xdr:rowOff>22225</xdr:rowOff>
    </xdr:to>
    <xdr:sp macro="" textlink="">
      <xdr:nvSpPr>
        <xdr:cNvPr id="343" name="楕円 342"/>
        <xdr:cNvSpPr/>
      </xdr:nvSpPr>
      <xdr:spPr>
        <a:xfrm>
          <a:off x="16967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159402</xdr:rowOff>
    </xdr:from>
    <xdr:ext cx="762000" cy="259045"/>
    <xdr:sp macro="" textlink="">
      <xdr:nvSpPr>
        <xdr:cNvPr id="344" name="定員管理の状況該当値テキスト"/>
        <xdr:cNvSpPr txBox="1"/>
      </xdr:nvSpPr>
      <xdr:spPr>
        <a:xfrm>
          <a:off x="17106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43815</xdr:rowOff>
    </xdr:from>
    <xdr:to>
      <xdr:col>77</xdr:col>
      <xdr:colOff>95250</xdr:colOff>
      <xdr:row>66</xdr:row>
      <xdr:rowOff>145415</xdr:rowOff>
    </xdr:to>
    <xdr:sp macro="" textlink="">
      <xdr:nvSpPr>
        <xdr:cNvPr id="345" name="楕円 344"/>
        <xdr:cNvSpPr/>
      </xdr:nvSpPr>
      <xdr:spPr>
        <a:xfrm>
          <a:off x="16129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130192</xdr:rowOff>
    </xdr:from>
    <xdr:ext cx="736600" cy="259045"/>
    <xdr:sp macro="" textlink="">
      <xdr:nvSpPr>
        <xdr:cNvPr id="346" name="テキスト ボックス 345"/>
        <xdr:cNvSpPr txBox="1"/>
      </xdr:nvSpPr>
      <xdr:spPr>
        <a:xfrm>
          <a:off x="15798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150919</xdr:rowOff>
    </xdr:from>
    <xdr:to>
      <xdr:col>73</xdr:col>
      <xdr:colOff>44450</xdr:colOff>
      <xdr:row>66</xdr:row>
      <xdr:rowOff>81069</xdr:rowOff>
    </xdr:to>
    <xdr:sp macro="" textlink="">
      <xdr:nvSpPr>
        <xdr:cNvPr id="347" name="楕円 346"/>
        <xdr:cNvSpPr/>
      </xdr:nvSpPr>
      <xdr:spPr>
        <a:xfrm>
          <a:off x="15240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65846</xdr:rowOff>
    </xdr:from>
    <xdr:ext cx="762000" cy="259045"/>
    <xdr:sp macro="" textlink="">
      <xdr:nvSpPr>
        <xdr:cNvPr id="348" name="テキスト ボックス 347"/>
        <xdr:cNvSpPr txBox="1"/>
      </xdr:nvSpPr>
      <xdr:spPr>
        <a:xfrm>
          <a:off x="14909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9" name="楕円 348"/>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50" name="テキスト ボックス 349"/>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78529</xdr:rowOff>
    </xdr:from>
    <xdr:to>
      <xdr:col>64</xdr:col>
      <xdr:colOff>152400</xdr:colOff>
      <xdr:row>66</xdr:row>
      <xdr:rowOff>8679</xdr:rowOff>
    </xdr:to>
    <xdr:sp macro="" textlink="">
      <xdr:nvSpPr>
        <xdr:cNvPr id="351" name="楕円 350"/>
        <xdr:cNvSpPr/>
      </xdr:nvSpPr>
      <xdr:spPr>
        <a:xfrm>
          <a:off x="13462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164906</xdr:rowOff>
    </xdr:from>
    <xdr:ext cx="762000" cy="259045"/>
    <xdr:sp macro="" textlink="">
      <xdr:nvSpPr>
        <xdr:cNvPr id="352" name="テキスト ボックス 351"/>
        <xdr:cNvSpPr txBox="1"/>
      </xdr:nvSpPr>
      <xdr:spPr>
        <a:xfrm>
          <a:off x="13131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ポイント増加。市場公募債に係る元金償還が令和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終了したことに伴い、公債費への普通交付税算入額が減となったことなどから、平成３０年度単年度の比率より令和３年度単年度比率は増加した。類似団体平均、全国平均、県平均をいずれも下回った。今後も地方債の発行を抑制するとともに、市債を活用して実施する投資的な事業については、後年の財政負担を考慮し、財政措置の高い有利な市債を活用するなど計画的な財政運営に努める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127529</xdr:rowOff>
    </xdr:from>
    <xdr:to>
      <xdr:col>81</xdr:col>
      <xdr:colOff>44450</xdr:colOff>
      <xdr:row>39</xdr:row>
      <xdr:rowOff>147638</xdr:rowOff>
    </xdr:to>
    <xdr:cxnSp macro="">
      <xdr:nvCxnSpPr>
        <xdr:cNvPr id="389" name="直線コネクタ 388"/>
        <xdr:cNvCxnSpPr/>
      </xdr:nvCxnSpPr>
      <xdr:spPr>
        <a:xfrm>
          <a:off x="16179800" y="68140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127529</xdr:rowOff>
    </xdr:from>
    <xdr:to>
      <xdr:col>77</xdr:col>
      <xdr:colOff>44450</xdr:colOff>
      <xdr:row>39</xdr:row>
      <xdr:rowOff>147638</xdr:rowOff>
    </xdr:to>
    <xdr:cxnSp macro="">
      <xdr:nvCxnSpPr>
        <xdr:cNvPr id="392" name="直線コネクタ 391"/>
        <xdr:cNvCxnSpPr/>
      </xdr:nvCxnSpPr>
      <xdr:spPr>
        <a:xfrm flipV="1">
          <a:off x="15290800" y="68140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147638</xdr:rowOff>
    </xdr:from>
    <xdr:to>
      <xdr:col>72</xdr:col>
      <xdr:colOff>203200</xdr:colOff>
      <xdr:row>39</xdr:row>
      <xdr:rowOff>157692</xdr:rowOff>
    </xdr:to>
    <xdr:cxnSp macro="">
      <xdr:nvCxnSpPr>
        <xdr:cNvPr id="395" name="直線コネクタ 394"/>
        <xdr:cNvCxnSpPr/>
      </xdr:nvCxnSpPr>
      <xdr:spPr>
        <a:xfrm flipV="1">
          <a:off x="14401800" y="68341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157692</xdr:rowOff>
    </xdr:from>
    <xdr:to>
      <xdr:col>68</xdr:col>
      <xdr:colOff>152400</xdr:colOff>
      <xdr:row>40</xdr:row>
      <xdr:rowOff>46567</xdr:rowOff>
    </xdr:to>
    <xdr:cxnSp macro="">
      <xdr:nvCxnSpPr>
        <xdr:cNvPr id="398" name="直線コネクタ 397"/>
        <xdr:cNvCxnSpPr/>
      </xdr:nvCxnSpPr>
      <xdr:spPr>
        <a:xfrm flipV="1">
          <a:off x="13512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08" name="楕円 407"/>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09" name="公債費負担の状況該当値テキスト"/>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76729</xdr:rowOff>
    </xdr:from>
    <xdr:to>
      <xdr:col>77</xdr:col>
      <xdr:colOff>95250</xdr:colOff>
      <xdr:row>40</xdr:row>
      <xdr:rowOff>6879</xdr:rowOff>
    </xdr:to>
    <xdr:sp macro="" textlink="">
      <xdr:nvSpPr>
        <xdr:cNvPr id="410" name="楕円 409"/>
        <xdr:cNvSpPr/>
      </xdr:nvSpPr>
      <xdr:spPr>
        <a:xfrm>
          <a:off x="16129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17056</xdr:rowOff>
    </xdr:from>
    <xdr:ext cx="736600" cy="259045"/>
    <xdr:sp macro="" textlink="">
      <xdr:nvSpPr>
        <xdr:cNvPr id="411" name="テキスト ボックス 410"/>
        <xdr:cNvSpPr txBox="1"/>
      </xdr:nvSpPr>
      <xdr:spPr>
        <a:xfrm>
          <a:off x="15798800" y="653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96838</xdr:rowOff>
    </xdr:from>
    <xdr:to>
      <xdr:col>73</xdr:col>
      <xdr:colOff>44450</xdr:colOff>
      <xdr:row>40</xdr:row>
      <xdr:rowOff>26988</xdr:rowOff>
    </xdr:to>
    <xdr:sp macro="" textlink="">
      <xdr:nvSpPr>
        <xdr:cNvPr id="412" name="楕円 411"/>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37165</xdr:rowOff>
    </xdr:from>
    <xdr:ext cx="762000" cy="259045"/>
    <xdr:sp macro="" textlink="">
      <xdr:nvSpPr>
        <xdr:cNvPr id="413" name="テキスト ボックス 412"/>
        <xdr:cNvSpPr txBox="1"/>
      </xdr:nvSpPr>
      <xdr:spPr>
        <a:xfrm>
          <a:off x="14909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14" name="楕円 413"/>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47219</xdr:rowOff>
    </xdr:from>
    <xdr:ext cx="762000" cy="259045"/>
    <xdr:sp macro="" textlink="">
      <xdr:nvSpPr>
        <xdr:cNvPr id="415" name="テキスト ボックス 414"/>
        <xdr:cNvSpPr txBox="1"/>
      </xdr:nvSpPr>
      <xdr:spPr>
        <a:xfrm>
          <a:off x="14020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6" name="楕円 415"/>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7" name="テキスト ボックス 416"/>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昨年度に続き、将来負担比率はマイナス数値となっている。令和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年度は、計画的な償還などにより地方債残高などの将来負担額が減となったものの、充当可能歳入は増となり、比率算出の分子は減となり、マイナス比率は低下している。</a:t>
          </a:r>
        </a:p>
        <a:p>
          <a:r>
            <a:rPr kumimoji="1" lang="ja-JP" altLang="en-US" sz="1200">
              <a:latin typeface="ＭＳ Ｐゴシック" panose="020B0600070205080204" pitchFamily="50" charset="-128"/>
              <a:ea typeface="ＭＳ Ｐゴシック" panose="020B0600070205080204" pitchFamily="50" charset="-128"/>
            </a:rPr>
            <a:t>　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3" name="フローチャート: 判断 452"/>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4" name="テキスト ボックス 453"/>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5" name="フローチャート: 判断 454"/>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6" name="テキスト ボックス 455"/>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104320</xdr:colOff>
      <xdr:row>26</xdr:row>
      <xdr:rowOff>43544</xdr:rowOff>
    </xdr:from>
    <xdr:ext cx="9466037" cy="425758"/>
    <xdr:sp macro="" textlink="">
      <xdr:nvSpPr>
        <xdr:cNvPr id="466" name="テキスト ボックス 465">
          <a:extLst>
            <a:ext uri="{FF2B5EF4-FFF2-40B4-BE49-F238E27FC236}">
              <a16:creationId xmlns:a16="http://schemas.microsoft.com/office/drawing/2014/main" id="{B7833EC5-7802-49C9-93AF-5F55205E114C}"/>
            </a:ext>
          </a:extLst>
        </xdr:cNvPr>
        <xdr:cNvSpPr txBox="1"/>
      </xdr:nvSpPr>
      <xdr:spPr>
        <a:xfrm>
          <a:off x="716641" y="4465865"/>
          <a:ext cx="94660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％となっており、類似団体平均、県平均より高くなっている。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減少の主な要因は歳入経常一財が増加したことなどによるものである。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今後とも行財政改革の推進により、人件費の抑制に努める。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20320</xdr:rowOff>
    </xdr:to>
    <xdr:cxnSp macro="">
      <xdr:nvCxnSpPr>
        <xdr:cNvPr id="66" name="直線コネクタ 65"/>
        <xdr:cNvCxnSpPr/>
      </xdr:nvCxnSpPr>
      <xdr:spPr>
        <a:xfrm flipV="1">
          <a:off x="3987800" y="6482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38</xdr:row>
      <xdr:rowOff>20320</xdr:rowOff>
    </xdr:to>
    <xdr:cxnSp macro="">
      <xdr:nvCxnSpPr>
        <xdr:cNvPr id="69" name="直線コネクタ 68"/>
        <xdr:cNvCxnSpPr/>
      </xdr:nvCxnSpPr>
      <xdr:spPr>
        <a:xfrm>
          <a:off x="3098800" y="62992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54610</xdr:rowOff>
    </xdr:to>
    <xdr:cxnSp macro="">
      <xdr:nvCxnSpPr>
        <xdr:cNvPr id="72" name="直線コネクタ 71"/>
        <xdr:cNvCxnSpPr/>
      </xdr:nvCxnSpPr>
      <xdr:spPr>
        <a:xfrm flipV="1">
          <a:off x="2209800" y="6299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54610</xdr:rowOff>
    </xdr:to>
    <xdr:cxnSp macro="">
      <xdr:nvCxnSpPr>
        <xdr:cNvPr id="75" name="直線コネクタ 74"/>
        <xdr:cNvCxnSpPr/>
      </xdr:nvCxnSpPr>
      <xdr:spPr>
        <a:xfrm>
          <a:off x="1320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a:t>
          </a:r>
        </a:p>
        <a:p>
          <a:r>
            <a:rPr kumimoji="1" lang="ja-JP" altLang="en-US" sz="1300">
              <a:latin typeface="ＭＳ Ｐゴシック" panose="020B0600070205080204" pitchFamily="50" charset="-128"/>
              <a:ea typeface="ＭＳ Ｐゴシック" panose="020B0600070205080204" pitchFamily="50" charset="-128"/>
            </a:rPr>
            <a:t>　減少の主な要因は、公衆衛生関係経費が減少したことなどによるものである。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や全国平均と比べ、人口一人当たり決算額が、商工費や農林水産業費で多くなっている。物件費の増加は、経常収支比率の大きな要因となるため、今後、公共施設の再編を進め、施設維持管理経費等、経常的な物件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45357</xdr:rowOff>
    </xdr:to>
    <xdr:cxnSp macro="">
      <xdr:nvCxnSpPr>
        <xdr:cNvPr id="129" name="直線コネクタ 128"/>
        <xdr:cNvCxnSpPr/>
      </xdr:nvCxnSpPr>
      <xdr:spPr>
        <a:xfrm flipV="1">
          <a:off x="15671800" y="27450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37193</xdr:rowOff>
    </xdr:to>
    <xdr:cxnSp macro="">
      <xdr:nvCxnSpPr>
        <xdr:cNvPr id="132" name="直線コネクタ 131"/>
        <xdr:cNvCxnSpPr/>
      </xdr:nvCxnSpPr>
      <xdr:spPr>
        <a:xfrm flipV="1">
          <a:off x="14782800" y="2788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37193</xdr:rowOff>
    </xdr:to>
    <xdr:cxnSp macro="">
      <xdr:nvCxnSpPr>
        <xdr:cNvPr id="135" name="直線コネクタ 134"/>
        <xdr:cNvCxnSpPr/>
      </xdr:nvCxnSpPr>
      <xdr:spPr>
        <a:xfrm>
          <a:off x="13893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15421</xdr:rowOff>
    </xdr:to>
    <xdr:cxnSp macro="">
      <xdr:nvCxnSpPr>
        <xdr:cNvPr id="138" name="直線コネクタ 137"/>
        <xdr:cNvCxnSpPr/>
      </xdr:nvCxnSpPr>
      <xdr:spPr>
        <a:xfrm>
          <a:off x="13004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4" name="楕円 153"/>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5" name="テキスト ボックス 154"/>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7" name="テキスト ボックス 156"/>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％となっており、県平均、類似団体よりも高い状況である。</a:t>
          </a:r>
        </a:p>
        <a:p>
          <a:r>
            <a:rPr kumimoji="1" lang="ja-JP" altLang="en-US" sz="1300">
              <a:latin typeface="ＭＳ Ｐゴシック" panose="020B0600070205080204" pitchFamily="50" charset="-128"/>
              <a:ea typeface="ＭＳ Ｐゴシック" panose="020B0600070205080204" pitchFamily="50" charset="-128"/>
            </a:rPr>
            <a:t>　経年比較で減少した主な理由は、生活保護世帯数の減によるもの。類似団体と比べ、老人福祉費や教育費にかかる扶助費が多くなっている。本市では令和１１年度に高齢者人口のピークを迎える予想であり、今後も高齢化社会に伴う民生費全般の扶助費の増加などが予想されるため、健全な財政運営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90" name="直線コネクタ 189"/>
        <xdr:cNvCxnSpPr/>
      </xdr:nvCxnSpPr>
      <xdr:spPr>
        <a:xfrm flipV="1">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63500</xdr:rowOff>
    </xdr:to>
    <xdr:cxnSp macro="">
      <xdr:nvCxnSpPr>
        <xdr:cNvPr id="193" name="直線コネクタ 192"/>
        <xdr:cNvCxnSpPr/>
      </xdr:nvCxnSpPr>
      <xdr:spPr>
        <a:xfrm flipV="1">
          <a:off x="3098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63500</xdr:rowOff>
    </xdr:to>
    <xdr:cxnSp macro="">
      <xdr:nvCxnSpPr>
        <xdr:cNvPr id="196" name="直線コネクタ 195"/>
        <xdr:cNvCxnSpPr/>
      </xdr:nvCxnSpPr>
      <xdr:spPr>
        <a:xfrm>
          <a:off x="2209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133350</xdr:rowOff>
    </xdr:to>
    <xdr:cxnSp macro="">
      <xdr:nvCxnSpPr>
        <xdr:cNvPr id="199" name="直線コネクタ 198"/>
        <xdr:cNvCxnSpPr/>
      </xdr:nvCxnSpPr>
      <xdr:spPr>
        <a:xfrm>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9" name="楕円 208"/>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0" name="扶助費該当値テキスト"/>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11" name="楕円 210"/>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2" name="テキスト ボックス 211"/>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3" name="楕円 212"/>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4" name="テキスト ボックス 213"/>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5" name="楕円 214"/>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6" name="テキスト ボックス 215"/>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％となり、全国平均、県平均、類似団体平均を上回っている状況である。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経年比較で減少した主な要因は、後期高齢者医療事業への療養給付費負担金が減少したことが挙げられる。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繰出金については、各特別会計においては事務費削減、保険料の適正化に努め、財政健全化を図っていく。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139700</xdr:rowOff>
    </xdr:to>
    <xdr:cxnSp macro="">
      <xdr:nvCxnSpPr>
        <xdr:cNvPr id="251" name="直線コネクタ 250"/>
        <xdr:cNvCxnSpPr/>
      </xdr:nvCxnSpPr>
      <xdr:spPr>
        <a:xfrm flipV="1">
          <a:off x="15671800" y="998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6350</xdr:rowOff>
    </xdr:to>
    <xdr:cxnSp macro="">
      <xdr:nvCxnSpPr>
        <xdr:cNvPr id="254" name="直線コネクタ 253"/>
        <xdr:cNvCxnSpPr/>
      </xdr:nvCxnSpPr>
      <xdr:spPr>
        <a:xfrm flipV="1">
          <a:off x="14782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6350</xdr:rowOff>
    </xdr:to>
    <xdr:cxnSp macro="">
      <xdr:nvCxnSpPr>
        <xdr:cNvPr id="257" name="直線コネクタ 256"/>
        <xdr:cNvCxnSpPr/>
      </xdr:nvCxnSpPr>
      <xdr:spPr>
        <a:xfrm>
          <a:off x="13893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127000</xdr:rowOff>
    </xdr:to>
    <xdr:cxnSp macro="">
      <xdr:nvCxnSpPr>
        <xdr:cNvPr id="260" name="直線コネクタ 259"/>
        <xdr:cNvCxnSpPr/>
      </xdr:nvCxnSpPr>
      <xdr:spPr>
        <a:xfrm>
          <a:off x="13004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1" name="その他該当値テキスト"/>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年度と同数値の</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％となっており、類似団体等の平均を大きく下回っている。類似団体や全国平均と比べ、人口一人当たり決算額が、単独で行う補助交付金で下回っている。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金等見直しガイドラインに基づき、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143002</xdr:rowOff>
    </xdr:from>
    <xdr:to>
      <xdr:col>82</xdr:col>
      <xdr:colOff>107950</xdr:colOff>
      <xdr:row>33</xdr:row>
      <xdr:rowOff>143002</xdr:rowOff>
    </xdr:to>
    <xdr:cxnSp macro="">
      <xdr:nvCxnSpPr>
        <xdr:cNvPr id="310" name="直線コネクタ 309"/>
        <xdr:cNvCxnSpPr/>
      </xdr:nvCxnSpPr>
      <xdr:spPr>
        <a:xfrm>
          <a:off x="15671800" y="5800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33</xdr:row>
      <xdr:rowOff>152146</xdr:rowOff>
    </xdr:to>
    <xdr:cxnSp macro="">
      <xdr:nvCxnSpPr>
        <xdr:cNvPr id="313" name="直線コネクタ 312"/>
        <xdr:cNvCxnSpPr/>
      </xdr:nvCxnSpPr>
      <xdr:spPr>
        <a:xfrm flipV="1">
          <a:off x="14782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152146</xdr:rowOff>
    </xdr:to>
    <xdr:cxnSp macro="">
      <xdr:nvCxnSpPr>
        <xdr:cNvPr id="316" name="直線コネクタ 315"/>
        <xdr:cNvCxnSpPr/>
      </xdr:nvCxnSpPr>
      <xdr:spPr>
        <a:xfrm>
          <a:off x="13893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143002</xdr:rowOff>
    </xdr:to>
    <xdr:cxnSp macro="">
      <xdr:nvCxnSpPr>
        <xdr:cNvPr id="319" name="直線コネクタ 318"/>
        <xdr:cNvCxnSpPr/>
      </xdr:nvCxnSpPr>
      <xdr:spPr>
        <a:xfrm>
          <a:off x="13004800" y="5773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92202</xdr:rowOff>
    </xdr:from>
    <xdr:to>
      <xdr:col>82</xdr:col>
      <xdr:colOff>158750</xdr:colOff>
      <xdr:row>34</xdr:row>
      <xdr:rowOff>22352</xdr:rowOff>
    </xdr:to>
    <xdr:sp macro="" textlink="">
      <xdr:nvSpPr>
        <xdr:cNvPr id="329" name="楕円 328"/>
        <xdr:cNvSpPr/>
      </xdr:nvSpPr>
      <xdr:spPr>
        <a:xfrm>
          <a:off x="164592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108729</xdr:rowOff>
    </xdr:from>
    <xdr:ext cx="762000" cy="259045"/>
    <xdr:sp macro="" textlink="">
      <xdr:nvSpPr>
        <xdr:cNvPr id="330" name="補助費等該当値テキスト"/>
        <xdr:cNvSpPr txBox="1"/>
      </xdr:nvSpPr>
      <xdr:spPr>
        <a:xfrm>
          <a:off x="16598900" y="559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92202</xdr:rowOff>
    </xdr:from>
    <xdr:to>
      <xdr:col>78</xdr:col>
      <xdr:colOff>120650</xdr:colOff>
      <xdr:row>34</xdr:row>
      <xdr:rowOff>22352</xdr:rowOff>
    </xdr:to>
    <xdr:sp macro="" textlink="">
      <xdr:nvSpPr>
        <xdr:cNvPr id="331" name="楕円 330"/>
        <xdr:cNvSpPr/>
      </xdr:nvSpPr>
      <xdr:spPr>
        <a:xfrm>
          <a:off x="15621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32529</xdr:rowOff>
    </xdr:from>
    <xdr:ext cx="736600" cy="259045"/>
    <xdr:sp macro="" textlink="">
      <xdr:nvSpPr>
        <xdr:cNvPr id="332" name="テキスト ボックス 331"/>
        <xdr:cNvSpPr txBox="1"/>
      </xdr:nvSpPr>
      <xdr:spPr>
        <a:xfrm>
          <a:off x="15290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3" name="楕円 332"/>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4" name="テキスト ボックス 333"/>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37" name="楕円 336"/>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38" name="テキスト ボックス 337"/>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16.0</a:t>
          </a:r>
          <a:r>
            <a:rPr kumimoji="1" lang="ja-JP" altLang="en-US" sz="1200">
              <a:latin typeface="ＭＳ Ｐゴシック" panose="020B0600070205080204" pitchFamily="50" charset="-128"/>
              <a:ea typeface="ＭＳ Ｐゴシック" panose="020B0600070205080204" pitchFamily="50" charset="-128"/>
            </a:rPr>
            <a:t>％となり、県平均よりは少ない。</a:t>
          </a:r>
        </a:p>
        <a:p>
          <a:r>
            <a:rPr kumimoji="1" lang="ja-JP" altLang="en-US" sz="1200">
              <a:latin typeface="ＭＳ Ｐゴシック" panose="020B0600070205080204" pitchFamily="50" charset="-128"/>
              <a:ea typeface="ＭＳ Ｐゴシック" panose="020B0600070205080204" pitchFamily="50" charset="-128"/>
            </a:rPr>
            <a:t>　経年比較では、令和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公共事業等債などの建設事業が償還終了したことなどにより地方債残高が減少したものの、令和元年度までに整備した廃棄物処理施設や学校空調設備などの大型事業の償還を開始し、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市債発行額を元金償還金の範囲内とする基本方針を継続するとともに、実施事業の厳選とコスト意識の徹底により、公債費負担の軽減を図っていく。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146050</xdr:rowOff>
    </xdr:to>
    <xdr:cxnSp macro="">
      <xdr:nvCxnSpPr>
        <xdr:cNvPr id="371" name="直線コネクタ 370"/>
        <xdr:cNvCxnSpPr/>
      </xdr:nvCxnSpPr>
      <xdr:spPr>
        <a:xfrm>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5080</xdr:rowOff>
    </xdr:to>
    <xdr:cxnSp macro="">
      <xdr:nvCxnSpPr>
        <xdr:cNvPr id="374" name="直線コネクタ 373"/>
        <xdr:cNvCxnSpPr/>
      </xdr:nvCxnSpPr>
      <xdr:spPr>
        <a:xfrm flipV="1">
          <a:off x="3098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20320</xdr:rowOff>
    </xdr:to>
    <xdr:cxnSp macro="">
      <xdr:nvCxnSpPr>
        <xdr:cNvPr id="377" name="直線コネクタ 376"/>
        <xdr:cNvCxnSpPr/>
      </xdr:nvCxnSpPr>
      <xdr:spPr>
        <a:xfrm flipV="1">
          <a:off x="2209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58420</xdr:rowOff>
    </xdr:to>
    <xdr:cxnSp macro="">
      <xdr:nvCxnSpPr>
        <xdr:cNvPr id="380" name="直線コネクタ 379"/>
        <xdr:cNvCxnSpPr/>
      </xdr:nvCxnSpPr>
      <xdr:spPr>
        <a:xfrm flipV="1">
          <a:off x="1320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0" name="楕円 389"/>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1"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2" name="楕円 391"/>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3" name="テキスト ボックス 392"/>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4" name="楕円 393"/>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5" name="テキスト ボックス 394"/>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6" name="楕円 395"/>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7" name="テキスト ボックス 396"/>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8" name="楕円 397"/>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9" name="テキスト ボックス 398"/>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経費にかかる経常収支比率は、全国平均、類似団体平均を上回っている。公債費償還が増加したことから、経常収支比率に対する公債費以外の割合が増加したことががうかがえる。今後とも、市債発行額を元金償還金の範囲内とする基本方針を継続し、公債費負担の軽減を図っていかなければならない。各項目の微増の要因は歳入経常一財の減によるものが大きいため、歳出の削減と合わせて、歳入経常一財の確保が課題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138430</xdr:rowOff>
    </xdr:to>
    <xdr:cxnSp macro="">
      <xdr:nvCxnSpPr>
        <xdr:cNvPr id="430" name="直線コネクタ 429"/>
        <xdr:cNvCxnSpPr/>
      </xdr:nvCxnSpPr>
      <xdr:spPr>
        <a:xfrm flipV="1">
          <a:off x="15671800" y="132394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138430</xdr:rowOff>
    </xdr:to>
    <xdr:cxnSp macro="">
      <xdr:nvCxnSpPr>
        <xdr:cNvPr id="433" name="直線コネクタ 432"/>
        <xdr:cNvCxnSpPr/>
      </xdr:nvCxnSpPr>
      <xdr:spPr>
        <a:xfrm>
          <a:off x="14782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77</xdr:row>
      <xdr:rowOff>120142</xdr:rowOff>
    </xdr:to>
    <xdr:cxnSp macro="">
      <xdr:nvCxnSpPr>
        <xdr:cNvPr id="436" name="直線コネクタ 435"/>
        <xdr:cNvCxnSpPr/>
      </xdr:nvCxnSpPr>
      <xdr:spPr>
        <a:xfrm>
          <a:off x="13893800" y="13312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110998</xdr:rowOff>
    </xdr:to>
    <xdr:cxnSp macro="">
      <xdr:nvCxnSpPr>
        <xdr:cNvPr id="439" name="直線コネクタ 438"/>
        <xdr:cNvCxnSpPr/>
      </xdr:nvCxnSpPr>
      <xdr:spPr>
        <a:xfrm>
          <a:off x="13004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9" name="楕円 448"/>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50" name="公債費以外該当値テキスト"/>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2" name="テキスト ボックス 451"/>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3" name="楕円 452"/>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4" name="テキスト ボックス 453"/>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5" name="楕円 454"/>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56" name="テキスト ボックス 455"/>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7" name="楕円 456"/>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8" name="テキスト ボックス 457"/>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85928</xdr:rowOff>
    </xdr:from>
    <xdr:to>
      <xdr:col>29</xdr:col>
      <xdr:colOff>127000</xdr:colOff>
      <xdr:row>12</xdr:row>
      <xdr:rowOff>14011</xdr:rowOff>
    </xdr:to>
    <xdr:cxnSp macro="">
      <xdr:nvCxnSpPr>
        <xdr:cNvPr id="48" name="直線コネクタ 47"/>
        <xdr:cNvCxnSpPr/>
      </xdr:nvCxnSpPr>
      <xdr:spPr bwMode="auto">
        <a:xfrm flipV="1">
          <a:off x="5003800" y="2019503"/>
          <a:ext cx="647700" cy="99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14011</xdr:rowOff>
    </xdr:from>
    <xdr:to>
      <xdr:col>26</xdr:col>
      <xdr:colOff>50800</xdr:colOff>
      <xdr:row>12</xdr:row>
      <xdr:rowOff>123784</xdr:rowOff>
    </xdr:to>
    <xdr:cxnSp macro="">
      <xdr:nvCxnSpPr>
        <xdr:cNvPr id="51" name="直線コネクタ 50"/>
        <xdr:cNvCxnSpPr/>
      </xdr:nvCxnSpPr>
      <xdr:spPr bwMode="auto">
        <a:xfrm flipV="1">
          <a:off x="4305300" y="2119036"/>
          <a:ext cx="698500" cy="10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123784</xdr:rowOff>
    </xdr:from>
    <xdr:to>
      <xdr:col>22</xdr:col>
      <xdr:colOff>114300</xdr:colOff>
      <xdr:row>13</xdr:row>
      <xdr:rowOff>67823</xdr:rowOff>
    </xdr:to>
    <xdr:cxnSp macro="">
      <xdr:nvCxnSpPr>
        <xdr:cNvPr id="54" name="直線コネクタ 53"/>
        <xdr:cNvCxnSpPr/>
      </xdr:nvCxnSpPr>
      <xdr:spPr bwMode="auto">
        <a:xfrm flipV="1">
          <a:off x="3606800" y="2228809"/>
          <a:ext cx="6985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67823</xdr:rowOff>
    </xdr:from>
    <xdr:to>
      <xdr:col>18</xdr:col>
      <xdr:colOff>177800</xdr:colOff>
      <xdr:row>13</xdr:row>
      <xdr:rowOff>88123</xdr:rowOff>
    </xdr:to>
    <xdr:cxnSp macro="">
      <xdr:nvCxnSpPr>
        <xdr:cNvPr id="57" name="直線コネクタ 56"/>
        <xdr:cNvCxnSpPr/>
      </xdr:nvCxnSpPr>
      <xdr:spPr bwMode="auto">
        <a:xfrm flipV="1">
          <a:off x="2908300" y="2344298"/>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35128</xdr:rowOff>
    </xdr:from>
    <xdr:to>
      <xdr:col>29</xdr:col>
      <xdr:colOff>177800</xdr:colOff>
      <xdr:row>11</xdr:row>
      <xdr:rowOff>136728</xdr:rowOff>
    </xdr:to>
    <xdr:sp macro="" textlink="">
      <xdr:nvSpPr>
        <xdr:cNvPr id="67" name="楕円 66"/>
        <xdr:cNvSpPr/>
      </xdr:nvSpPr>
      <xdr:spPr bwMode="auto">
        <a:xfrm>
          <a:off x="5600700" y="196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150695</xdr:rowOff>
    </xdr:from>
    <xdr:ext cx="762000" cy="259045"/>
    <xdr:sp macro="" textlink="">
      <xdr:nvSpPr>
        <xdr:cNvPr id="68" name="人口1人当たり決算額の推移該当値テキスト130"/>
        <xdr:cNvSpPr txBox="1"/>
      </xdr:nvSpPr>
      <xdr:spPr>
        <a:xfrm>
          <a:off x="5740400" y="191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134661</xdr:rowOff>
    </xdr:from>
    <xdr:to>
      <xdr:col>26</xdr:col>
      <xdr:colOff>101600</xdr:colOff>
      <xdr:row>12</xdr:row>
      <xdr:rowOff>64811</xdr:rowOff>
    </xdr:to>
    <xdr:sp macro="" textlink="">
      <xdr:nvSpPr>
        <xdr:cNvPr id="69" name="楕円 68"/>
        <xdr:cNvSpPr/>
      </xdr:nvSpPr>
      <xdr:spPr bwMode="auto">
        <a:xfrm>
          <a:off x="4953000" y="206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74988</xdr:rowOff>
    </xdr:from>
    <xdr:ext cx="736600" cy="259045"/>
    <xdr:sp macro="" textlink="">
      <xdr:nvSpPr>
        <xdr:cNvPr id="70" name="テキスト ボックス 69"/>
        <xdr:cNvSpPr txBox="1"/>
      </xdr:nvSpPr>
      <xdr:spPr>
        <a:xfrm>
          <a:off x="4622800" y="18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72984</xdr:rowOff>
    </xdr:from>
    <xdr:to>
      <xdr:col>22</xdr:col>
      <xdr:colOff>165100</xdr:colOff>
      <xdr:row>13</xdr:row>
      <xdr:rowOff>3134</xdr:rowOff>
    </xdr:to>
    <xdr:sp macro="" textlink="">
      <xdr:nvSpPr>
        <xdr:cNvPr id="71" name="楕円 70"/>
        <xdr:cNvSpPr/>
      </xdr:nvSpPr>
      <xdr:spPr bwMode="auto">
        <a:xfrm>
          <a:off x="4254500" y="217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13311</xdr:rowOff>
    </xdr:from>
    <xdr:ext cx="762000" cy="259045"/>
    <xdr:sp macro="" textlink="">
      <xdr:nvSpPr>
        <xdr:cNvPr id="72" name="テキスト ボックス 71"/>
        <xdr:cNvSpPr txBox="1"/>
      </xdr:nvSpPr>
      <xdr:spPr>
        <a:xfrm>
          <a:off x="3924300" y="194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17023</xdr:rowOff>
    </xdr:from>
    <xdr:to>
      <xdr:col>19</xdr:col>
      <xdr:colOff>38100</xdr:colOff>
      <xdr:row>13</xdr:row>
      <xdr:rowOff>118623</xdr:rowOff>
    </xdr:to>
    <xdr:sp macro="" textlink="">
      <xdr:nvSpPr>
        <xdr:cNvPr id="73" name="楕円 72"/>
        <xdr:cNvSpPr/>
      </xdr:nvSpPr>
      <xdr:spPr bwMode="auto">
        <a:xfrm>
          <a:off x="35560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128800</xdr:rowOff>
    </xdr:from>
    <xdr:ext cx="762000" cy="259045"/>
    <xdr:sp macro="" textlink="">
      <xdr:nvSpPr>
        <xdr:cNvPr id="74" name="テキスト ボックス 73"/>
        <xdr:cNvSpPr txBox="1"/>
      </xdr:nvSpPr>
      <xdr:spPr>
        <a:xfrm>
          <a:off x="3225800" y="206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37323</xdr:rowOff>
    </xdr:from>
    <xdr:to>
      <xdr:col>15</xdr:col>
      <xdr:colOff>101600</xdr:colOff>
      <xdr:row>13</xdr:row>
      <xdr:rowOff>138923</xdr:rowOff>
    </xdr:to>
    <xdr:sp macro="" textlink="">
      <xdr:nvSpPr>
        <xdr:cNvPr id="75" name="楕円 74"/>
        <xdr:cNvSpPr/>
      </xdr:nvSpPr>
      <xdr:spPr bwMode="auto">
        <a:xfrm>
          <a:off x="28575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149100</xdr:rowOff>
    </xdr:from>
    <xdr:ext cx="762000" cy="259045"/>
    <xdr:sp macro="" textlink="">
      <xdr:nvSpPr>
        <xdr:cNvPr id="76" name="テキスト ボックス 75"/>
        <xdr:cNvSpPr txBox="1"/>
      </xdr:nvSpPr>
      <xdr:spPr>
        <a:xfrm>
          <a:off x="2527300" y="20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142735</xdr:rowOff>
    </xdr:from>
    <xdr:to>
      <xdr:col>29</xdr:col>
      <xdr:colOff>127000</xdr:colOff>
      <xdr:row>35</xdr:row>
      <xdr:rowOff>277647</xdr:rowOff>
    </xdr:to>
    <xdr:cxnSp macro="">
      <xdr:nvCxnSpPr>
        <xdr:cNvPr id="109" name="直線コネクタ 108"/>
        <xdr:cNvCxnSpPr/>
      </xdr:nvCxnSpPr>
      <xdr:spPr bwMode="auto">
        <a:xfrm flipV="1">
          <a:off x="5003800" y="6753085"/>
          <a:ext cx="6477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127512</xdr:rowOff>
    </xdr:from>
    <xdr:ext cx="762000" cy="259045"/>
    <xdr:sp macro="" textlink="">
      <xdr:nvSpPr>
        <xdr:cNvPr id="110" name="人口1人当たり決算額の推移平均値テキスト445"/>
        <xdr:cNvSpPr txBox="1"/>
      </xdr:nvSpPr>
      <xdr:spPr>
        <a:xfrm>
          <a:off x="5740400" y="673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183197</xdr:rowOff>
    </xdr:from>
    <xdr:to>
      <xdr:col>26</xdr:col>
      <xdr:colOff>50800</xdr:colOff>
      <xdr:row>35</xdr:row>
      <xdr:rowOff>277647</xdr:rowOff>
    </xdr:to>
    <xdr:cxnSp macro="">
      <xdr:nvCxnSpPr>
        <xdr:cNvPr id="112" name="直線コネクタ 111"/>
        <xdr:cNvCxnSpPr/>
      </xdr:nvCxnSpPr>
      <xdr:spPr bwMode="auto">
        <a:xfrm>
          <a:off x="4305300" y="6793547"/>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183197</xdr:rowOff>
    </xdr:from>
    <xdr:to>
      <xdr:col>22</xdr:col>
      <xdr:colOff>114300</xdr:colOff>
      <xdr:row>35</xdr:row>
      <xdr:rowOff>221983</xdr:rowOff>
    </xdr:to>
    <xdr:cxnSp macro="">
      <xdr:nvCxnSpPr>
        <xdr:cNvPr id="115" name="直線コネクタ 114"/>
        <xdr:cNvCxnSpPr/>
      </xdr:nvCxnSpPr>
      <xdr:spPr bwMode="auto">
        <a:xfrm flipV="1">
          <a:off x="3606800" y="679354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221983</xdr:rowOff>
    </xdr:from>
    <xdr:to>
      <xdr:col>18</xdr:col>
      <xdr:colOff>177800</xdr:colOff>
      <xdr:row>35</xdr:row>
      <xdr:rowOff>234290</xdr:rowOff>
    </xdr:to>
    <xdr:cxnSp macro="">
      <xdr:nvCxnSpPr>
        <xdr:cNvPr id="118" name="直線コネクタ 117"/>
        <xdr:cNvCxnSpPr/>
      </xdr:nvCxnSpPr>
      <xdr:spPr bwMode="auto">
        <a:xfrm flipV="1">
          <a:off x="2908300" y="6832333"/>
          <a:ext cx="698500" cy="1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91935</xdr:rowOff>
    </xdr:from>
    <xdr:to>
      <xdr:col>29</xdr:col>
      <xdr:colOff>177800</xdr:colOff>
      <xdr:row>35</xdr:row>
      <xdr:rowOff>193535</xdr:rowOff>
    </xdr:to>
    <xdr:sp macro="" textlink="">
      <xdr:nvSpPr>
        <xdr:cNvPr id="128" name="楕円 127"/>
        <xdr:cNvSpPr/>
      </xdr:nvSpPr>
      <xdr:spPr bwMode="auto">
        <a:xfrm>
          <a:off x="56007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279912</xdr:rowOff>
    </xdr:from>
    <xdr:ext cx="762000" cy="259045"/>
    <xdr:sp macro="" textlink="">
      <xdr:nvSpPr>
        <xdr:cNvPr id="129" name="人口1人当たり決算額の推移該当値テキスト445"/>
        <xdr:cNvSpPr txBox="1"/>
      </xdr:nvSpPr>
      <xdr:spPr>
        <a:xfrm>
          <a:off x="5740400" y="6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226847</xdr:rowOff>
    </xdr:from>
    <xdr:to>
      <xdr:col>26</xdr:col>
      <xdr:colOff>101600</xdr:colOff>
      <xdr:row>35</xdr:row>
      <xdr:rowOff>328447</xdr:rowOff>
    </xdr:to>
    <xdr:sp macro="" textlink="">
      <xdr:nvSpPr>
        <xdr:cNvPr id="130" name="楕円 129"/>
        <xdr:cNvSpPr/>
      </xdr:nvSpPr>
      <xdr:spPr bwMode="auto">
        <a:xfrm>
          <a:off x="49530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313224</xdr:rowOff>
    </xdr:from>
    <xdr:ext cx="736600" cy="259045"/>
    <xdr:sp macro="" textlink="">
      <xdr:nvSpPr>
        <xdr:cNvPr id="131" name="テキスト ボックス 130"/>
        <xdr:cNvSpPr txBox="1"/>
      </xdr:nvSpPr>
      <xdr:spPr>
        <a:xfrm>
          <a:off x="4622800" y="692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132397</xdr:rowOff>
    </xdr:from>
    <xdr:to>
      <xdr:col>22</xdr:col>
      <xdr:colOff>165100</xdr:colOff>
      <xdr:row>35</xdr:row>
      <xdr:rowOff>233997</xdr:rowOff>
    </xdr:to>
    <xdr:sp macro="" textlink="">
      <xdr:nvSpPr>
        <xdr:cNvPr id="132" name="楕円 131"/>
        <xdr:cNvSpPr/>
      </xdr:nvSpPr>
      <xdr:spPr bwMode="auto">
        <a:xfrm>
          <a:off x="42545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218774</xdr:rowOff>
    </xdr:from>
    <xdr:ext cx="762000" cy="259045"/>
    <xdr:sp macro="" textlink="">
      <xdr:nvSpPr>
        <xdr:cNvPr id="133" name="テキスト ボックス 132"/>
        <xdr:cNvSpPr txBox="1"/>
      </xdr:nvSpPr>
      <xdr:spPr>
        <a:xfrm>
          <a:off x="3924300" y="68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171183</xdr:rowOff>
    </xdr:from>
    <xdr:to>
      <xdr:col>19</xdr:col>
      <xdr:colOff>38100</xdr:colOff>
      <xdr:row>35</xdr:row>
      <xdr:rowOff>272783</xdr:rowOff>
    </xdr:to>
    <xdr:sp macro="" textlink="">
      <xdr:nvSpPr>
        <xdr:cNvPr id="134" name="楕円 133"/>
        <xdr:cNvSpPr/>
      </xdr:nvSpPr>
      <xdr:spPr bwMode="auto">
        <a:xfrm>
          <a:off x="35560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257560</xdr:rowOff>
    </xdr:from>
    <xdr:ext cx="762000" cy="259045"/>
    <xdr:sp macro="" textlink="">
      <xdr:nvSpPr>
        <xdr:cNvPr id="135" name="テキスト ボックス 134"/>
        <xdr:cNvSpPr txBox="1"/>
      </xdr:nvSpPr>
      <xdr:spPr>
        <a:xfrm>
          <a:off x="3225800" y="68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183490</xdr:rowOff>
    </xdr:from>
    <xdr:to>
      <xdr:col>15</xdr:col>
      <xdr:colOff>101600</xdr:colOff>
      <xdr:row>35</xdr:row>
      <xdr:rowOff>285090</xdr:rowOff>
    </xdr:to>
    <xdr:sp macro="" textlink="">
      <xdr:nvSpPr>
        <xdr:cNvPr id="136" name="楕円 135"/>
        <xdr:cNvSpPr/>
      </xdr:nvSpPr>
      <xdr:spPr bwMode="auto">
        <a:xfrm>
          <a:off x="28575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269867</xdr:rowOff>
    </xdr:from>
    <xdr:ext cx="762000" cy="259045"/>
    <xdr:sp macro="" textlink="">
      <xdr:nvSpPr>
        <xdr:cNvPr id="137" name="テキスト ボックス 136"/>
        <xdr:cNvSpPr txBox="1"/>
      </xdr:nvSpPr>
      <xdr:spPr>
        <a:xfrm>
          <a:off x="2527300" y="68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117722</xdr:rowOff>
    </xdr:from>
    <xdr:to>
      <xdr:col>24</xdr:col>
      <xdr:colOff>63500</xdr:colOff>
      <xdr:row>32</xdr:row>
      <xdr:rowOff>16517</xdr:rowOff>
    </xdr:to>
    <xdr:cxnSp macro="">
      <xdr:nvCxnSpPr>
        <xdr:cNvPr id="63" name="直線コネクタ 62"/>
        <xdr:cNvCxnSpPr/>
      </xdr:nvCxnSpPr>
      <xdr:spPr>
        <a:xfrm flipV="1">
          <a:off x="3797300" y="5432672"/>
          <a:ext cx="8382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16517</xdr:rowOff>
    </xdr:from>
    <xdr:to>
      <xdr:col>19</xdr:col>
      <xdr:colOff>177800</xdr:colOff>
      <xdr:row>34</xdr:row>
      <xdr:rowOff>21122</xdr:rowOff>
    </xdr:to>
    <xdr:cxnSp macro="">
      <xdr:nvCxnSpPr>
        <xdr:cNvPr id="66" name="直線コネクタ 65"/>
        <xdr:cNvCxnSpPr/>
      </xdr:nvCxnSpPr>
      <xdr:spPr>
        <a:xfrm flipV="1">
          <a:off x="2908300" y="5502917"/>
          <a:ext cx="889000" cy="3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90290</xdr:rowOff>
    </xdr:from>
    <xdr:to>
      <xdr:col>15</xdr:col>
      <xdr:colOff>50800</xdr:colOff>
      <xdr:row>34</xdr:row>
      <xdr:rowOff>21122</xdr:rowOff>
    </xdr:to>
    <xdr:cxnSp macro="">
      <xdr:nvCxnSpPr>
        <xdr:cNvPr id="69" name="直線コネクタ 68"/>
        <xdr:cNvCxnSpPr/>
      </xdr:nvCxnSpPr>
      <xdr:spPr>
        <a:xfrm>
          <a:off x="2019300" y="5748140"/>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90290</xdr:rowOff>
    </xdr:from>
    <xdr:to>
      <xdr:col>10</xdr:col>
      <xdr:colOff>114300</xdr:colOff>
      <xdr:row>33</xdr:row>
      <xdr:rowOff>98977</xdr:rowOff>
    </xdr:to>
    <xdr:cxnSp macro="">
      <xdr:nvCxnSpPr>
        <xdr:cNvPr id="72" name="直線コネクタ 71"/>
        <xdr:cNvCxnSpPr/>
      </xdr:nvCxnSpPr>
      <xdr:spPr>
        <a:xfrm flipV="1">
          <a:off x="1130300" y="574814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66922</xdr:rowOff>
    </xdr:from>
    <xdr:to>
      <xdr:col>24</xdr:col>
      <xdr:colOff>114300</xdr:colOff>
      <xdr:row>31</xdr:row>
      <xdr:rowOff>168522</xdr:rowOff>
    </xdr:to>
    <xdr:sp macro="" textlink="">
      <xdr:nvSpPr>
        <xdr:cNvPr id="82" name="楕円 81"/>
        <xdr:cNvSpPr/>
      </xdr:nvSpPr>
      <xdr:spPr>
        <a:xfrm>
          <a:off x="4584700" y="53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153299</xdr:rowOff>
    </xdr:from>
    <xdr:ext cx="534377" cy="259045"/>
    <xdr:sp macro="" textlink="">
      <xdr:nvSpPr>
        <xdr:cNvPr id="83" name="人件費該当値テキスト"/>
        <xdr:cNvSpPr txBox="1"/>
      </xdr:nvSpPr>
      <xdr:spPr>
        <a:xfrm>
          <a:off x="4686300" y="52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137167</xdr:rowOff>
    </xdr:from>
    <xdr:to>
      <xdr:col>20</xdr:col>
      <xdr:colOff>38100</xdr:colOff>
      <xdr:row>32</xdr:row>
      <xdr:rowOff>67317</xdr:rowOff>
    </xdr:to>
    <xdr:sp macro="" textlink="">
      <xdr:nvSpPr>
        <xdr:cNvPr id="84" name="楕円 83"/>
        <xdr:cNvSpPr/>
      </xdr:nvSpPr>
      <xdr:spPr>
        <a:xfrm>
          <a:off x="3746500" y="5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83844</xdr:rowOff>
    </xdr:from>
    <xdr:ext cx="534377" cy="259045"/>
    <xdr:sp macro="" textlink="">
      <xdr:nvSpPr>
        <xdr:cNvPr id="85" name="テキスト ボックス 84"/>
        <xdr:cNvSpPr txBox="1"/>
      </xdr:nvSpPr>
      <xdr:spPr>
        <a:xfrm>
          <a:off x="3530111" y="52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141772</xdr:rowOff>
    </xdr:from>
    <xdr:to>
      <xdr:col>15</xdr:col>
      <xdr:colOff>101600</xdr:colOff>
      <xdr:row>34</xdr:row>
      <xdr:rowOff>71922</xdr:rowOff>
    </xdr:to>
    <xdr:sp macro="" textlink="">
      <xdr:nvSpPr>
        <xdr:cNvPr id="86" name="楕円 85"/>
        <xdr:cNvSpPr/>
      </xdr:nvSpPr>
      <xdr:spPr>
        <a:xfrm>
          <a:off x="2857500" y="5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88449</xdr:rowOff>
    </xdr:from>
    <xdr:ext cx="534377" cy="259045"/>
    <xdr:sp macro="" textlink="">
      <xdr:nvSpPr>
        <xdr:cNvPr id="87" name="テキスト ボックス 86"/>
        <xdr:cNvSpPr txBox="1"/>
      </xdr:nvSpPr>
      <xdr:spPr>
        <a:xfrm>
          <a:off x="2641111" y="557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39490</xdr:rowOff>
    </xdr:from>
    <xdr:to>
      <xdr:col>10</xdr:col>
      <xdr:colOff>165100</xdr:colOff>
      <xdr:row>33</xdr:row>
      <xdr:rowOff>141090</xdr:rowOff>
    </xdr:to>
    <xdr:sp macro="" textlink="">
      <xdr:nvSpPr>
        <xdr:cNvPr id="88" name="楕円 87"/>
        <xdr:cNvSpPr/>
      </xdr:nvSpPr>
      <xdr:spPr>
        <a:xfrm>
          <a:off x="1968500" y="56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157617</xdr:rowOff>
    </xdr:from>
    <xdr:ext cx="534377" cy="259045"/>
    <xdr:sp macro="" textlink="">
      <xdr:nvSpPr>
        <xdr:cNvPr id="89" name="テキスト ボックス 88"/>
        <xdr:cNvSpPr txBox="1"/>
      </xdr:nvSpPr>
      <xdr:spPr>
        <a:xfrm>
          <a:off x="1752111" y="54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48177</xdr:rowOff>
    </xdr:from>
    <xdr:to>
      <xdr:col>6</xdr:col>
      <xdr:colOff>38100</xdr:colOff>
      <xdr:row>33</xdr:row>
      <xdr:rowOff>149777</xdr:rowOff>
    </xdr:to>
    <xdr:sp macro="" textlink="">
      <xdr:nvSpPr>
        <xdr:cNvPr id="90" name="楕円 89"/>
        <xdr:cNvSpPr/>
      </xdr:nvSpPr>
      <xdr:spPr>
        <a:xfrm>
          <a:off x="1079500" y="57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166304</xdr:rowOff>
    </xdr:from>
    <xdr:ext cx="534377" cy="259045"/>
    <xdr:sp macro="" textlink="">
      <xdr:nvSpPr>
        <xdr:cNvPr id="91" name="テキスト ボックス 90"/>
        <xdr:cNvSpPr txBox="1"/>
      </xdr:nvSpPr>
      <xdr:spPr>
        <a:xfrm>
          <a:off x="863111" y="54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56261</xdr:rowOff>
    </xdr:from>
    <xdr:to>
      <xdr:col>24</xdr:col>
      <xdr:colOff>63500</xdr:colOff>
      <xdr:row>54</xdr:row>
      <xdr:rowOff>12402</xdr:rowOff>
    </xdr:to>
    <xdr:cxnSp macro="">
      <xdr:nvCxnSpPr>
        <xdr:cNvPr id="123" name="直線コネクタ 122"/>
        <xdr:cNvCxnSpPr/>
      </xdr:nvCxnSpPr>
      <xdr:spPr>
        <a:xfrm flipV="1">
          <a:off x="3797300" y="9143111"/>
          <a:ext cx="838200" cy="1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12402</xdr:rowOff>
    </xdr:from>
    <xdr:to>
      <xdr:col>19</xdr:col>
      <xdr:colOff>177800</xdr:colOff>
      <xdr:row>54</xdr:row>
      <xdr:rowOff>49533</xdr:rowOff>
    </xdr:to>
    <xdr:cxnSp macro="">
      <xdr:nvCxnSpPr>
        <xdr:cNvPr id="126" name="直線コネクタ 125"/>
        <xdr:cNvCxnSpPr/>
      </xdr:nvCxnSpPr>
      <xdr:spPr>
        <a:xfrm flipV="1">
          <a:off x="2908300" y="927070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49533</xdr:rowOff>
    </xdr:from>
    <xdr:to>
      <xdr:col>15</xdr:col>
      <xdr:colOff>50800</xdr:colOff>
      <xdr:row>55</xdr:row>
      <xdr:rowOff>21841</xdr:rowOff>
    </xdr:to>
    <xdr:cxnSp macro="">
      <xdr:nvCxnSpPr>
        <xdr:cNvPr id="129" name="直線コネクタ 128"/>
        <xdr:cNvCxnSpPr/>
      </xdr:nvCxnSpPr>
      <xdr:spPr>
        <a:xfrm flipV="1">
          <a:off x="2019300" y="9307833"/>
          <a:ext cx="889000" cy="1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21841</xdr:rowOff>
    </xdr:from>
    <xdr:to>
      <xdr:col>10</xdr:col>
      <xdr:colOff>114300</xdr:colOff>
      <xdr:row>55</xdr:row>
      <xdr:rowOff>61878</xdr:rowOff>
    </xdr:to>
    <xdr:cxnSp macro="">
      <xdr:nvCxnSpPr>
        <xdr:cNvPr id="132" name="直線コネクタ 131"/>
        <xdr:cNvCxnSpPr/>
      </xdr:nvCxnSpPr>
      <xdr:spPr>
        <a:xfrm flipV="1">
          <a:off x="1130300" y="9451591"/>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5461</xdr:rowOff>
    </xdr:from>
    <xdr:to>
      <xdr:col>24</xdr:col>
      <xdr:colOff>114300</xdr:colOff>
      <xdr:row>53</xdr:row>
      <xdr:rowOff>107061</xdr:rowOff>
    </xdr:to>
    <xdr:sp macro="" textlink="">
      <xdr:nvSpPr>
        <xdr:cNvPr id="142" name="楕円 141"/>
        <xdr:cNvSpPr/>
      </xdr:nvSpPr>
      <xdr:spPr>
        <a:xfrm>
          <a:off x="4584700" y="90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28338</xdr:rowOff>
    </xdr:from>
    <xdr:ext cx="534377" cy="259045"/>
    <xdr:sp macro="" textlink="">
      <xdr:nvSpPr>
        <xdr:cNvPr id="143" name="物件費該当値テキスト"/>
        <xdr:cNvSpPr txBox="1"/>
      </xdr:nvSpPr>
      <xdr:spPr>
        <a:xfrm>
          <a:off x="4686300" y="89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133052</xdr:rowOff>
    </xdr:from>
    <xdr:to>
      <xdr:col>20</xdr:col>
      <xdr:colOff>38100</xdr:colOff>
      <xdr:row>54</xdr:row>
      <xdr:rowOff>63202</xdr:rowOff>
    </xdr:to>
    <xdr:sp macro="" textlink="">
      <xdr:nvSpPr>
        <xdr:cNvPr id="144" name="楕円 143"/>
        <xdr:cNvSpPr/>
      </xdr:nvSpPr>
      <xdr:spPr>
        <a:xfrm>
          <a:off x="3746500" y="92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79729</xdr:rowOff>
    </xdr:from>
    <xdr:ext cx="534377" cy="259045"/>
    <xdr:sp macro="" textlink="">
      <xdr:nvSpPr>
        <xdr:cNvPr id="145" name="テキスト ボックス 144"/>
        <xdr:cNvSpPr txBox="1"/>
      </xdr:nvSpPr>
      <xdr:spPr>
        <a:xfrm>
          <a:off x="3530111" y="89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170183</xdr:rowOff>
    </xdr:from>
    <xdr:to>
      <xdr:col>15</xdr:col>
      <xdr:colOff>101600</xdr:colOff>
      <xdr:row>54</xdr:row>
      <xdr:rowOff>100333</xdr:rowOff>
    </xdr:to>
    <xdr:sp macro="" textlink="">
      <xdr:nvSpPr>
        <xdr:cNvPr id="146" name="楕円 145"/>
        <xdr:cNvSpPr/>
      </xdr:nvSpPr>
      <xdr:spPr>
        <a:xfrm>
          <a:off x="2857500" y="92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116860</xdr:rowOff>
    </xdr:from>
    <xdr:ext cx="534377" cy="259045"/>
    <xdr:sp macro="" textlink="">
      <xdr:nvSpPr>
        <xdr:cNvPr id="147" name="テキスト ボックス 146"/>
        <xdr:cNvSpPr txBox="1"/>
      </xdr:nvSpPr>
      <xdr:spPr>
        <a:xfrm>
          <a:off x="2641111" y="90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142491</xdr:rowOff>
    </xdr:from>
    <xdr:to>
      <xdr:col>10</xdr:col>
      <xdr:colOff>165100</xdr:colOff>
      <xdr:row>55</xdr:row>
      <xdr:rowOff>72641</xdr:rowOff>
    </xdr:to>
    <xdr:sp macro="" textlink="">
      <xdr:nvSpPr>
        <xdr:cNvPr id="148" name="楕円 147"/>
        <xdr:cNvSpPr/>
      </xdr:nvSpPr>
      <xdr:spPr>
        <a:xfrm>
          <a:off x="1968500" y="94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89168</xdr:rowOff>
    </xdr:from>
    <xdr:ext cx="534377" cy="259045"/>
    <xdr:sp macro="" textlink="">
      <xdr:nvSpPr>
        <xdr:cNvPr id="149" name="テキスト ボックス 148"/>
        <xdr:cNvSpPr txBox="1"/>
      </xdr:nvSpPr>
      <xdr:spPr>
        <a:xfrm>
          <a:off x="1752111" y="91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11078</xdr:rowOff>
    </xdr:from>
    <xdr:to>
      <xdr:col>6</xdr:col>
      <xdr:colOff>38100</xdr:colOff>
      <xdr:row>55</xdr:row>
      <xdr:rowOff>112678</xdr:rowOff>
    </xdr:to>
    <xdr:sp macro="" textlink="">
      <xdr:nvSpPr>
        <xdr:cNvPr id="150" name="楕円 149"/>
        <xdr:cNvSpPr/>
      </xdr:nvSpPr>
      <xdr:spPr>
        <a:xfrm>
          <a:off x="1079500" y="944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129205</xdr:rowOff>
    </xdr:from>
    <xdr:ext cx="534377" cy="259045"/>
    <xdr:sp macro="" textlink="">
      <xdr:nvSpPr>
        <xdr:cNvPr id="151" name="テキスト ボックス 150"/>
        <xdr:cNvSpPr txBox="1"/>
      </xdr:nvSpPr>
      <xdr:spPr>
        <a:xfrm>
          <a:off x="863111" y="921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145049</xdr:rowOff>
    </xdr:from>
    <xdr:to>
      <xdr:col>24</xdr:col>
      <xdr:colOff>63500</xdr:colOff>
      <xdr:row>77</xdr:row>
      <xdr:rowOff>168230</xdr:rowOff>
    </xdr:to>
    <xdr:cxnSp macro="">
      <xdr:nvCxnSpPr>
        <xdr:cNvPr id="178" name="直線コネクタ 177"/>
        <xdr:cNvCxnSpPr/>
      </xdr:nvCxnSpPr>
      <xdr:spPr>
        <a:xfrm>
          <a:off x="3797300" y="13346699"/>
          <a:ext cx="838200" cy="2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145049</xdr:rowOff>
    </xdr:from>
    <xdr:to>
      <xdr:col>19</xdr:col>
      <xdr:colOff>177800</xdr:colOff>
      <xdr:row>77</xdr:row>
      <xdr:rowOff>150216</xdr:rowOff>
    </xdr:to>
    <xdr:cxnSp macro="">
      <xdr:nvCxnSpPr>
        <xdr:cNvPr id="181" name="直線コネクタ 180"/>
        <xdr:cNvCxnSpPr/>
      </xdr:nvCxnSpPr>
      <xdr:spPr>
        <a:xfrm flipV="1">
          <a:off x="2908300" y="13346699"/>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134260</xdr:rowOff>
    </xdr:from>
    <xdr:to>
      <xdr:col>15</xdr:col>
      <xdr:colOff>50800</xdr:colOff>
      <xdr:row>77</xdr:row>
      <xdr:rowOff>150216</xdr:rowOff>
    </xdr:to>
    <xdr:cxnSp macro="">
      <xdr:nvCxnSpPr>
        <xdr:cNvPr id="184" name="直線コネクタ 183"/>
        <xdr:cNvCxnSpPr/>
      </xdr:nvCxnSpPr>
      <xdr:spPr>
        <a:xfrm>
          <a:off x="2019300" y="13335910"/>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134260</xdr:rowOff>
    </xdr:from>
    <xdr:to>
      <xdr:col>10</xdr:col>
      <xdr:colOff>114300</xdr:colOff>
      <xdr:row>77</xdr:row>
      <xdr:rowOff>136958</xdr:rowOff>
    </xdr:to>
    <xdr:cxnSp macro="">
      <xdr:nvCxnSpPr>
        <xdr:cNvPr id="187" name="直線コネクタ 186"/>
        <xdr:cNvCxnSpPr/>
      </xdr:nvCxnSpPr>
      <xdr:spPr>
        <a:xfrm flipV="1">
          <a:off x="1130300" y="133359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117430</xdr:rowOff>
    </xdr:from>
    <xdr:to>
      <xdr:col>24</xdr:col>
      <xdr:colOff>114300</xdr:colOff>
      <xdr:row>78</xdr:row>
      <xdr:rowOff>47580</xdr:rowOff>
    </xdr:to>
    <xdr:sp macro="" textlink="">
      <xdr:nvSpPr>
        <xdr:cNvPr id="197" name="楕円 196"/>
        <xdr:cNvSpPr/>
      </xdr:nvSpPr>
      <xdr:spPr>
        <a:xfrm>
          <a:off x="4584700" y="133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95857</xdr:rowOff>
    </xdr:from>
    <xdr:ext cx="469744" cy="259045"/>
    <xdr:sp macro="" textlink="">
      <xdr:nvSpPr>
        <xdr:cNvPr id="198" name="維持補修費該当値テキスト"/>
        <xdr:cNvSpPr txBox="1"/>
      </xdr:nvSpPr>
      <xdr:spPr>
        <a:xfrm>
          <a:off x="4686300" y="132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94249</xdr:rowOff>
    </xdr:from>
    <xdr:to>
      <xdr:col>20</xdr:col>
      <xdr:colOff>38100</xdr:colOff>
      <xdr:row>78</xdr:row>
      <xdr:rowOff>24399</xdr:rowOff>
    </xdr:to>
    <xdr:sp macro="" textlink="">
      <xdr:nvSpPr>
        <xdr:cNvPr id="199" name="楕円 198"/>
        <xdr:cNvSpPr/>
      </xdr:nvSpPr>
      <xdr:spPr>
        <a:xfrm>
          <a:off x="3746500" y="132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15526</xdr:rowOff>
    </xdr:from>
    <xdr:ext cx="469744" cy="259045"/>
    <xdr:sp macro="" textlink="">
      <xdr:nvSpPr>
        <xdr:cNvPr id="200" name="テキスト ボックス 199"/>
        <xdr:cNvSpPr txBox="1"/>
      </xdr:nvSpPr>
      <xdr:spPr>
        <a:xfrm>
          <a:off x="3562428" y="133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99416</xdr:rowOff>
    </xdr:from>
    <xdr:to>
      <xdr:col>15</xdr:col>
      <xdr:colOff>101600</xdr:colOff>
      <xdr:row>78</xdr:row>
      <xdr:rowOff>29566</xdr:rowOff>
    </xdr:to>
    <xdr:sp macro="" textlink="">
      <xdr:nvSpPr>
        <xdr:cNvPr id="201" name="楕円 200"/>
        <xdr:cNvSpPr/>
      </xdr:nvSpPr>
      <xdr:spPr>
        <a:xfrm>
          <a:off x="2857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20693</xdr:rowOff>
    </xdr:from>
    <xdr:ext cx="469744" cy="259045"/>
    <xdr:sp macro="" textlink="">
      <xdr:nvSpPr>
        <xdr:cNvPr id="202" name="テキスト ボックス 201"/>
        <xdr:cNvSpPr txBox="1"/>
      </xdr:nvSpPr>
      <xdr:spPr>
        <a:xfrm>
          <a:off x="2673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83460</xdr:rowOff>
    </xdr:from>
    <xdr:to>
      <xdr:col>10</xdr:col>
      <xdr:colOff>165100</xdr:colOff>
      <xdr:row>78</xdr:row>
      <xdr:rowOff>13610</xdr:rowOff>
    </xdr:to>
    <xdr:sp macro="" textlink="">
      <xdr:nvSpPr>
        <xdr:cNvPr id="203" name="楕円 202"/>
        <xdr:cNvSpPr/>
      </xdr:nvSpPr>
      <xdr:spPr>
        <a:xfrm>
          <a:off x="1968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4737</xdr:rowOff>
    </xdr:from>
    <xdr:ext cx="469744" cy="259045"/>
    <xdr:sp macro="" textlink="">
      <xdr:nvSpPr>
        <xdr:cNvPr id="204" name="テキスト ボックス 203"/>
        <xdr:cNvSpPr txBox="1"/>
      </xdr:nvSpPr>
      <xdr:spPr>
        <a:xfrm>
          <a:off x="1784428" y="1337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205" name="楕円 204"/>
        <xdr:cNvSpPr/>
      </xdr:nvSpPr>
      <xdr:spPr>
        <a:xfrm>
          <a:off x="1079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206" name="テキスト ボックス 205"/>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106096</xdr:rowOff>
    </xdr:from>
    <xdr:to>
      <xdr:col>24</xdr:col>
      <xdr:colOff>63500</xdr:colOff>
      <xdr:row>95</xdr:row>
      <xdr:rowOff>106223</xdr:rowOff>
    </xdr:to>
    <xdr:cxnSp macro="">
      <xdr:nvCxnSpPr>
        <xdr:cNvPr id="236" name="直線コネクタ 235"/>
        <xdr:cNvCxnSpPr/>
      </xdr:nvCxnSpPr>
      <xdr:spPr>
        <a:xfrm flipV="1">
          <a:off x="3797300" y="16050946"/>
          <a:ext cx="838200" cy="3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106223</xdr:rowOff>
    </xdr:from>
    <xdr:to>
      <xdr:col>19</xdr:col>
      <xdr:colOff>177800</xdr:colOff>
      <xdr:row>95</xdr:row>
      <xdr:rowOff>157277</xdr:rowOff>
    </xdr:to>
    <xdr:cxnSp macro="">
      <xdr:nvCxnSpPr>
        <xdr:cNvPr id="239" name="直線コネクタ 238"/>
        <xdr:cNvCxnSpPr/>
      </xdr:nvCxnSpPr>
      <xdr:spPr>
        <a:xfrm flipV="1">
          <a:off x="2908300" y="16393973"/>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157277</xdr:rowOff>
    </xdr:from>
    <xdr:to>
      <xdr:col>15</xdr:col>
      <xdr:colOff>50800</xdr:colOff>
      <xdr:row>96</xdr:row>
      <xdr:rowOff>72073</xdr:rowOff>
    </xdr:to>
    <xdr:cxnSp macro="">
      <xdr:nvCxnSpPr>
        <xdr:cNvPr id="242" name="直線コネクタ 241"/>
        <xdr:cNvCxnSpPr/>
      </xdr:nvCxnSpPr>
      <xdr:spPr>
        <a:xfrm flipV="1">
          <a:off x="2019300" y="164450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59296</xdr:rowOff>
    </xdr:from>
    <xdr:to>
      <xdr:col>10</xdr:col>
      <xdr:colOff>114300</xdr:colOff>
      <xdr:row>96</xdr:row>
      <xdr:rowOff>72073</xdr:rowOff>
    </xdr:to>
    <xdr:cxnSp macro="">
      <xdr:nvCxnSpPr>
        <xdr:cNvPr id="245" name="直線コネクタ 244"/>
        <xdr:cNvCxnSpPr/>
      </xdr:nvCxnSpPr>
      <xdr:spPr>
        <a:xfrm>
          <a:off x="1130300" y="1651849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55296</xdr:rowOff>
    </xdr:from>
    <xdr:to>
      <xdr:col>24</xdr:col>
      <xdr:colOff>114300</xdr:colOff>
      <xdr:row>93</xdr:row>
      <xdr:rowOff>156896</xdr:rowOff>
    </xdr:to>
    <xdr:sp macro="" textlink="">
      <xdr:nvSpPr>
        <xdr:cNvPr id="255" name="楕円 254"/>
        <xdr:cNvSpPr/>
      </xdr:nvSpPr>
      <xdr:spPr>
        <a:xfrm>
          <a:off x="4584700" y="1600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78173</xdr:rowOff>
    </xdr:from>
    <xdr:ext cx="599010" cy="259045"/>
    <xdr:sp macro="" textlink="">
      <xdr:nvSpPr>
        <xdr:cNvPr id="256" name="扶助費該当値テキスト"/>
        <xdr:cNvSpPr txBox="1"/>
      </xdr:nvSpPr>
      <xdr:spPr>
        <a:xfrm>
          <a:off x="4686300" y="158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55423</xdr:rowOff>
    </xdr:from>
    <xdr:to>
      <xdr:col>20</xdr:col>
      <xdr:colOff>38100</xdr:colOff>
      <xdr:row>95</xdr:row>
      <xdr:rowOff>157023</xdr:rowOff>
    </xdr:to>
    <xdr:sp macro="" textlink="">
      <xdr:nvSpPr>
        <xdr:cNvPr id="257" name="楕円 256"/>
        <xdr:cNvSpPr/>
      </xdr:nvSpPr>
      <xdr:spPr>
        <a:xfrm>
          <a:off x="3746500" y="16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2100</xdr:rowOff>
    </xdr:from>
    <xdr:ext cx="599010" cy="259045"/>
    <xdr:sp macro="" textlink="">
      <xdr:nvSpPr>
        <xdr:cNvPr id="258" name="テキスト ボックス 257"/>
        <xdr:cNvSpPr txBox="1"/>
      </xdr:nvSpPr>
      <xdr:spPr>
        <a:xfrm>
          <a:off x="3497795" y="1611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106477</xdr:rowOff>
    </xdr:from>
    <xdr:to>
      <xdr:col>15</xdr:col>
      <xdr:colOff>101600</xdr:colOff>
      <xdr:row>96</xdr:row>
      <xdr:rowOff>36627</xdr:rowOff>
    </xdr:to>
    <xdr:sp macro="" textlink="">
      <xdr:nvSpPr>
        <xdr:cNvPr id="259" name="楕円 258"/>
        <xdr:cNvSpPr/>
      </xdr:nvSpPr>
      <xdr:spPr>
        <a:xfrm>
          <a:off x="2857500" y="163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53154</xdr:rowOff>
    </xdr:from>
    <xdr:ext cx="599010" cy="259045"/>
    <xdr:sp macro="" textlink="">
      <xdr:nvSpPr>
        <xdr:cNvPr id="260" name="テキスト ボックス 259"/>
        <xdr:cNvSpPr txBox="1"/>
      </xdr:nvSpPr>
      <xdr:spPr>
        <a:xfrm>
          <a:off x="2608795" y="161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21273</xdr:rowOff>
    </xdr:from>
    <xdr:to>
      <xdr:col>10</xdr:col>
      <xdr:colOff>165100</xdr:colOff>
      <xdr:row>96</xdr:row>
      <xdr:rowOff>122873</xdr:rowOff>
    </xdr:to>
    <xdr:sp macro="" textlink="">
      <xdr:nvSpPr>
        <xdr:cNvPr id="261" name="楕円 260"/>
        <xdr:cNvSpPr/>
      </xdr:nvSpPr>
      <xdr:spPr>
        <a:xfrm>
          <a:off x="1968500" y="164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139400</xdr:rowOff>
    </xdr:from>
    <xdr:ext cx="599010" cy="259045"/>
    <xdr:sp macro="" textlink="">
      <xdr:nvSpPr>
        <xdr:cNvPr id="262" name="テキスト ボックス 261"/>
        <xdr:cNvSpPr txBox="1"/>
      </xdr:nvSpPr>
      <xdr:spPr>
        <a:xfrm>
          <a:off x="1719795" y="1625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8496</xdr:rowOff>
    </xdr:from>
    <xdr:to>
      <xdr:col>6</xdr:col>
      <xdr:colOff>38100</xdr:colOff>
      <xdr:row>96</xdr:row>
      <xdr:rowOff>110096</xdr:rowOff>
    </xdr:to>
    <xdr:sp macro="" textlink="">
      <xdr:nvSpPr>
        <xdr:cNvPr id="263" name="楕円 262"/>
        <xdr:cNvSpPr/>
      </xdr:nvSpPr>
      <xdr:spPr>
        <a:xfrm>
          <a:off x="1079500" y="16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126623</xdr:rowOff>
    </xdr:from>
    <xdr:ext cx="599010" cy="259045"/>
    <xdr:sp macro="" textlink="">
      <xdr:nvSpPr>
        <xdr:cNvPr id="264" name="テキスト ボックス 263"/>
        <xdr:cNvSpPr txBox="1"/>
      </xdr:nvSpPr>
      <xdr:spPr>
        <a:xfrm>
          <a:off x="830795" y="1624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103973</xdr:rowOff>
    </xdr:from>
    <xdr:to>
      <xdr:col>55</xdr:col>
      <xdr:colOff>0</xdr:colOff>
      <xdr:row>36</xdr:row>
      <xdr:rowOff>55978</xdr:rowOff>
    </xdr:to>
    <xdr:cxnSp macro="">
      <xdr:nvCxnSpPr>
        <xdr:cNvPr id="295" name="直線コネクタ 294"/>
        <xdr:cNvCxnSpPr/>
      </xdr:nvCxnSpPr>
      <xdr:spPr>
        <a:xfrm>
          <a:off x="9639300" y="5247473"/>
          <a:ext cx="838200" cy="9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103973</xdr:rowOff>
    </xdr:from>
    <xdr:to>
      <xdr:col>50</xdr:col>
      <xdr:colOff>114300</xdr:colOff>
      <xdr:row>37</xdr:row>
      <xdr:rowOff>170017</xdr:rowOff>
    </xdr:to>
    <xdr:cxnSp macro="">
      <xdr:nvCxnSpPr>
        <xdr:cNvPr id="298" name="直線コネクタ 297"/>
        <xdr:cNvCxnSpPr/>
      </xdr:nvCxnSpPr>
      <xdr:spPr>
        <a:xfrm flipV="1">
          <a:off x="8750300" y="5247473"/>
          <a:ext cx="889000" cy="126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170017</xdr:rowOff>
    </xdr:from>
    <xdr:to>
      <xdr:col>45</xdr:col>
      <xdr:colOff>177800</xdr:colOff>
      <xdr:row>38</xdr:row>
      <xdr:rowOff>7330</xdr:rowOff>
    </xdr:to>
    <xdr:cxnSp macro="">
      <xdr:nvCxnSpPr>
        <xdr:cNvPr id="301" name="直線コネクタ 300"/>
        <xdr:cNvCxnSpPr/>
      </xdr:nvCxnSpPr>
      <xdr:spPr>
        <a:xfrm flipV="1">
          <a:off x="7861300" y="651366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7330</xdr:rowOff>
    </xdr:from>
    <xdr:to>
      <xdr:col>41</xdr:col>
      <xdr:colOff>50800</xdr:colOff>
      <xdr:row>38</xdr:row>
      <xdr:rowOff>11640</xdr:rowOff>
    </xdr:to>
    <xdr:cxnSp macro="">
      <xdr:nvCxnSpPr>
        <xdr:cNvPr id="304" name="直線コネクタ 303"/>
        <xdr:cNvCxnSpPr/>
      </xdr:nvCxnSpPr>
      <xdr:spPr>
        <a:xfrm flipV="1">
          <a:off x="6972300" y="6522430"/>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5178</xdr:rowOff>
    </xdr:from>
    <xdr:to>
      <xdr:col>55</xdr:col>
      <xdr:colOff>50800</xdr:colOff>
      <xdr:row>36</xdr:row>
      <xdr:rowOff>106778</xdr:rowOff>
    </xdr:to>
    <xdr:sp macro="" textlink="">
      <xdr:nvSpPr>
        <xdr:cNvPr id="314" name="楕円 313"/>
        <xdr:cNvSpPr/>
      </xdr:nvSpPr>
      <xdr:spPr>
        <a:xfrm>
          <a:off x="10426700" y="61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28055</xdr:rowOff>
    </xdr:from>
    <xdr:ext cx="534377" cy="259045"/>
    <xdr:sp macro="" textlink="">
      <xdr:nvSpPr>
        <xdr:cNvPr id="315" name="補助費等該当値テキスト"/>
        <xdr:cNvSpPr txBox="1"/>
      </xdr:nvSpPr>
      <xdr:spPr>
        <a:xfrm>
          <a:off x="10528300" y="60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53173</xdr:rowOff>
    </xdr:from>
    <xdr:to>
      <xdr:col>50</xdr:col>
      <xdr:colOff>165100</xdr:colOff>
      <xdr:row>30</xdr:row>
      <xdr:rowOff>154773</xdr:rowOff>
    </xdr:to>
    <xdr:sp macro="" textlink="">
      <xdr:nvSpPr>
        <xdr:cNvPr id="316" name="楕円 315"/>
        <xdr:cNvSpPr/>
      </xdr:nvSpPr>
      <xdr:spPr>
        <a:xfrm>
          <a:off x="9588500" y="51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171300</xdr:rowOff>
    </xdr:from>
    <xdr:ext cx="599010" cy="259045"/>
    <xdr:sp macro="" textlink="">
      <xdr:nvSpPr>
        <xdr:cNvPr id="317" name="テキスト ボックス 316"/>
        <xdr:cNvSpPr txBox="1"/>
      </xdr:nvSpPr>
      <xdr:spPr>
        <a:xfrm>
          <a:off x="9339795" y="497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119217</xdr:rowOff>
    </xdr:from>
    <xdr:to>
      <xdr:col>46</xdr:col>
      <xdr:colOff>38100</xdr:colOff>
      <xdr:row>38</xdr:row>
      <xdr:rowOff>49367</xdr:rowOff>
    </xdr:to>
    <xdr:sp macro="" textlink="">
      <xdr:nvSpPr>
        <xdr:cNvPr id="318" name="楕円 317"/>
        <xdr:cNvSpPr/>
      </xdr:nvSpPr>
      <xdr:spPr>
        <a:xfrm>
          <a:off x="8699500" y="64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40494</xdr:rowOff>
    </xdr:from>
    <xdr:ext cx="534377" cy="259045"/>
    <xdr:sp macro="" textlink="">
      <xdr:nvSpPr>
        <xdr:cNvPr id="319" name="テキスト ボックス 318"/>
        <xdr:cNvSpPr txBox="1"/>
      </xdr:nvSpPr>
      <xdr:spPr>
        <a:xfrm>
          <a:off x="8483111"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127980</xdr:rowOff>
    </xdr:from>
    <xdr:to>
      <xdr:col>41</xdr:col>
      <xdr:colOff>101600</xdr:colOff>
      <xdr:row>38</xdr:row>
      <xdr:rowOff>58130</xdr:rowOff>
    </xdr:to>
    <xdr:sp macro="" textlink="">
      <xdr:nvSpPr>
        <xdr:cNvPr id="320" name="楕円 319"/>
        <xdr:cNvSpPr/>
      </xdr:nvSpPr>
      <xdr:spPr>
        <a:xfrm>
          <a:off x="7810500" y="64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49257</xdr:rowOff>
    </xdr:from>
    <xdr:ext cx="534377" cy="259045"/>
    <xdr:sp macro="" textlink="">
      <xdr:nvSpPr>
        <xdr:cNvPr id="321" name="テキスト ボックス 320"/>
        <xdr:cNvSpPr txBox="1"/>
      </xdr:nvSpPr>
      <xdr:spPr>
        <a:xfrm>
          <a:off x="7594111" y="65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132290</xdr:rowOff>
    </xdr:from>
    <xdr:to>
      <xdr:col>36</xdr:col>
      <xdr:colOff>165100</xdr:colOff>
      <xdr:row>38</xdr:row>
      <xdr:rowOff>62440</xdr:rowOff>
    </xdr:to>
    <xdr:sp macro="" textlink="">
      <xdr:nvSpPr>
        <xdr:cNvPr id="322" name="楕円 321"/>
        <xdr:cNvSpPr/>
      </xdr:nvSpPr>
      <xdr:spPr>
        <a:xfrm>
          <a:off x="6921500" y="64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53567</xdr:rowOff>
    </xdr:from>
    <xdr:ext cx="534377" cy="259045"/>
    <xdr:sp macro="" textlink="">
      <xdr:nvSpPr>
        <xdr:cNvPr id="323" name="テキスト ボックス 322"/>
        <xdr:cNvSpPr txBox="1"/>
      </xdr:nvSpPr>
      <xdr:spPr>
        <a:xfrm>
          <a:off x="6705111" y="65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33439</xdr:rowOff>
    </xdr:from>
    <xdr:to>
      <xdr:col>55</xdr:col>
      <xdr:colOff>0</xdr:colOff>
      <xdr:row>55</xdr:row>
      <xdr:rowOff>35916</xdr:rowOff>
    </xdr:to>
    <xdr:cxnSp macro="">
      <xdr:nvCxnSpPr>
        <xdr:cNvPr id="353" name="直線コネクタ 352"/>
        <xdr:cNvCxnSpPr/>
      </xdr:nvCxnSpPr>
      <xdr:spPr>
        <a:xfrm flipV="1">
          <a:off x="9639300" y="9291739"/>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38202</xdr:rowOff>
    </xdr:from>
    <xdr:to>
      <xdr:col>50</xdr:col>
      <xdr:colOff>114300</xdr:colOff>
      <xdr:row>55</xdr:row>
      <xdr:rowOff>35916</xdr:rowOff>
    </xdr:to>
    <xdr:cxnSp macro="">
      <xdr:nvCxnSpPr>
        <xdr:cNvPr id="356" name="直線コネクタ 355"/>
        <xdr:cNvCxnSpPr/>
      </xdr:nvCxnSpPr>
      <xdr:spPr>
        <a:xfrm>
          <a:off x="8750300" y="8610702"/>
          <a:ext cx="889000" cy="8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38202</xdr:rowOff>
    </xdr:from>
    <xdr:to>
      <xdr:col>45</xdr:col>
      <xdr:colOff>177800</xdr:colOff>
      <xdr:row>55</xdr:row>
      <xdr:rowOff>55766</xdr:rowOff>
    </xdr:to>
    <xdr:cxnSp macro="">
      <xdr:nvCxnSpPr>
        <xdr:cNvPr id="359" name="直線コネクタ 358"/>
        <xdr:cNvCxnSpPr/>
      </xdr:nvCxnSpPr>
      <xdr:spPr>
        <a:xfrm flipV="1">
          <a:off x="7861300" y="8610702"/>
          <a:ext cx="889000" cy="87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55766</xdr:rowOff>
    </xdr:from>
    <xdr:to>
      <xdr:col>41</xdr:col>
      <xdr:colOff>50800</xdr:colOff>
      <xdr:row>55</xdr:row>
      <xdr:rowOff>67634</xdr:rowOff>
    </xdr:to>
    <xdr:cxnSp macro="">
      <xdr:nvCxnSpPr>
        <xdr:cNvPr id="362" name="直線コネクタ 361"/>
        <xdr:cNvCxnSpPr/>
      </xdr:nvCxnSpPr>
      <xdr:spPr>
        <a:xfrm flipV="1">
          <a:off x="6972300" y="9485516"/>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154089</xdr:rowOff>
    </xdr:from>
    <xdr:to>
      <xdr:col>55</xdr:col>
      <xdr:colOff>50800</xdr:colOff>
      <xdr:row>54</xdr:row>
      <xdr:rowOff>84239</xdr:rowOff>
    </xdr:to>
    <xdr:sp macro="" textlink="">
      <xdr:nvSpPr>
        <xdr:cNvPr id="372" name="楕円 371"/>
        <xdr:cNvSpPr/>
      </xdr:nvSpPr>
      <xdr:spPr>
        <a:xfrm>
          <a:off x="10426700" y="92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5516</xdr:rowOff>
    </xdr:from>
    <xdr:ext cx="534377" cy="259045"/>
    <xdr:sp macro="" textlink="">
      <xdr:nvSpPr>
        <xdr:cNvPr id="373" name="普通建設事業費該当値テキスト"/>
        <xdr:cNvSpPr txBox="1"/>
      </xdr:nvSpPr>
      <xdr:spPr>
        <a:xfrm>
          <a:off x="10528300" y="90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156566</xdr:rowOff>
    </xdr:from>
    <xdr:to>
      <xdr:col>50</xdr:col>
      <xdr:colOff>165100</xdr:colOff>
      <xdr:row>55</xdr:row>
      <xdr:rowOff>86716</xdr:rowOff>
    </xdr:to>
    <xdr:sp macro="" textlink="">
      <xdr:nvSpPr>
        <xdr:cNvPr id="374" name="楕円 373"/>
        <xdr:cNvSpPr/>
      </xdr:nvSpPr>
      <xdr:spPr>
        <a:xfrm>
          <a:off x="9588500" y="94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103243</xdr:rowOff>
    </xdr:from>
    <xdr:ext cx="534377" cy="259045"/>
    <xdr:sp macro="" textlink="">
      <xdr:nvSpPr>
        <xdr:cNvPr id="375" name="テキスト ボックス 374"/>
        <xdr:cNvSpPr txBox="1"/>
      </xdr:nvSpPr>
      <xdr:spPr>
        <a:xfrm>
          <a:off x="9372111" y="91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158852</xdr:rowOff>
    </xdr:from>
    <xdr:to>
      <xdr:col>46</xdr:col>
      <xdr:colOff>38100</xdr:colOff>
      <xdr:row>50</xdr:row>
      <xdr:rowOff>89002</xdr:rowOff>
    </xdr:to>
    <xdr:sp macro="" textlink="">
      <xdr:nvSpPr>
        <xdr:cNvPr id="376" name="楕円 375"/>
        <xdr:cNvSpPr/>
      </xdr:nvSpPr>
      <xdr:spPr>
        <a:xfrm>
          <a:off x="8699500" y="85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105529</xdr:rowOff>
    </xdr:from>
    <xdr:ext cx="599010" cy="259045"/>
    <xdr:sp macro="" textlink="">
      <xdr:nvSpPr>
        <xdr:cNvPr id="377" name="テキスト ボックス 376"/>
        <xdr:cNvSpPr txBox="1"/>
      </xdr:nvSpPr>
      <xdr:spPr>
        <a:xfrm>
          <a:off x="8450795" y="833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4966</xdr:rowOff>
    </xdr:from>
    <xdr:to>
      <xdr:col>41</xdr:col>
      <xdr:colOff>101600</xdr:colOff>
      <xdr:row>55</xdr:row>
      <xdr:rowOff>106566</xdr:rowOff>
    </xdr:to>
    <xdr:sp macro="" textlink="">
      <xdr:nvSpPr>
        <xdr:cNvPr id="378" name="楕円 377"/>
        <xdr:cNvSpPr/>
      </xdr:nvSpPr>
      <xdr:spPr>
        <a:xfrm>
          <a:off x="7810500" y="94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123093</xdr:rowOff>
    </xdr:from>
    <xdr:ext cx="534377" cy="259045"/>
    <xdr:sp macro="" textlink="">
      <xdr:nvSpPr>
        <xdr:cNvPr id="379" name="テキスト ボックス 378"/>
        <xdr:cNvSpPr txBox="1"/>
      </xdr:nvSpPr>
      <xdr:spPr>
        <a:xfrm>
          <a:off x="7594111" y="920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16834</xdr:rowOff>
    </xdr:from>
    <xdr:to>
      <xdr:col>36</xdr:col>
      <xdr:colOff>165100</xdr:colOff>
      <xdr:row>55</xdr:row>
      <xdr:rowOff>118434</xdr:rowOff>
    </xdr:to>
    <xdr:sp macro="" textlink="">
      <xdr:nvSpPr>
        <xdr:cNvPr id="380" name="楕円 379"/>
        <xdr:cNvSpPr/>
      </xdr:nvSpPr>
      <xdr:spPr>
        <a:xfrm>
          <a:off x="6921500" y="94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134961</xdr:rowOff>
    </xdr:from>
    <xdr:ext cx="534377" cy="259045"/>
    <xdr:sp macro="" textlink="">
      <xdr:nvSpPr>
        <xdr:cNvPr id="381" name="テキスト ボックス 380"/>
        <xdr:cNvSpPr txBox="1"/>
      </xdr:nvSpPr>
      <xdr:spPr>
        <a:xfrm>
          <a:off x="6705111" y="92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3911</xdr:rowOff>
    </xdr:from>
    <xdr:to>
      <xdr:col>55</xdr:col>
      <xdr:colOff>0</xdr:colOff>
      <xdr:row>77</xdr:row>
      <xdr:rowOff>96495</xdr:rowOff>
    </xdr:to>
    <xdr:cxnSp macro="">
      <xdr:nvCxnSpPr>
        <xdr:cNvPr id="412" name="直線コネクタ 411"/>
        <xdr:cNvCxnSpPr/>
      </xdr:nvCxnSpPr>
      <xdr:spPr>
        <a:xfrm flipV="1">
          <a:off x="9639300" y="13205561"/>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96495</xdr:rowOff>
    </xdr:from>
    <xdr:to>
      <xdr:col>50</xdr:col>
      <xdr:colOff>114300</xdr:colOff>
      <xdr:row>77</xdr:row>
      <xdr:rowOff>102896</xdr:rowOff>
    </xdr:to>
    <xdr:cxnSp macro="">
      <xdr:nvCxnSpPr>
        <xdr:cNvPr id="415" name="直線コネクタ 414"/>
        <xdr:cNvCxnSpPr/>
      </xdr:nvCxnSpPr>
      <xdr:spPr>
        <a:xfrm flipV="1">
          <a:off x="8750300" y="132981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102896</xdr:rowOff>
    </xdr:from>
    <xdr:to>
      <xdr:col>45</xdr:col>
      <xdr:colOff>177800</xdr:colOff>
      <xdr:row>78</xdr:row>
      <xdr:rowOff>75823</xdr:rowOff>
    </xdr:to>
    <xdr:cxnSp macro="">
      <xdr:nvCxnSpPr>
        <xdr:cNvPr id="418" name="直線コネクタ 417"/>
        <xdr:cNvCxnSpPr/>
      </xdr:nvCxnSpPr>
      <xdr:spPr>
        <a:xfrm flipV="1">
          <a:off x="7861300" y="13304546"/>
          <a:ext cx="889000" cy="1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22233</xdr:rowOff>
    </xdr:from>
    <xdr:to>
      <xdr:col>41</xdr:col>
      <xdr:colOff>50800</xdr:colOff>
      <xdr:row>78</xdr:row>
      <xdr:rowOff>75823</xdr:rowOff>
    </xdr:to>
    <xdr:cxnSp macro="">
      <xdr:nvCxnSpPr>
        <xdr:cNvPr id="421" name="直線コネクタ 420"/>
        <xdr:cNvCxnSpPr/>
      </xdr:nvCxnSpPr>
      <xdr:spPr>
        <a:xfrm>
          <a:off x="6972300" y="13395333"/>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124561</xdr:rowOff>
    </xdr:from>
    <xdr:to>
      <xdr:col>55</xdr:col>
      <xdr:colOff>50800</xdr:colOff>
      <xdr:row>77</xdr:row>
      <xdr:rowOff>54711</xdr:rowOff>
    </xdr:to>
    <xdr:sp macro="" textlink="">
      <xdr:nvSpPr>
        <xdr:cNvPr id="431" name="楕円 430"/>
        <xdr:cNvSpPr/>
      </xdr:nvSpPr>
      <xdr:spPr>
        <a:xfrm>
          <a:off x="10426700" y="131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147438</xdr:rowOff>
    </xdr:from>
    <xdr:ext cx="534377" cy="259045"/>
    <xdr:sp macro="" textlink="">
      <xdr:nvSpPr>
        <xdr:cNvPr id="432" name="普通建設事業費 （ うち新規整備　）該当値テキスト"/>
        <xdr:cNvSpPr txBox="1"/>
      </xdr:nvSpPr>
      <xdr:spPr>
        <a:xfrm>
          <a:off x="10528300" y="130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45695</xdr:rowOff>
    </xdr:from>
    <xdr:to>
      <xdr:col>50</xdr:col>
      <xdr:colOff>165100</xdr:colOff>
      <xdr:row>77</xdr:row>
      <xdr:rowOff>147295</xdr:rowOff>
    </xdr:to>
    <xdr:sp macro="" textlink="">
      <xdr:nvSpPr>
        <xdr:cNvPr id="433" name="楕円 432"/>
        <xdr:cNvSpPr/>
      </xdr:nvSpPr>
      <xdr:spPr>
        <a:xfrm>
          <a:off x="9588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138422</xdr:rowOff>
    </xdr:from>
    <xdr:ext cx="534377" cy="259045"/>
    <xdr:sp macro="" textlink="">
      <xdr:nvSpPr>
        <xdr:cNvPr id="434" name="テキスト ボックス 433"/>
        <xdr:cNvSpPr txBox="1"/>
      </xdr:nvSpPr>
      <xdr:spPr>
        <a:xfrm>
          <a:off x="9372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52096</xdr:rowOff>
    </xdr:from>
    <xdr:to>
      <xdr:col>46</xdr:col>
      <xdr:colOff>38100</xdr:colOff>
      <xdr:row>77</xdr:row>
      <xdr:rowOff>153696</xdr:rowOff>
    </xdr:to>
    <xdr:sp macro="" textlink="">
      <xdr:nvSpPr>
        <xdr:cNvPr id="435" name="楕円 434"/>
        <xdr:cNvSpPr/>
      </xdr:nvSpPr>
      <xdr:spPr>
        <a:xfrm>
          <a:off x="8699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144823</xdr:rowOff>
    </xdr:from>
    <xdr:ext cx="534377" cy="259045"/>
    <xdr:sp macro="" textlink="">
      <xdr:nvSpPr>
        <xdr:cNvPr id="436" name="テキスト ボックス 435"/>
        <xdr:cNvSpPr txBox="1"/>
      </xdr:nvSpPr>
      <xdr:spPr>
        <a:xfrm>
          <a:off x="8483111" y="133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25023</xdr:rowOff>
    </xdr:from>
    <xdr:to>
      <xdr:col>41</xdr:col>
      <xdr:colOff>101600</xdr:colOff>
      <xdr:row>78</xdr:row>
      <xdr:rowOff>126623</xdr:rowOff>
    </xdr:to>
    <xdr:sp macro="" textlink="">
      <xdr:nvSpPr>
        <xdr:cNvPr id="437" name="楕円 436"/>
        <xdr:cNvSpPr/>
      </xdr:nvSpPr>
      <xdr:spPr>
        <a:xfrm>
          <a:off x="7810500" y="13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117750</xdr:rowOff>
    </xdr:from>
    <xdr:ext cx="469744" cy="259045"/>
    <xdr:sp macro="" textlink="">
      <xdr:nvSpPr>
        <xdr:cNvPr id="438" name="テキスト ボックス 437"/>
        <xdr:cNvSpPr txBox="1"/>
      </xdr:nvSpPr>
      <xdr:spPr>
        <a:xfrm>
          <a:off x="7626428" y="1349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142883</xdr:rowOff>
    </xdr:from>
    <xdr:to>
      <xdr:col>36</xdr:col>
      <xdr:colOff>165100</xdr:colOff>
      <xdr:row>78</xdr:row>
      <xdr:rowOff>73033</xdr:rowOff>
    </xdr:to>
    <xdr:sp macro="" textlink="">
      <xdr:nvSpPr>
        <xdr:cNvPr id="439" name="楕円 438"/>
        <xdr:cNvSpPr/>
      </xdr:nvSpPr>
      <xdr:spPr>
        <a:xfrm>
          <a:off x="6921500" y="133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64160</xdr:rowOff>
    </xdr:from>
    <xdr:ext cx="469744" cy="259045"/>
    <xdr:sp macro="" textlink="">
      <xdr:nvSpPr>
        <xdr:cNvPr id="440" name="テキスト ボックス 439"/>
        <xdr:cNvSpPr txBox="1"/>
      </xdr:nvSpPr>
      <xdr:spPr>
        <a:xfrm>
          <a:off x="6737428" y="1343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70568</xdr:rowOff>
    </xdr:from>
    <xdr:to>
      <xdr:col>55</xdr:col>
      <xdr:colOff>0</xdr:colOff>
      <xdr:row>95</xdr:row>
      <xdr:rowOff>40697</xdr:rowOff>
    </xdr:to>
    <xdr:cxnSp macro="">
      <xdr:nvCxnSpPr>
        <xdr:cNvPr id="469" name="直線コネクタ 468"/>
        <xdr:cNvCxnSpPr/>
      </xdr:nvCxnSpPr>
      <xdr:spPr>
        <a:xfrm flipV="1">
          <a:off x="9639300" y="16186868"/>
          <a:ext cx="8382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0" name="普通建設事業費 （ うち更新整備　）平均値テキスト"/>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56584</xdr:rowOff>
    </xdr:from>
    <xdr:to>
      <xdr:col>50</xdr:col>
      <xdr:colOff>114300</xdr:colOff>
      <xdr:row>95</xdr:row>
      <xdr:rowOff>40697</xdr:rowOff>
    </xdr:to>
    <xdr:cxnSp macro="">
      <xdr:nvCxnSpPr>
        <xdr:cNvPr id="472" name="直線コネクタ 471"/>
        <xdr:cNvCxnSpPr/>
      </xdr:nvCxnSpPr>
      <xdr:spPr>
        <a:xfrm>
          <a:off x="8750300" y="15487084"/>
          <a:ext cx="889000" cy="8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56584</xdr:rowOff>
    </xdr:from>
    <xdr:to>
      <xdr:col>45</xdr:col>
      <xdr:colOff>177800</xdr:colOff>
      <xdr:row>94</xdr:row>
      <xdr:rowOff>152406</xdr:rowOff>
    </xdr:to>
    <xdr:cxnSp macro="">
      <xdr:nvCxnSpPr>
        <xdr:cNvPr id="475" name="直線コネクタ 474"/>
        <xdr:cNvCxnSpPr/>
      </xdr:nvCxnSpPr>
      <xdr:spPr>
        <a:xfrm flipV="1">
          <a:off x="7861300" y="15487084"/>
          <a:ext cx="889000" cy="7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128155</xdr:rowOff>
    </xdr:from>
    <xdr:to>
      <xdr:col>41</xdr:col>
      <xdr:colOff>50800</xdr:colOff>
      <xdr:row>94</xdr:row>
      <xdr:rowOff>152406</xdr:rowOff>
    </xdr:to>
    <xdr:cxnSp macro="">
      <xdr:nvCxnSpPr>
        <xdr:cNvPr id="478" name="直線コネクタ 477"/>
        <xdr:cNvCxnSpPr/>
      </xdr:nvCxnSpPr>
      <xdr:spPr>
        <a:xfrm>
          <a:off x="6972300" y="16244455"/>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82" name="テキスト ボックス 481"/>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19768</xdr:rowOff>
    </xdr:from>
    <xdr:to>
      <xdr:col>55</xdr:col>
      <xdr:colOff>50800</xdr:colOff>
      <xdr:row>94</xdr:row>
      <xdr:rowOff>121368</xdr:rowOff>
    </xdr:to>
    <xdr:sp macro="" textlink="">
      <xdr:nvSpPr>
        <xdr:cNvPr id="488" name="楕円 487"/>
        <xdr:cNvSpPr/>
      </xdr:nvSpPr>
      <xdr:spPr>
        <a:xfrm>
          <a:off x="104267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42645</xdr:rowOff>
    </xdr:from>
    <xdr:ext cx="534377" cy="259045"/>
    <xdr:sp macro="" textlink="">
      <xdr:nvSpPr>
        <xdr:cNvPr id="489" name="普通建設事業費 （ うち更新整備　）該当値テキスト"/>
        <xdr:cNvSpPr txBox="1"/>
      </xdr:nvSpPr>
      <xdr:spPr>
        <a:xfrm>
          <a:off x="10528300" y="159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161347</xdr:rowOff>
    </xdr:from>
    <xdr:to>
      <xdr:col>50</xdr:col>
      <xdr:colOff>165100</xdr:colOff>
      <xdr:row>95</xdr:row>
      <xdr:rowOff>91497</xdr:rowOff>
    </xdr:to>
    <xdr:sp macro="" textlink="">
      <xdr:nvSpPr>
        <xdr:cNvPr id="490" name="楕円 489"/>
        <xdr:cNvSpPr/>
      </xdr:nvSpPr>
      <xdr:spPr>
        <a:xfrm>
          <a:off x="9588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108024</xdr:rowOff>
    </xdr:from>
    <xdr:ext cx="534377" cy="259045"/>
    <xdr:sp macro="" textlink="">
      <xdr:nvSpPr>
        <xdr:cNvPr id="491" name="テキスト ボックス 490"/>
        <xdr:cNvSpPr txBox="1"/>
      </xdr:nvSpPr>
      <xdr:spPr>
        <a:xfrm>
          <a:off x="9372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5784</xdr:rowOff>
    </xdr:from>
    <xdr:to>
      <xdr:col>46</xdr:col>
      <xdr:colOff>38100</xdr:colOff>
      <xdr:row>90</xdr:row>
      <xdr:rowOff>107384</xdr:rowOff>
    </xdr:to>
    <xdr:sp macro="" textlink="">
      <xdr:nvSpPr>
        <xdr:cNvPr id="492" name="楕円 491"/>
        <xdr:cNvSpPr/>
      </xdr:nvSpPr>
      <xdr:spPr>
        <a:xfrm>
          <a:off x="86995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123911</xdr:rowOff>
    </xdr:from>
    <xdr:ext cx="534377" cy="259045"/>
    <xdr:sp macro="" textlink="">
      <xdr:nvSpPr>
        <xdr:cNvPr id="493" name="テキスト ボックス 492"/>
        <xdr:cNvSpPr txBox="1"/>
      </xdr:nvSpPr>
      <xdr:spPr>
        <a:xfrm>
          <a:off x="8483111" y="15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101606</xdr:rowOff>
    </xdr:from>
    <xdr:to>
      <xdr:col>41</xdr:col>
      <xdr:colOff>101600</xdr:colOff>
      <xdr:row>95</xdr:row>
      <xdr:rowOff>31756</xdr:rowOff>
    </xdr:to>
    <xdr:sp macro="" textlink="">
      <xdr:nvSpPr>
        <xdr:cNvPr id="494" name="楕円 493"/>
        <xdr:cNvSpPr/>
      </xdr:nvSpPr>
      <xdr:spPr>
        <a:xfrm>
          <a:off x="78105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48283</xdr:rowOff>
    </xdr:from>
    <xdr:ext cx="534377" cy="259045"/>
    <xdr:sp macro="" textlink="">
      <xdr:nvSpPr>
        <xdr:cNvPr id="495" name="テキスト ボックス 494"/>
        <xdr:cNvSpPr txBox="1"/>
      </xdr:nvSpPr>
      <xdr:spPr>
        <a:xfrm>
          <a:off x="7594111" y="159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77355</xdr:rowOff>
    </xdr:from>
    <xdr:to>
      <xdr:col>36</xdr:col>
      <xdr:colOff>165100</xdr:colOff>
      <xdr:row>95</xdr:row>
      <xdr:rowOff>7505</xdr:rowOff>
    </xdr:to>
    <xdr:sp macro="" textlink="">
      <xdr:nvSpPr>
        <xdr:cNvPr id="496" name="楕円 495"/>
        <xdr:cNvSpPr/>
      </xdr:nvSpPr>
      <xdr:spPr>
        <a:xfrm>
          <a:off x="6921500" y="16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24032</xdr:rowOff>
    </xdr:from>
    <xdr:ext cx="534377" cy="259045"/>
    <xdr:sp macro="" textlink="">
      <xdr:nvSpPr>
        <xdr:cNvPr id="497" name="テキスト ボックス 496"/>
        <xdr:cNvSpPr txBox="1"/>
      </xdr:nvSpPr>
      <xdr:spPr>
        <a:xfrm>
          <a:off x="6705111" y="159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37059</xdr:rowOff>
    </xdr:from>
    <xdr:to>
      <xdr:col>85</xdr:col>
      <xdr:colOff>127000</xdr:colOff>
      <xdr:row>37</xdr:row>
      <xdr:rowOff>85385</xdr:rowOff>
    </xdr:to>
    <xdr:cxnSp macro="">
      <xdr:nvCxnSpPr>
        <xdr:cNvPr id="524" name="直線コネクタ 523"/>
        <xdr:cNvCxnSpPr/>
      </xdr:nvCxnSpPr>
      <xdr:spPr>
        <a:xfrm>
          <a:off x="15481300" y="6380709"/>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37059</xdr:rowOff>
    </xdr:from>
    <xdr:to>
      <xdr:col>81</xdr:col>
      <xdr:colOff>50800</xdr:colOff>
      <xdr:row>38</xdr:row>
      <xdr:rowOff>31024</xdr:rowOff>
    </xdr:to>
    <xdr:cxnSp macro="">
      <xdr:nvCxnSpPr>
        <xdr:cNvPr id="527" name="直線コネクタ 526"/>
        <xdr:cNvCxnSpPr/>
      </xdr:nvCxnSpPr>
      <xdr:spPr>
        <a:xfrm flipV="1">
          <a:off x="14592300" y="6380709"/>
          <a:ext cx="889000" cy="16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31024</xdr:rowOff>
    </xdr:from>
    <xdr:to>
      <xdr:col>76</xdr:col>
      <xdr:colOff>114300</xdr:colOff>
      <xdr:row>38</xdr:row>
      <xdr:rowOff>84882</xdr:rowOff>
    </xdr:to>
    <xdr:cxnSp macro="">
      <xdr:nvCxnSpPr>
        <xdr:cNvPr id="530" name="直線コネクタ 529"/>
        <xdr:cNvCxnSpPr/>
      </xdr:nvCxnSpPr>
      <xdr:spPr>
        <a:xfrm flipV="1">
          <a:off x="13703300" y="6546124"/>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84882</xdr:rowOff>
    </xdr:from>
    <xdr:to>
      <xdr:col>71</xdr:col>
      <xdr:colOff>177800</xdr:colOff>
      <xdr:row>38</xdr:row>
      <xdr:rowOff>99147</xdr:rowOff>
    </xdr:to>
    <xdr:cxnSp macro="">
      <xdr:nvCxnSpPr>
        <xdr:cNvPr id="533" name="直線コネクタ 532"/>
        <xdr:cNvCxnSpPr/>
      </xdr:nvCxnSpPr>
      <xdr:spPr>
        <a:xfrm flipV="1">
          <a:off x="12814300" y="6599982"/>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34585</xdr:rowOff>
    </xdr:from>
    <xdr:to>
      <xdr:col>85</xdr:col>
      <xdr:colOff>177800</xdr:colOff>
      <xdr:row>37</xdr:row>
      <xdr:rowOff>136185</xdr:rowOff>
    </xdr:to>
    <xdr:sp macro="" textlink="">
      <xdr:nvSpPr>
        <xdr:cNvPr id="543" name="楕円 542"/>
        <xdr:cNvSpPr/>
      </xdr:nvSpPr>
      <xdr:spPr>
        <a:xfrm>
          <a:off x="16268700" y="63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57462</xdr:rowOff>
    </xdr:from>
    <xdr:ext cx="469744" cy="259045"/>
    <xdr:sp macro="" textlink="">
      <xdr:nvSpPr>
        <xdr:cNvPr id="544" name="災害復旧事業費該当値テキスト"/>
        <xdr:cNvSpPr txBox="1"/>
      </xdr:nvSpPr>
      <xdr:spPr>
        <a:xfrm>
          <a:off x="16370300" y="622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157709</xdr:rowOff>
    </xdr:from>
    <xdr:to>
      <xdr:col>81</xdr:col>
      <xdr:colOff>101600</xdr:colOff>
      <xdr:row>37</xdr:row>
      <xdr:rowOff>87859</xdr:rowOff>
    </xdr:to>
    <xdr:sp macro="" textlink="">
      <xdr:nvSpPr>
        <xdr:cNvPr id="545" name="楕円 544"/>
        <xdr:cNvSpPr/>
      </xdr:nvSpPr>
      <xdr:spPr>
        <a:xfrm>
          <a:off x="154305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104386</xdr:rowOff>
    </xdr:from>
    <xdr:ext cx="469744" cy="259045"/>
    <xdr:sp macro="" textlink="">
      <xdr:nvSpPr>
        <xdr:cNvPr id="546" name="テキスト ボックス 545"/>
        <xdr:cNvSpPr txBox="1"/>
      </xdr:nvSpPr>
      <xdr:spPr>
        <a:xfrm>
          <a:off x="1524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151674</xdr:rowOff>
    </xdr:from>
    <xdr:to>
      <xdr:col>76</xdr:col>
      <xdr:colOff>165100</xdr:colOff>
      <xdr:row>38</xdr:row>
      <xdr:rowOff>81824</xdr:rowOff>
    </xdr:to>
    <xdr:sp macro="" textlink="">
      <xdr:nvSpPr>
        <xdr:cNvPr id="547" name="楕円 546"/>
        <xdr:cNvSpPr/>
      </xdr:nvSpPr>
      <xdr:spPr>
        <a:xfrm>
          <a:off x="14541500" y="64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72951</xdr:rowOff>
    </xdr:from>
    <xdr:ext cx="469744" cy="259045"/>
    <xdr:sp macro="" textlink="">
      <xdr:nvSpPr>
        <xdr:cNvPr id="548" name="テキスト ボックス 547"/>
        <xdr:cNvSpPr txBox="1"/>
      </xdr:nvSpPr>
      <xdr:spPr>
        <a:xfrm>
          <a:off x="14357428" y="65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34082</xdr:rowOff>
    </xdr:from>
    <xdr:to>
      <xdr:col>72</xdr:col>
      <xdr:colOff>38100</xdr:colOff>
      <xdr:row>38</xdr:row>
      <xdr:rowOff>135682</xdr:rowOff>
    </xdr:to>
    <xdr:sp macro="" textlink="">
      <xdr:nvSpPr>
        <xdr:cNvPr id="549" name="楕円 548"/>
        <xdr:cNvSpPr/>
      </xdr:nvSpPr>
      <xdr:spPr>
        <a:xfrm>
          <a:off x="13652500" y="65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126809</xdr:rowOff>
    </xdr:from>
    <xdr:ext cx="469744" cy="259045"/>
    <xdr:sp macro="" textlink="">
      <xdr:nvSpPr>
        <xdr:cNvPr id="550" name="テキスト ボックス 549"/>
        <xdr:cNvSpPr txBox="1"/>
      </xdr:nvSpPr>
      <xdr:spPr>
        <a:xfrm>
          <a:off x="13468428" y="664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48347</xdr:rowOff>
    </xdr:from>
    <xdr:to>
      <xdr:col>67</xdr:col>
      <xdr:colOff>101600</xdr:colOff>
      <xdr:row>38</xdr:row>
      <xdr:rowOff>149947</xdr:rowOff>
    </xdr:to>
    <xdr:sp macro="" textlink="">
      <xdr:nvSpPr>
        <xdr:cNvPr id="551" name="楕円 550"/>
        <xdr:cNvSpPr/>
      </xdr:nvSpPr>
      <xdr:spPr>
        <a:xfrm>
          <a:off x="12763500" y="65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141074</xdr:rowOff>
    </xdr:from>
    <xdr:ext cx="378565" cy="259045"/>
    <xdr:sp macro="" textlink="">
      <xdr:nvSpPr>
        <xdr:cNvPr id="552" name="テキスト ボックス 551"/>
        <xdr:cNvSpPr txBox="1"/>
      </xdr:nvSpPr>
      <xdr:spPr>
        <a:xfrm>
          <a:off x="12625017" y="665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158388</xdr:rowOff>
    </xdr:from>
    <xdr:to>
      <xdr:col>85</xdr:col>
      <xdr:colOff>127000</xdr:colOff>
      <xdr:row>74</xdr:row>
      <xdr:rowOff>64319</xdr:rowOff>
    </xdr:to>
    <xdr:cxnSp macro="">
      <xdr:nvCxnSpPr>
        <xdr:cNvPr id="635" name="直線コネクタ 634"/>
        <xdr:cNvCxnSpPr/>
      </xdr:nvCxnSpPr>
      <xdr:spPr>
        <a:xfrm flipV="1">
          <a:off x="15481300" y="12674238"/>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31686</xdr:rowOff>
    </xdr:from>
    <xdr:to>
      <xdr:col>81</xdr:col>
      <xdr:colOff>50800</xdr:colOff>
      <xdr:row>74</xdr:row>
      <xdr:rowOff>64319</xdr:rowOff>
    </xdr:to>
    <xdr:cxnSp macro="">
      <xdr:nvCxnSpPr>
        <xdr:cNvPr id="638" name="直線コネクタ 637"/>
        <xdr:cNvCxnSpPr/>
      </xdr:nvCxnSpPr>
      <xdr:spPr>
        <a:xfrm>
          <a:off x="14592300" y="12718986"/>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11312</xdr:rowOff>
    </xdr:from>
    <xdr:to>
      <xdr:col>76</xdr:col>
      <xdr:colOff>114300</xdr:colOff>
      <xdr:row>74</xdr:row>
      <xdr:rowOff>31686</xdr:rowOff>
    </xdr:to>
    <xdr:cxnSp macro="">
      <xdr:nvCxnSpPr>
        <xdr:cNvPr id="641" name="直線コネクタ 640"/>
        <xdr:cNvCxnSpPr/>
      </xdr:nvCxnSpPr>
      <xdr:spPr>
        <a:xfrm>
          <a:off x="13703300" y="12698612"/>
          <a:ext cx="8890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154016</xdr:rowOff>
    </xdr:from>
    <xdr:to>
      <xdr:col>71</xdr:col>
      <xdr:colOff>177800</xdr:colOff>
      <xdr:row>74</xdr:row>
      <xdr:rowOff>11312</xdr:rowOff>
    </xdr:to>
    <xdr:cxnSp macro="">
      <xdr:nvCxnSpPr>
        <xdr:cNvPr id="644" name="直線コネクタ 643"/>
        <xdr:cNvCxnSpPr/>
      </xdr:nvCxnSpPr>
      <xdr:spPr>
        <a:xfrm>
          <a:off x="12814300" y="12669866"/>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107588</xdr:rowOff>
    </xdr:from>
    <xdr:to>
      <xdr:col>85</xdr:col>
      <xdr:colOff>177800</xdr:colOff>
      <xdr:row>74</xdr:row>
      <xdr:rowOff>37738</xdr:rowOff>
    </xdr:to>
    <xdr:sp macro="" textlink="">
      <xdr:nvSpPr>
        <xdr:cNvPr id="654" name="楕円 653"/>
        <xdr:cNvSpPr/>
      </xdr:nvSpPr>
      <xdr:spPr>
        <a:xfrm>
          <a:off x="16268700" y="12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130465</xdr:rowOff>
    </xdr:from>
    <xdr:ext cx="534377" cy="259045"/>
    <xdr:sp macro="" textlink="">
      <xdr:nvSpPr>
        <xdr:cNvPr id="655" name="公債費該当値テキスト"/>
        <xdr:cNvSpPr txBox="1"/>
      </xdr:nvSpPr>
      <xdr:spPr>
        <a:xfrm>
          <a:off x="16370300" y="124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13519</xdr:rowOff>
    </xdr:from>
    <xdr:to>
      <xdr:col>81</xdr:col>
      <xdr:colOff>101600</xdr:colOff>
      <xdr:row>74</xdr:row>
      <xdr:rowOff>115119</xdr:rowOff>
    </xdr:to>
    <xdr:sp macro="" textlink="">
      <xdr:nvSpPr>
        <xdr:cNvPr id="656" name="楕円 655"/>
        <xdr:cNvSpPr/>
      </xdr:nvSpPr>
      <xdr:spPr>
        <a:xfrm>
          <a:off x="15430500" y="127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131646</xdr:rowOff>
    </xdr:from>
    <xdr:ext cx="534377" cy="259045"/>
    <xdr:sp macro="" textlink="">
      <xdr:nvSpPr>
        <xdr:cNvPr id="657" name="テキスト ボックス 656"/>
        <xdr:cNvSpPr txBox="1"/>
      </xdr:nvSpPr>
      <xdr:spPr>
        <a:xfrm>
          <a:off x="15214111" y="124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152336</xdr:rowOff>
    </xdr:from>
    <xdr:to>
      <xdr:col>76</xdr:col>
      <xdr:colOff>165100</xdr:colOff>
      <xdr:row>74</xdr:row>
      <xdr:rowOff>82486</xdr:rowOff>
    </xdr:to>
    <xdr:sp macro="" textlink="">
      <xdr:nvSpPr>
        <xdr:cNvPr id="658" name="楕円 657"/>
        <xdr:cNvSpPr/>
      </xdr:nvSpPr>
      <xdr:spPr>
        <a:xfrm>
          <a:off x="145415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99013</xdr:rowOff>
    </xdr:from>
    <xdr:ext cx="534377" cy="259045"/>
    <xdr:sp macro="" textlink="">
      <xdr:nvSpPr>
        <xdr:cNvPr id="659" name="テキスト ボックス 658"/>
        <xdr:cNvSpPr txBox="1"/>
      </xdr:nvSpPr>
      <xdr:spPr>
        <a:xfrm>
          <a:off x="14325111" y="12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131962</xdr:rowOff>
    </xdr:from>
    <xdr:to>
      <xdr:col>72</xdr:col>
      <xdr:colOff>38100</xdr:colOff>
      <xdr:row>74</xdr:row>
      <xdr:rowOff>62112</xdr:rowOff>
    </xdr:to>
    <xdr:sp macro="" textlink="">
      <xdr:nvSpPr>
        <xdr:cNvPr id="660" name="楕円 659"/>
        <xdr:cNvSpPr/>
      </xdr:nvSpPr>
      <xdr:spPr>
        <a:xfrm>
          <a:off x="13652500" y="12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78639</xdr:rowOff>
    </xdr:from>
    <xdr:ext cx="534377" cy="259045"/>
    <xdr:sp macro="" textlink="">
      <xdr:nvSpPr>
        <xdr:cNvPr id="661" name="テキスト ボックス 660"/>
        <xdr:cNvSpPr txBox="1"/>
      </xdr:nvSpPr>
      <xdr:spPr>
        <a:xfrm>
          <a:off x="13436111" y="124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103216</xdr:rowOff>
    </xdr:from>
    <xdr:to>
      <xdr:col>67</xdr:col>
      <xdr:colOff>101600</xdr:colOff>
      <xdr:row>74</xdr:row>
      <xdr:rowOff>33366</xdr:rowOff>
    </xdr:to>
    <xdr:sp macro="" textlink="">
      <xdr:nvSpPr>
        <xdr:cNvPr id="662" name="楕円 661"/>
        <xdr:cNvSpPr/>
      </xdr:nvSpPr>
      <xdr:spPr>
        <a:xfrm>
          <a:off x="12763500" y="126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49893</xdr:rowOff>
    </xdr:from>
    <xdr:ext cx="534377" cy="259045"/>
    <xdr:sp macro="" textlink="">
      <xdr:nvSpPr>
        <xdr:cNvPr id="663" name="テキスト ボックス 662"/>
        <xdr:cNvSpPr txBox="1"/>
      </xdr:nvSpPr>
      <xdr:spPr>
        <a:xfrm>
          <a:off x="12547111" y="12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3608</xdr:rowOff>
    </xdr:from>
    <xdr:to>
      <xdr:col>85</xdr:col>
      <xdr:colOff>127000</xdr:colOff>
      <xdr:row>95</xdr:row>
      <xdr:rowOff>81559</xdr:rowOff>
    </xdr:to>
    <xdr:cxnSp macro="">
      <xdr:nvCxnSpPr>
        <xdr:cNvPr id="692" name="直線コネクタ 691"/>
        <xdr:cNvCxnSpPr/>
      </xdr:nvCxnSpPr>
      <xdr:spPr>
        <a:xfrm flipV="1">
          <a:off x="15481300" y="16119908"/>
          <a:ext cx="838200" cy="2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167932</xdr:rowOff>
    </xdr:from>
    <xdr:to>
      <xdr:col>81</xdr:col>
      <xdr:colOff>50800</xdr:colOff>
      <xdr:row>95</xdr:row>
      <xdr:rowOff>81559</xdr:rowOff>
    </xdr:to>
    <xdr:cxnSp macro="">
      <xdr:nvCxnSpPr>
        <xdr:cNvPr id="695" name="直線コネクタ 694"/>
        <xdr:cNvCxnSpPr/>
      </xdr:nvCxnSpPr>
      <xdr:spPr>
        <a:xfrm>
          <a:off x="14592300" y="16284232"/>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167932</xdr:rowOff>
    </xdr:from>
    <xdr:to>
      <xdr:col>76</xdr:col>
      <xdr:colOff>114300</xdr:colOff>
      <xdr:row>95</xdr:row>
      <xdr:rowOff>145605</xdr:rowOff>
    </xdr:to>
    <xdr:cxnSp macro="">
      <xdr:nvCxnSpPr>
        <xdr:cNvPr id="698" name="直線コネクタ 697"/>
        <xdr:cNvCxnSpPr/>
      </xdr:nvCxnSpPr>
      <xdr:spPr>
        <a:xfrm flipV="1">
          <a:off x="13703300" y="16284232"/>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700" name="テキスト ボックス 699"/>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40487</xdr:rowOff>
    </xdr:from>
    <xdr:to>
      <xdr:col>71</xdr:col>
      <xdr:colOff>177800</xdr:colOff>
      <xdr:row>95</xdr:row>
      <xdr:rowOff>145605</xdr:rowOff>
    </xdr:to>
    <xdr:cxnSp macro="">
      <xdr:nvCxnSpPr>
        <xdr:cNvPr id="701" name="直線コネクタ 700"/>
        <xdr:cNvCxnSpPr/>
      </xdr:nvCxnSpPr>
      <xdr:spPr>
        <a:xfrm>
          <a:off x="12814300" y="16328237"/>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5" name="テキスト ボックス 704"/>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124258</xdr:rowOff>
    </xdr:from>
    <xdr:to>
      <xdr:col>85</xdr:col>
      <xdr:colOff>177800</xdr:colOff>
      <xdr:row>94</xdr:row>
      <xdr:rowOff>54408</xdr:rowOff>
    </xdr:to>
    <xdr:sp macro="" textlink="">
      <xdr:nvSpPr>
        <xdr:cNvPr id="711" name="楕円 710"/>
        <xdr:cNvSpPr/>
      </xdr:nvSpPr>
      <xdr:spPr>
        <a:xfrm>
          <a:off x="16268700" y="160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147135</xdr:rowOff>
    </xdr:from>
    <xdr:ext cx="534377" cy="259045"/>
    <xdr:sp macro="" textlink="">
      <xdr:nvSpPr>
        <xdr:cNvPr id="712" name="積立金該当値テキスト"/>
        <xdr:cNvSpPr txBox="1"/>
      </xdr:nvSpPr>
      <xdr:spPr>
        <a:xfrm>
          <a:off x="16370300" y="159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30759</xdr:rowOff>
    </xdr:from>
    <xdr:to>
      <xdr:col>81</xdr:col>
      <xdr:colOff>101600</xdr:colOff>
      <xdr:row>95</xdr:row>
      <xdr:rowOff>132359</xdr:rowOff>
    </xdr:to>
    <xdr:sp macro="" textlink="">
      <xdr:nvSpPr>
        <xdr:cNvPr id="713" name="楕円 712"/>
        <xdr:cNvSpPr/>
      </xdr:nvSpPr>
      <xdr:spPr>
        <a:xfrm>
          <a:off x="15430500" y="163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148886</xdr:rowOff>
    </xdr:from>
    <xdr:ext cx="534377" cy="259045"/>
    <xdr:sp macro="" textlink="">
      <xdr:nvSpPr>
        <xdr:cNvPr id="714" name="テキスト ボックス 713"/>
        <xdr:cNvSpPr txBox="1"/>
      </xdr:nvSpPr>
      <xdr:spPr>
        <a:xfrm>
          <a:off x="15214111" y="1609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117132</xdr:rowOff>
    </xdr:from>
    <xdr:to>
      <xdr:col>76</xdr:col>
      <xdr:colOff>165100</xdr:colOff>
      <xdr:row>95</xdr:row>
      <xdr:rowOff>47282</xdr:rowOff>
    </xdr:to>
    <xdr:sp macro="" textlink="">
      <xdr:nvSpPr>
        <xdr:cNvPr id="715" name="楕円 714"/>
        <xdr:cNvSpPr/>
      </xdr:nvSpPr>
      <xdr:spPr>
        <a:xfrm>
          <a:off x="14541500" y="162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63809</xdr:rowOff>
    </xdr:from>
    <xdr:ext cx="534377" cy="259045"/>
    <xdr:sp macro="" textlink="">
      <xdr:nvSpPr>
        <xdr:cNvPr id="716" name="テキスト ボックス 715"/>
        <xdr:cNvSpPr txBox="1"/>
      </xdr:nvSpPr>
      <xdr:spPr>
        <a:xfrm>
          <a:off x="14325111" y="160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94805</xdr:rowOff>
    </xdr:from>
    <xdr:to>
      <xdr:col>72</xdr:col>
      <xdr:colOff>38100</xdr:colOff>
      <xdr:row>96</xdr:row>
      <xdr:rowOff>24955</xdr:rowOff>
    </xdr:to>
    <xdr:sp macro="" textlink="">
      <xdr:nvSpPr>
        <xdr:cNvPr id="717" name="楕円 716"/>
        <xdr:cNvSpPr/>
      </xdr:nvSpPr>
      <xdr:spPr>
        <a:xfrm>
          <a:off x="13652500" y="163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41482</xdr:rowOff>
    </xdr:from>
    <xdr:ext cx="534377" cy="259045"/>
    <xdr:sp macro="" textlink="">
      <xdr:nvSpPr>
        <xdr:cNvPr id="718" name="テキスト ボックス 717"/>
        <xdr:cNvSpPr txBox="1"/>
      </xdr:nvSpPr>
      <xdr:spPr>
        <a:xfrm>
          <a:off x="13436111" y="1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161137</xdr:rowOff>
    </xdr:from>
    <xdr:to>
      <xdr:col>67</xdr:col>
      <xdr:colOff>101600</xdr:colOff>
      <xdr:row>95</xdr:row>
      <xdr:rowOff>91287</xdr:rowOff>
    </xdr:to>
    <xdr:sp macro="" textlink="">
      <xdr:nvSpPr>
        <xdr:cNvPr id="719" name="楕円 718"/>
        <xdr:cNvSpPr/>
      </xdr:nvSpPr>
      <xdr:spPr>
        <a:xfrm>
          <a:off x="12763500" y="162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107814</xdr:rowOff>
    </xdr:from>
    <xdr:ext cx="534377" cy="259045"/>
    <xdr:sp macro="" textlink="">
      <xdr:nvSpPr>
        <xdr:cNvPr id="720" name="テキスト ボックス 719"/>
        <xdr:cNvSpPr txBox="1"/>
      </xdr:nvSpPr>
      <xdr:spPr>
        <a:xfrm>
          <a:off x="12547111" y="1605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142966</xdr:rowOff>
    </xdr:from>
    <xdr:to>
      <xdr:col>116</xdr:col>
      <xdr:colOff>63500</xdr:colOff>
      <xdr:row>38</xdr:row>
      <xdr:rowOff>11684</xdr:rowOff>
    </xdr:to>
    <xdr:cxnSp macro="">
      <xdr:nvCxnSpPr>
        <xdr:cNvPr id="751" name="直線コネクタ 750"/>
        <xdr:cNvCxnSpPr/>
      </xdr:nvCxnSpPr>
      <xdr:spPr>
        <a:xfrm flipV="1">
          <a:off x="21323300" y="6486616"/>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13480</xdr:rowOff>
    </xdr:from>
    <xdr:to>
      <xdr:col>111</xdr:col>
      <xdr:colOff>177800</xdr:colOff>
      <xdr:row>38</xdr:row>
      <xdr:rowOff>11684</xdr:rowOff>
    </xdr:to>
    <xdr:cxnSp macro="">
      <xdr:nvCxnSpPr>
        <xdr:cNvPr id="754" name="直線コネクタ 753"/>
        <xdr:cNvCxnSpPr/>
      </xdr:nvCxnSpPr>
      <xdr:spPr>
        <a:xfrm>
          <a:off x="20434300" y="6357130"/>
          <a:ext cx="889000" cy="1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13480</xdr:rowOff>
    </xdr:from>
    <xdr:to>
      <xdr:col>107</xdr:col>
      <xdr:colOff>50800</xdr:colOff>
      <xdr:row>37</xdr:row>
      <xdr:rowOff>57404</xdr:rowOff>
    </xdr:to>
    <xdr:cxnSp macro="">
      <xdr:nvCxnSpPr>
        <xdr:cNvPr id="757" name="直線コネクタ 756"/>
        <xdr:cNvCxnSpPr/>
      </xdr:nvCxnSpPr>
      <xdr:spPr>
        <a:xfrm flipV="1">
          <a:off x="19545300" y="6357130"/>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57404</xdr:rowOff>
    </xdr:from>
    <xdr:to>
      <xdr:col>102</xdr:col>
      <xdr:colOff>114300</xdr:colOff>
      <xdr:row>37</xdr:row>
      <xdr:rowOff>79121</xdr:rowOff>
    </xdr:to>
    <xdr:cxnSp macro="">
      <xdr:nvCxnSpPr>
        <xdr:cNvPr id="760" name="直線コネクタ 759"/>
        <xdr:cNvCxnSpPr/>
      </xdr:nvCxnSpPr>
      <xdr:spPr>
        <a:xfrm flipV="1">
          <a:off x="18656300" y="64010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2" name="テキスト ボックス 761"/>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4" name="テキスト ボックス 763"/>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92166</xdr:rowOff>
    </xdr:from>
    <xdr:to>
      <xdr:col>116</xdr:col>
      <xdr:colOff>114300</xdr:colOff>
      <xdr:row>38</xdr:row>
      <xdr:rowOff>22316</xdr:rowOff>
    </xdr:to>
    <xdr:sp macro="" textlink="">
      <xdr:nvSpPr>
        <xdr:cNvPr id="770" name="楕円 769"/>
        <xdr:cNvSpPr/>
      </xdr:nvSpPr>
      <xdr:spPr>
        <a:xfrm>
          <a:off x="221107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70593</xdr:rowOff>
    </xdr:from>
    <xdr:ext cx="469744" cy="259045"/>
    <xdr:sp macro="" textlink="">
      <xdr:nvSpPr>
        <xdr:cNvPr id="771" name="投資及び出資金該当値テキスト"/>
        <xdr:cNvSpPr txBox="1"/>
      </xdr:nvSpPr>
      <xdr:spPr>
        <a:xfrm>
          <a:off x="22212300" y="64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132334</xdr:rowOff>
    </xdr:from>
    <xdr:to>
      <xdr:col>112</xdr:col>
      <xdr:colOff>38100</xdr:colOff>
      <xdr:row>38</xdr:row>
      <xdr:rowOff>62485</xdr:rowOff>
    </xdr:to>
    <xdr:sp macro="" textlink="">
      <xdr:nvSpPr>
        <xdr:cNvPr id="772" name="楕円 771"/>
        <xdr:cNvSpPr/>
      </xdr:nvSpPr>
      <xdr:spPr>
        <a:xfrm>
          <a:off x="21272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53611</xdr:rowOff>
    </xdr:from>
    <xdr:ext cx="469744" cy="259045"/>
    <xdr:sp macro="" textlink="">
      <xdr:nvSpPr>
        <xdr:cNvPr id="773" name="テキスト ボックス 772"/>
        <xdr:cNvSpPr txBox="1"/>
      </xdr:nvSpPr>
      <xdr:spPr>
        <a:xfrm>
          <a:off x="21088428"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134130</xdr:rowOff>
    </xdr:from>
    <xdr:to>
      <xdr:col>107</xdr:col>
      <xdr:colOff>101600</xdr:colOff>
      <xdr:row>37</xdr:row>
      <xdr:rowOff>64280</xdr:rowOff>
    </xdr:to>
    <xdr:sp macro="" textlink="">
      <xdr:nvSpPr>
        <xdr:cNvPr id="774" name="楕円 773"/>
        <xdr:cNvSpPr/>
      </xdr:nvSpPr>
      <xdr:spPr>
        <a:xfrm>
          <a:off x="20383500" y="63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80807</xdr:rowOff>
    </xdr:from>
    <xdr:ext cx="469744" cy="259045"/>
    <xdr:sp macro="" textlink="">
      <xdr:nvSpPr>
        <xdr:cNvPr id="775" name="テキスト ボックス 774"/>
        <xdr:cNvSpPr txBox="1"/>
      </xdr:nvSpPr>
      <xdr:spPr>
        <a:xfrm>
          <a:off x="20199428" y="60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6604</xdr:rowOff>
    </xdr:from>
    <xdr:to>
      <xdr:col>102</xdr:col>
      <xdr:colOff>165100</xdr:colOff>
      <xdr:row>37</xdr:row>
      <xdr:rowOff>108204</xdr:rowOff>
    </xdr:to>
    <xdr:sp macro="" textlink="">
      <xdr:nvSpPr>
        <xdr:cNvPr id="776" name="楕円 775"/>
        <xdr:cNvSpPr/>
      </xdr:nvSpPr>
      <xdr:spPr>
        <a:xfrm>
          <a:off x="19494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124731</xdr:rowOff>
    </xdr:from>
    <xdr:ext cx="469744" cy="259045"/>
    <xdr:sp macro="" textlink="">
      <xdr:nvSpPr>
        <xdr:cNvPr id="777" name="テキスト ボックス 776"/>
        <xdr:cNvSpPr txBox="1"/>
      </xdr:nvSpPr>
      <xdr:spPr>
        <a:xfrm>
          <a:off x="19310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28321</xdr:rowOff>
    </xdr:from>
    <xdr:to>
      <xdr:col>98</xdr:col>
      <xdr:colOff>38100</xdr:colOff>
      <xdr:row>37</xdr:row>
      <xdr:rowOff>129921</xdr:rowOff>
    </xdr:to>
    <xdr:sp macro="" textlink="">
      <xdr:nvSpPr>
        <xdr:cNvPr id="778" name="楕円 777"/>
        <xdr:cNvSpPr/>
      </xdr:nvSpPr>
      <xdr:spPr>
        <a:xfrm>
          <a:off x="18605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146448</xdr:rowOff>
    </xdr:from>
    <xdr:ext cx="469744" cy="259045"/>
    <xdr:sp macro="" textlink="">
      <xdr:nvSpPr>
        <xdr:cNvPr id="779" name="テキスト ボックス 778"/>
        <xdr:cNvSpPr txBox="1"/>
      </xdr:nvSpPr>
      <xdr:spPr>
        <a:xfrm>
          <a:off x="18421428" y="61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136023</xdr:rowOff>
    </xdr:from>
    <xdr:to>
      <xdr:col>116</xdr:col>
      <xdr:colOff>63500</xdr:colOff>
      <xdr:row>58</xdr:row>
      <xdr:rowOff>30829</xdr:rowOff>
    </xdr:to>
    <xdr:cxnSp macro="">
      <xdr:nvCxnSpPr>
        <xdr:cNvPr id="808" name="直線コネクタ 807"/>
        <xdr:cNvCxnSpPr/>
      </xdr:nvCxnSpPr>
      <xdr:spPr>
        <a:xfrm>
          <a:off x="21323300" y="9908673"/>
          <a:ext cx="8382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09" name="貸付金平均値テキスト"/>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99047</xdr:rowOff>
    </xdr:from>
    <xdr:to>
      <xdr:col>111</xdr:col>
      <xdr:colOff>177800</xdr:colOff>
      <xdr:row>57</xdr:row>
      <xdr:rowOff>136023</xdr:rowOff>
    </xdr:to>
    <xdr:cxnSp macro="">
      <xdr:nvCxnSpPr>
        <xdr:cNvPr id="811" name="直線コネクタ 810"/>
        <xdr:cNvCxnSpPr/>
      </xdr:nvCxnSpPr>
      <xdr:spPr>
        <a:xfrm>
          <a:off x="20434300" y="987169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3" name="テキスト ボックス 812"/>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99047</xdr:rowOff>
    </xdr:from>
    <xdr:to>
      <xdr:col>107</xdr:col>
      <xdr:colOff>50800</xdr:colOff>
      <xdr:row>57</xdr:row>
      <xdr:rowOff>108001</xdr:rowOff>
    </xdr:to>
    <xdr:cxnSp macro="">
      <xdr:nvCxnSpPr>
        <xdr:cNvPr id="814" name="直線コネクタ 813"/>
        <xdr:cNvCxnSpPr/>
      </xdr:nvCxnSpPr>
      <xdr:spPr>
        <a:xfrm flipV="1">
          <a:off x="19545300" y="987169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137012</xdr:rowOff>
    </xdr:from>
    <xdr:ext cx="469744" cy="259045"/>
    <xdr:sp macro="" textlink="">
      <xdr:nvSpPr>
        <xdr:cNvPr id="816" name="テキスト ボックス 815"/>
        <xdr:cNvSpPr txBox="1"/>
      </xdr:nvSpPr>
      <xdr:spPr>
        <a:xfrm>
          <a:off x="20199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88550</xdr:rowOff>
    </xdr:from>
    <xdr:to>
      <xdr:col>102</xdr:col>
      <xdr:colOff>114300</xdr:colOff>
      <xdr:row>57</xdr:row>
      <xdr:rowOff>108001</xdr:rowOff>
    </xdr:to>
    <xdr:cxnSp macro="">
      <xdr:nvCxnSpPr>
        <xdr:cNvPr id="817" name="直線コネクタ 816"/>
        <xdr:cNvCxnSpPr/>
      </xdr:nvCxnSpPr>
      <xdr:spPr>
        <a:xfrm>
          <a:off x="18656300" y="9861200"/>
          <a:ext cx="889000" cy="1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151479</xdr:rowOff>
    </xdr:from>
    <xdr:to>
      <xdr:col>116</xdr:col>
      <xdr:colOff>114300</xdr:colOff>
      <xdr:row>58</xdr:row>
      <xdr:rowOff>81629</xdr:rowOff>
    </xdr:to>
    <xdr:sp macro="" textlink="">
      <xdr:nvSpPr>
        <xdr:cNvPr id="827" name="楕円 826"/>
        <xdr:cNvSpPr/>
      </xdr:nvSpPr>
      <xdr:spPr>
        <a:xfrm>
          <a:off x="221107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2906</xdr:rowOff>
    </xdr:from>
    <xdr:ext cx="469744" cy="259045"/>
    <xdr:sp macro="" textlink="">
      <xdr:nvSpPr>
        <xdr:cNvPr id="828" name="貸付金該当値テキスト"/>
        <xdr:cNvSpPr txBox="1"/>
      </xdr:nvSpPr>
      <xdr:spPr>
        <a:xfrm>
          <a:off x="22212300" y="977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85223</xdr:rowOff>
    </xdr:from>
    <xdr:to>
      <xdr:col>112</xdr:col>
      <xdr:colOff>38100</xdr:colOff>
      <xdr:row>58</xdr:row>
      <xdr:rowOff>15373</xdr:rowOff>
    </xdr:to>
    <xdr:sp macro="" textlink="">
      <xdr:nvSpPr>
        <xdr:cNvPr id="829" name="楕円 828"/>
        <xdr:cNvSpPr/>
      </xdr:nvSpPr>
      <xdr:spPr>
        <a:xfrm>
          <a:off x="21272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31900</xdr:rowOff>
    </xdr:from>
    <xdr:ext cx="534377" cy="259045"/>
    <xdr:sp macro="" textlink="">
      <xdr:nvSpPr>
        <xdr:cNvPr id="830" name="テキスト ボックス 829"/>
        <xdr:cNvSpPr txBox="1"/>
      </xdr:nvSpPr>
      <xdr:spPr>
        <a:xfrm>
          <a:off x="21056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48247</xdr:rowOff>
    </xdr:from>
    <xdr:to>
      <xdr:col>107</xdr:col>
      <xdr:colOff>101600</xdr:colOff>
      <xdr:row>57</xdr:row>
      <xdr:rowOff>149847</xdr:rowOff>
    </xdr:to>
    <xdr:sp macro="" textlink="">
      <xdr:nvSpPr>
        <xdr:cNvPr id="831" name="楕円 830"/>
        <xdr:cNvSpPr/>
      </xdr:nvSpPr>
      <xdr:spPr>
        <a:xfrm>
          <a:off x="20383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166374</xdr:rowOff>
    </xdr:from>
    <xdr:ext cx="534377" cy="259045"/>
    <xdr:sp macro="" textlink="">
      <xdr:nvSpPr>
        <xdr:cNvPr id="832" name="テキスト ボックス 831"/>
        <xdr:cNvSpPr txBox="1"/>
      </xdr:nvSpPr>
      <xdr:spPr>
        <a:xfrm>
          <a:off x="20167111" y="9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57201</xdr:rowOff>
    </xdr:from>
    <xdr:to>
      <xdr:col>102</xdr:col>
      <xdr:colOff>165100</xdr:colOff>
      <xdr:row>57</xdr:row>
      <xdr:rowOff>158801</xdr:rowOff>
    </xdr:to>
    <xdr:sp macro="" textlink="">
      <xdr:nvSpPr>
        <xdr:cNvPr id="833" name="楕円 832"/>
        <xdr:cNvSpPr/>
      </xdr:nvSpPr>
      <xdr:spPr>
        <a:xfrm>
          <a:off x="19494500" y="98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3878</xdr:rowOff>
    </xdr:from>
    <xdr:ext cx="534377" cy="259045"/>
    <xdr:sp macro="" textlink="">
      <xdr:nvSpPr>
        <xdr:cNvPr id="834" name="テキスト ボックス 833"/>
        <xdr:cNvSpPr txBox="1"/>
      </xdr:nvSpPr>
      <xdr:spPr>
        <a:xfrm>
          <a:off x="19278111" y="96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37750</xdr:rowOff>
    </xdr:from>
    <xdr:to>
      <xdr:col>98</xdr:col>
      <xdr:colOff>38100</xdr:colOff>
      <xdr:row>57</xdr:row>
      <xdr:rowOff>139350</xdr:rowOff>
    </xdr:to>
    <xdr:sp macro="" textlink="">
      <xdr:nvSpPr>
        <xdr:cNvPr id="835" name="楕円 834"/>
        <xdr:cNvSpPr/>
      </xdr:nvSpPr>
      <xdr:spPr>
        <a:xfrm>
          <a:off x="18605500" y="98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155877</xdr:rowOff>
    </xdr:from>
    <xdr:ext cx="534377" cy="259045"/>
    <xdr:sp macro="" textlink="">
      <xdr:nvSpPr>
        <xdr:cNvPr id="836" name="テキスト ボックス 835"/>
        <xdr:cNvSpPr txBox="1"/>
      </xdr:nvSpPr>
      <xdr:spPr>
        <a:xfrm>
          <a:off x="18389111" y="95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117983</xdr:rowOff>
    </xdr:from>
    <xdr:to>
      <xdr:col>116</xdr:col>
      <xdr:colOff>63500</xdr:colOff>
      <xdr:row>73</xdr:row>
      <xdr:rowOff>129604</xdr:rowOff>
    </xdr:to>
    <xdr:cxnSp macro="">
      <xdr:nvCxnSpPr>
        <xdr:cNvPr id="866" name="直線コネクタ 865"/>
        <xdr:cNvCxnSpPr/>
      </xdr:nvCxnSpPr>
      <xdr:spPr>
        <a:xfrm>
          <a:off x="21323300" y="12633833"/>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97599</xdr:rowOff>
    </xdr:from>
    <xdr:to>
      <xdr:col>111</xdr:col>
      <xdr:colOff>177800</xdr:colOff>
      <xdr:row>73</xdr:row>
      <xdr:rowOff>117983</xdr:rowOff>
    </xdr:to>
    <xdr:cxnSp macro="">
      <xdr:nvCxnSpPr>
        <xdr:cNvPr id="869" name="直線コネクタ 868"/>
        <xdr:cNvCxnSpPr/>
      </xdr:nvCxnSpPr>
      <xdr:spPr>
        <a:xfrm>
          <a:off x="20434300" y="126134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69596</xdr:rowOff>
    </xdr:from>
    <xdr:to>
      <xdr:col>107</xdr:col>
      <xdr:colOff>50800</xdr:colOff>
      <xdr:row>73</xdr:row>
      <xdr:rowOff>97599</xdr:rowOff>
    </xdr:to>
    <xdr:cxnSp macro="">
      <xdr:nvCxnSpPr>
        <xdr:cNvPr id="872" name="直線コネクタ 871"/>
        <xdr:cNvCxnSpPr/>
      </xdr:nvCxnSpPr>
      <xdr:spPr>
        <a:xfrm>
          <a:off x="19545300" y="1258544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69596</xdr:rowOff>
    </xdr:from>
    <xdr:to>
      <xdr:col>102</xdr:col>
      <xdr:colOff>114300</xdr:colOff>
      <xdr:row>73</xdr:row>
      <xdr:rowOff>165112</xdr:rowOff>
    </xdr:to>
    <xdr:cxnSp macro="">
      <xdr:nvCxnSpPr>
        <xdr:cNvPr id="875" name="直線コネクタ 874"/>
        <xdr:cNvCxnSpPr/>
      </xdr:nvCxnSpPr>
      <xdr:spPr>
        <a:xfrm flipV="1">
          <a:off x="18656300" y="12585446"/>
          <a:ext cx="889000" cy="9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78804</xdr:rowOff>
    </xdr:from>
    <xdr:to>
      <xdr:col>116</xdr:col>
      <xdr:colOff>114300</xdr:colOff>
      <xdr:row>74</xdr:row>
      <xdr:rowOff>8954</xdr:rowOff>
    </xdr:to>
    <xdr:sp macro="" textlink="">
      <xdr:nvSpPr>
        <xdr:cNvPr id="885" name="楕円 884"/>
        <xdr:cNvSpPr/>
      </xdr:nvSpPr>
      <xdr:spPr>
        <a:xfrm>
          <a:off x="221107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101681</xdr:rowOff>
    </xdr:from>
    <xdr:ext cx="534377" cy="259045"/>
    <xdr:sp macro="" textlink="">
      <xdr:nvSpPr>
        <xdr:cNvPr id="886" name="繰出金該当値テキスト"/>
        <xdr:cNvSpPr txBox="1"/>
      </xdr:nvSpPr>
      <xdr:spPr>
        <a:xfrm>
          <a:off x="22212300" y="124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67183</xdr:rowOff>
    </xdr:from>
    <xdr:to>
      <xdr:col>112</xdr:col>
      <xdr:colOff>38100</xdr:colOff>
      <xdr:row>73</xdr:row>
      <xdr:rowOff>168783</xdr:rowOff>
    </xdr:to>
    <xdr:sp macro="" textlink="">
      <xdr:nvSpPr>
        <xdr:cNvPr id="887" name="楕円 886"/>
        <xdr:cNvSpPr/>
      </xdr:nvSpPr>
      <xdr:spPr>
        <a:xfrm>
          <a:off x="21272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13860</xdr:rowOff>
    </xdr:from>
    <xdr:ext cx="534377" cy="259045"/>
    <xdr:sp macro="" textlink="">
      <xdr:nvSpPr>
        <xdr:cNvPr id="888" name="テキスト ボックス 887"/>
        <xdr:cNvSpPr txBox="1"/>
      </xdr:nvSpPr>
      <xdr:spPr>
        <a:xfrm>
          <a:off x="21056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46799</xdr:rowOff>
    </xdr:from>
    <xdr:to>
      <xdr:col>107</xdr:col>
      <xdr:colOff>101600</xdr:colOff>
      <xdr:row>73</xdr:row>
      <xdr:rowOff>148399</xdr:rowOff>
    </xdr:to>
    <xdr:sp macro="" textlink="">
      <xdr:nvSpPr>
        <xdr:cNvPr id="889" name="楕円 888"/>
        <xdr:cNvSpPr/>
      </xdr:nvSpPr>
      <xdr:spPr>
        <a:xfrm>
          <a:off x="20383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164926</xdr:rowOff>
    </xdr:from>
    <xdr:ext cx="534377" cy="259045"/>
    <xdr:sp macro="" textlink="">
      <xdr:nvSpPr>
        <xdr:cNvPr id="890" name="テキスト ボックス 889"/>
        <xdr:cNvSpPr txBox="1"/>
      </xdr:nvSpPr>
      <xdr:spPr>
        <a:xfrm>
          <a:off x="20167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18796</xdr:rowOff>
    </xdr:from>
    <xdr:to>
      <xdr:col>102</xdr:col>
      <xdr:colOff>165100</xdr:colOff>
      <xdr:row>73</xdr:row>
      <xdr:rowOff>120396</xdr:rowOff>
    </xdr:to>
    <xdr:sp macro="" textlink="">
      <xdr:nvSpPr>
        <xdr:cNvPr id="891" name="楕円 890"/>
        <xdr:cNvSpPr/>
      </xdr:nvSpPr>
      <xdr:spPr>
        <a:xfrm>
          <a:off x="194945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136923</xdr:rowOff>
    </xdr:from>
    <xdr:ext cx="534377" cy="259045"/>
    <xdr:sp macro="" textlink="">
      <xdr:nvSpPr>
        <xdr:cNvPr id="892" name="テキスト ボックス 891"/>
        <xdr:cNvSpPr txBox="1"/>
      </xdr:nvSpPr>
      <xdr:spPr>
        <a:xfrm>
          <a:off x="19278111"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114312</xdr:rowOff>
    </xdr:from>
    <xdr:to>
      <xdr:col>98</xdr:col>
      <xdr:colOff>38100</xdr:colOff>
      <xdr:row>74</xdr:row>
      <xdr:rowOff>44462</xdr:rowOff>
    </xdr:to>
    <xdr:sp macro="" textlink="">
      <xdr:nvSpPr>
        <xdr:cNvPr id="893" name="楕円 892"/>
        <xdr:cNvSpPr/>
      </xdr:nvSpPr>
      <xdr:spPr>
        <a:xfrm>
          <a:off x="18605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60989</xdr:rowOff>
    </xdr:from>
    <xdr:ext cx="534377" cy="259045"/>
    <xdr:sp macro="" textlink="">
      <xdr:nvSpPr>
        <xdr:cNvPr id="894" name="テキスト ボックス 893"/>
        <xdr:cNvSpPr txBox="1"/>
      </xdr:nvSpPr>
      <xdr:spPr>
        <a:xfrm>
          <a:off x="18389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570,433</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43,740</a:t>
          </a:r>
          <a:r>
            <a:rPr kumimoji="1" lang="ja-JP" altLang="en-US" sz="1200">
              <a:latin typeface="ＭＳ Ｐゴシック" panose="020B0600070205080204" pitchFamily="50" charset="-128"/>
              <a:ea typeface="ＭＳ Ｐゴシック" panose="020B0600070205080204" pitchFamily="50" charset="-128"/>
            </a:rPr>
            <a:t>円減となっている。これは、補助費等において令和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年度に新型コロナウイルス感染症への対応として国の特別定額給付金が皆減となったことなどによるものである。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その他主な構成項目である扶助費は、住民一人当たり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166,146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円となっており、少子高齢社会の到来による社会保障関連経費の増加により、全国平均、類団平均よりも高い水準で推移している。令和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年度は新型コロナウイルス感染症対応の子育て世帯や非課税世帯への給付金事業などが増加要因である。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81,423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人当たり職員数が多い（佐世保市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8.65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　類似団体</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人）ことなどが要因である。経年比較では職員給の増などとなっている。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72,805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平均、県平均より低いが、類似団体と比較して一人当たりコストが高い状況となっている。これは、商工費、農林水産業費において人口一人当たり決算額が多いことが要因である。経年比較では、新型コロナウイルスワクチン接種経費により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45,346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経年比較では、市営住宅建設事業債により増となっている。今後について、市債発行額を元金償還金の範囲内とする基本方針を継続するとともに、今後の推移を注視していく。</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43,629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円となっており、全国平均、類似団体より高い状況となっている。令和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年度から増加した要因は、市営住宅建設事業の増や、小学校改築・長寿命化事業が増となったためである。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1778</xdr:rowOff>
    </xdr:from>
    <xdr:to>
      <xdr:col>24</xdr:col>
      <xdr:colOff>63500</xdr:colOff>
      <xdr:row>34</xdr:row>
      <xdr:rowOff>5588</xdr:rowOff>
    </xdr:to>
    <xdr:cxnSp macro="">
      <xdr:nvCxnSpPr>
        <xdr:cNvPr id="61" name="直線コネクタ 60"/>
        <xdr:cNvCxnSpPr/>
      </xdr:nvCxnSpPr>
      <xdr:spPr>
        <a:xfrm flipV="1">
          <a:off x="3797300" y="583107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113792</xdr:rowOff>
    </xdr:from>
    <xdr:to>
      <xdr:col>19</xdr:col>
      <xdr:colOff>177800</xdr:colOff>
      <xdr:row>34</xdr:row>
      <xdr:rowOff>5588</xdr:rowOff>
    </xdr:to>
    <xdr:cxnSp macro="">
      <xdr:nvCxnSpPr>
        <xdr:cNvPr id="64" name="直線コネクタ 63"/>
        <xdr:cNvCxnSpPr/>
      </xdr:nvCxnSpPr>
      <xdr:spPr>
        <a:xfrm>
          <a:off x="2908300" y="57716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113792</xdr:rowOff>
    </xdr:from>
    <xdr:to>
      <xdr:col>15</xdr:col>
      <xdr:colOff>50800</xdr:colOff>
      <xdr:row>33</xdr:row>
      <xdr:rowOff>140462</xdr:rowOff>
    </xdr:to>
    <xdr:cxnSp macro="">
      <xdr:nvCxnSpPr>
        <xdr:cNvPr id="67" name="直線コネクタ 66"/>
        <xdr:cNvCxnSpPr/>
      </xdr:nvCxnSpPr>
      <xdr:spPr>
        <a:xfrm flipV="1">
          <a:off x="2019300" y="577164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122936</xdr:rowOff>
    </xdr:from>
    <xdr:to>
      <xdr:col>10</xdr:col>
      <xdr:colOff>114300</xdr:colOff>
      <xdr:row>33</xdr:row>
      <xdr:rowOff>140462</xdr:rowOff>
    </xdr:to>
    <xdr:cxnSp macro="">
      <xdr:nvCxnSpPr>
        <xdr:cNvPr id="70" name="直線コネクタ 69"/>
        <xdr:cNvCxnSpPr/>
      </xdr:nvCxnSpPr>
      <xdr:spPr>
        <a:xfrm>
          <a:off x="1130300" y="57807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122428</xdr:rowOff>
    </xdr:from>
    <xdr:to>
      <xdr:col>24</xdr:col>
      <xdr:colOff>114300</xdr:colOff>
      <xdr:row>34</xdr:row>
      <xdr:rowOff>52578</xdr:rowOff>
    </xdr:to>
    <xdr:sp macro="" textlink="">
      <xdr:nvSpPr>
        <xdr:cNvPr id="80" name="楕円 79"/>
        <xdr:cNvSpPr/>
      </xdr:nvSpPr>
      <xdr:spPr>
        <a:xfrm>
          <a:off x="45847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145305</xdr:rowOff>
    </xdr:from>
    <xdr:ext cx="469744" cy="259045"/>
    <xdr:sp macro="" textlink="">
      <xdr:nvSpPr>
        <xdr:cNvPr id="81" name="議会費該当値テキスト"/>
        <xdr:cNvSpPr txBox="1"/>
      </xdr:nvSpPr>
      <xdr:spPr>
        <a:xfrm>
          <a:off x="4686300"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126238</xdr:rowOff>
    </xdr:from>
    <xdr:to>
      <xdr:col>20</xdr:col>
      <xdr:colOff>38100</xdr:colOff>
      <xdr:row>34</xdr:row>
      <xdr:rowOff>56388</xdr:rowOff>
    </xdr:to>
    <xdr:sp macro="" textlink="">
      <xdr:nvSpPr>
        <xdr:cNvPr id="82" name="楕円 81"/>
        <xdr:cNvSpPr/>
      </xdr:nvSpPr>
      <xdr:spPr>
        <a:xfrm>
          <a:off x="3746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72915</xdr:rowOff>
    </xdr:from>
    <xdr:ext cx="469744" cy="259045"/>
    <xdr:sp macro="" textlink="">
      <xdr:nvSpPr>
        <xdr:cNvPr id="83" name="テキスト ボックス 82"/>
        <xdr:cNvSpPr txBox="1"/>
      </xdr:nvSpPr>
      <xdr:spPr>
        <a:xfrm>
          <a:off x="3562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62992</xdr:rowOff>
    </xdr:from>
    <xdr:to>
      <xdr:col>15</xdr:col>
      <xdr:colOff>101600</xdr:colOff>
      <xdr:row>33</xdr:row>
      <xdr:rowOff>164592</xdr:rowOff>
    </xdr:to>
    <xdr:sp macro="" textlink="">
      <xdr:nvSpPr>
        <xdr:cNvPr id="84" name="楕円 83"/>
        <xdr:cNvSpPr/>
      </xdr:nvSpPr>
      <xdr:spPr>
        <a:xfrm>
          <a:off x="2857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9669</xdr:rowOff>
    </xdr:from>
    <xdr:ext cx="469744" cy="259045"/>
    <xdr:sp macro="" textlink="">
      <xdr:nvSpPr>
        <xdr:cNvPr id="85" name="テキスト ボックス 84"/>
        <xdr:cNvSpPr txBox="1"/>
      </xdr:nvSpPr>
      <xdr:spPr>
        <a:xfrm>
          <a:off x="2673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89662</xdr:rowOff>
    </xdr:from>
    <xdr:to>
      <xdr:col>10</xdr:col>
      <xdr:colOff>165100</xdr:colOff>
      <xdr:row>34</xdr:row>
      <xdr:rowOff>19812</xdr:rowOff>
    </xdr:to>
    <xdr:sp macro="" textlink="">
      <xdr:nvSpPr>
        <xdr:cNvPr id="86" name="楕円 85"/>
        <xdr:cNvSpPr/>
      </xdr:nvSpPr>
      <xdr:spPr>
        <a:xfrm>
          <a:off x="1968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36339</xdr:rowOff>
    </xdr:from>
    <xdr:ext cx="469744" cy="259045"/>
    <xdr:sp macro="" textlink="">
      <xdr:nvSpPr>
        <xdr:cNvPr id="87" name="テキスト ボックス 86"/>
        <xdr:cNvSpPr txBox="1"/>
      </xdr:nvSpPr>
      <xdr:spPr>
        <a:xfrm>
          <a:off x="1784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72136</xdr:rowOff>
    </xdr:from>
    <xdr:to>
      <xdr:col>6</xdr:col>
      <xdr:colOff>38100</xdr:colOff>
      <xdr:row>34</xdr:row>
      <xdr:rowOff>2286</xdr:rowOff>
    </xdr:to>
    <xdr:sp macro="" textlink="">
      <xdr:nvSpPr>
        <xdr:cNvPr id="88" name="楕円 87"/>
        <xdr:cNvSpPr/>
      </xdr:nvSpPr>
      <xdr:spPr>
        <a:xfrm>
          <a:off x="1079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18813</xdr:rowOff>
    </xdr:from>
    <xdr:ext cx="469744" cy="259045"/>
    <xdr:sp macro="" textlink="">
      <xdr:nvSpPr>
        <xdr:cNvPr id="89" name="テキスト ボックス 88"/>
        <xdr:cNvSpPr txBox="1"/>
      </xdr:nvSpPr>
      <xdr:spPr>
        <a:xfrm>
          <a:off x="895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123883</xdr:rowOff>
    </xdr:from>
    <xdr:to>
      <xdr:col>24</xdr:col>
      <xdr:colOff>63500</xdr:colOff>
      <xdr:row>55</xdr:row>
      <xdr:rowOff>95526</xdr:rowOff>
    </xdr:to>
    <xdr:cxnSp macro="">
      <xdr:nvCxnSpPr>
        <xdr:cNvPr id="120" name="直線コネクタ 119"/>
        <xdr:cNvCxnSpPr/>
      </xdr:nvCxnSpPr>
      <xdr:spPr>
        <a:xfrm>
          <a:off x="3797300" y="8524933"/>
          <a:ext cx="838200" cy="100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123883</xdr:rowOff>
    </xdr:from>
    <xdr:to>
      <xdr:col>19</xdr:col>
      <xdr:colOff>177800</xdr:colOff>
      <xdr:row>56</xdr:row>
      <xdr:rowOff>2170</xdr:rowOff>
    </xdr:to>
    <xdr:cxnSp macro="">
      <xdr:nvCxnSpPr>
        <xdr:cNvPr id="123" name="直線コネクタ 122"/>
        <xdr:cNvCxnSpPr/>
      </xdr:nvCxnSpPr>
      <xdr:spPr>
        <a:xfrm flipV="1">
          <a:off x="2908300" y="8524933"/>
          <a:ext cx="889000" cy="107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2170</xdr:rowOff>
    </xdr:from>
    <xdr:to>
      <xdr:col>15</xdr:col>
      <xdr:colOff>50800</xdr:colOff>
      <xdr:row>56</xdr:row>
      <xdr:rowOff>53071</xdr:rowOff>
    </xdr:to>
    <xdr:cxnSp macro="">
      <xdr:nvCxnSpPr>
        <xdr:cNvPr id="126" name="直線コネクタ 125"/>
        <xdr:cNvCxnSpPr/>
      </xdr:nvCxnSpPr>
      <xdr:spPr>
        <a:xfrm flipV="1">
          <a:off x="2019300" y="9603370"/>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69406</xdr:rowOff>
    </xdr:from>
    <xdr:ext cx="534377" cy="259045"/>
    <xdr:sp macro="" textlink="">
      <xdr:nvSpPr>
        <xdr:cNvPr id="128" name="テキスト ボックス 127"/>
        <xdr:cNvSpPr txBox="1"/>
      </xdr:nvSpPr>
      <xdr:spPr>
        <a:xfrm>
          <a:off x="2641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33041</xdr:rowOff>
    </xdr:from>
    <xdr:to>
      <xdr:col>10</xdr:col>
      <xdr:colOff>114300</xdr:colOff>
      <xdr:row>56</xdr:row>
      <xdr:rowOff>53071</xdr:rowOff>
    </xdr:to>
    <xdr:cxnSp macro="">
      <xdr:nvCxnSpPr>
        <xdr:cNvPr id="129" name="直線コネクタ 128"/>
        <xdr:cNvCxnSpPr/>
      </xdr:nvCxnSpPr>
      <xdr:spPr>
        <a:xfrm>
          <a:off x="1130300" y="9634241"/>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103903</xdr:rowOff>
    </xdr:from>
    <xdr:ext cx="534377" cy="259045"/>
    <xdr:sp macro="" textlink="">
      <xdr:nvSpPr>
        <xdr:cNvPr id="133" name="テキスト ボックス 132"/>
        <xdr:cNvSpPr txBox="1"/>
      </xdr:nvSpPr>
      <xdr:spPr>
        <a:xfrm>
          <a:off x="863111" y="98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44726</xdr:rowOff>
    </xdr:from>
    <xdr:to>
      <xdr:col>24</xdr:col>
      <xdr:colOff>114300</xdr:colOff>
      <xdr:row>55</xdr:row>
      <xdr:rowOff>146326</xdr:rowOff>
    </xdr:to>
    <xdr:sp macro="" textlink="">
      <xdr:nvSpPr>
        <xdr:cNvPr id="139" name="楕円 138"/>
        <xdr:cNvSpPr/>
      </xdr:nvSpPr>
      <xdr:spPr>
        <a:xfrm>
          <a:off x="4584700" y="94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67603</xdr:rowOff>
    </xdr:from>
    <xdr:ext cx="534377" cy="259045"/>
    <xdr:sp macro="" textlink="">
      <xdr:nvSpPr>
        <xdr:cNvPr id="140" name="総務費該当値テキスト"/>
        <xdr:cNvSpPr txBox="1"/>
      </xdr:nvSpPr>
      <xdr:spPr>
        <a:xfrm>
          <a:off x="4686300" y="932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73083</xdr:rowOff>
    </xdr:from>
    <xdr:to>
      <xdr:col>20</xdr:col>
      <xdr:colOff>38100</xdr:colOff>
      <xdr:row>50</xdr:row>
      <xdr:rowOff>3233</xdr:rowOff>
    </xdr:to>
    <xdr:sp macro="" textlink="">
      <xdr:nvSpPr>
        <xdr:cNvPr id="141" name="楕円 140"/>
        <xdr:cNvSpPr/>
      </xdr:nvSpPr>
      <xdr:spPr>
        <a:xfrm>
          <a:off x="3746500" y="847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19760</xdr:rowOff>
    </xdr:from>
    <xdr:ext cx="599010" cy="259045"/>
    <xdr:sp macro="" textlink="">
      <xdr:nvSpPr>
        <xdr:cNvPr id="142" name="テキスト ボックス 141"/>
        <xdr:cNvSpPr txBox="1"/>
      </xdr:nvSpPr>
      <xdr:spPr>
        <a:xfrm>
          <a:off x="3497795" y="824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122820</xdr:rowOff>
    </xdr:from>
    <xdr:to>
      <xdr:col>15</xdr:col>
      <xdr:colOff>101600</xdr:colOff>
      <xdr:row>56</xdr:row>
      <xdr:rowOff>52970</xdr:rowOff>
    </xdr:to>
    <xdr:sp macro="" textlink="">
      <xdr:nvSpPr>
        <xdr:cNvPr id="143" name="楕円 142"/>
        <xdr:cNvSpPr/>
      </xdr:nvSpPr>
      <xdr:spPr>
        <a:xfrm>
          <a:off x="2857500" y="95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69497</xdr:rowOff>
    </xdr:from>
    <xdr:ext cx="534377" cy="259045"/>
    <xdr:sp macro="" textlink="">
      <xdr:nvSpPr>
        <xdr:cNvPr id="144" name="テキスト ボックス 143"/>
        <xdr:cNvSpPr txBox="1"/>
      </xdr:nvSpPr>
      <xdr:spPr>
        <a:xfrm>
          <a:off x="2641111" y="93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2271</xdr:rowOff>
    </xdr:from>
    <xdr:to>
      <xdr:col>10</xdr:col>
      <xdr:colOff>165100</xdr:colOff>
      <xdr:row>56</xdr:row>
      <xdr:rowOff>103871</xdr:rowOff>
    </xdr:to>
    <xdr:sp macro="" textlink="">
      <xdr:nvSpPr>
        <xdr:cNvPr id="145" name="楕円 144"/>
        <xdr:cNvSpPr/>
      </xdr:nvSpPr>
      <xdr:spPr>
        <a:xfrm>
          <a:off x="1968500" y="96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120398</xdr:rowOff>
    </xdr:from>
    <xdr:ext cx="534377" cy="259045"/>
    <xdr:sp macro="" textlink="">
      <xdr:nvSpPr>
        <xdr:cNvPr id="146" name="テキスト ボックス 145"/>
        <xdr:cNvSpPr txBox="1"/>
      </xdr:nvSpPr>
      <xdr:spPr>
        <a:xfrm>
          <a:off x="1752111" y="93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153691</xdr:rowOff>
    </xdr:from>
    <xdr:to>
      <xdr:col>6</xdr:col>
      <xdr:colOff>38100</xdr:colOff>
      <xdr:row>56</xdr:row>
      <xdr:rowOff>83841</xdr:rowOff>
    </xdr:to>
    <xdr:sp macro="" textlink="">
      <xdr:nvSpPr>
        <xdr:cNvPr id="147" name="楕円 146"/>
        <xdr:cNvSpPr/>
      </xdr:nvSpPr>
      <xdr:spPr>
        <a:xfrm>
          <a:off x="1079500" y="9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100368</xdr:rowOff>
    </xdr:from>
    <xdr:ext cx="534377" cy="259045"/>
    <xdr:sp macro="" textlink="">
      <xdr:nvSpPr>
        <xdr:cNvPr id="148" name="テキスト ボックス 147"/>
        <xdr:cNvSpPr txBox="1"/>
      </xdr:nvSpPr>
      <xdr:spPr>
        <a:xfrm>
          <a:off x="863111" y="93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4228</xdr:rowOff>
    </xdr:from>
    <xdr:to>
      <xdr:col>24</xdr:col>
      <xdr:colOff>63500</xdr:colOff>
      <xdr:row>76</xdr:row>
      <xdr:rowOff>128586</xdr:rowOff>
    </xdr:to>
    <xdr:cxnSp macro="">
      <xdr:nvCxnSpPr>
        <xdr:cNvPr id="180" name="直線コネクタ 179"/>
        <xdr:cNvCxnSpPr/>
      </xdr:nvCxnSpPr>
      <xdr:spPr>
        <a:xfrm flipV="1">
          <a:off x="3797300" y="12862978"/>
          <a:ext cx="838200" cy="2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128586</xdr:rowOff>
    </xdr:from>
    <xdr:to>
      <xdr:col>19</xdr:col>
      <xdr:colOff>177800</xdr:colOff>
      <xdr:row>77</xdr:row>
      <xdr:rowOff>3073</xdr:rowOff>
    </xdr:to>
    <xdr:cxnSp macro="">
      <xdr:nvCxnSpPr>
        <xdr:cNvPr id="183" name="直線コネクタ 182"/>
        <xdr:cNvCxnSpPr/>
      </xdr:nvCxnSpPr>
      <xdr:spPr>
        <a:xfrm flipV="1">
          <a:off x="2908300" y="13158786"/>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3073</xdr:rowOff>
    </xdr:from>
    <xdr:to>
      <xdr:col>15</xdr:col>
      <xdr:colOff>50800</xdr:colOff>
      <xdr:row>77</xdr:row>
      <xdr:rowOff>111375</xdr:rowOff>
    </xdr:to>
    <xdr:cxnSp macro="">
      <xdr:nvCxnSpPr>
        <xdr:cNvPr id="186" name="直線コネクタ 185"/>
        <xdr:cNvCxnSpPr/>
      </xdr:nvCxnSpPr>
      <xdr:spPr>
        <a:xfrm flipV="1">
          <a:off x="2019300" y="13204723"/>
          <a:ext cx="889000" cy="10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94852</xdr:rowOff>
    </xdr:from>
    <xdr:to>
      <xdr:col>10</xdr:col>
      <xdr:colOff>114300</xdr:colOff>
      <xdr:row>77</xdr:row>
      <xdr:rowOff>111375</xdr:rowOff>
    </xdr:to>
    <xdr:cxnSp macro="">
      <xdr:nvCxnSpPr>
        <xdr:cNvPr id="189" name="直線コネクタ 188"/>
        <xdr:cNvCxnSpPr/>
      </xdr:nvCxnSpPr>
      <xdr:spPr>
        <a:xfrm>
          <a:off x="1130300" y="1329650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124878</xdr:rowOff>
    </xdr:from>
    <xdr:to>
      <xdr:col>24</xdr:col>
      <xdr:colOff>114300</xdr:colOff>
      <xdr:row>75</xdr:row>
      <xdr:rowOff>55028</xdr:rowOff>
    </xdr:to>
    <xdr:sp macro="" textlink="">
      <xdr:nvSpPr>
        <xdr:cNvPr id="199" name="楕円 198"/>
        <xdr:cNvSpPr/>
      </xdr:nvSpPr>
      <xdr:spPr>
        <a:xfrm>
          <a:off x="4584700" y="128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147755</xdr:rowOff>
    </xdr:from>
    <xdr:ext cx="599010" cy="259045"/>
    <xdr:sp macro="" textlink="">
      <xdr:nvSpPr>
        <xdr:cNvPr id="200" name="民生費該当値テキスト"/>
        <xdr:cNvSpPr txBox="1"/>
      </xdr:nvSpPr>
      <xdr:spPr>
        <a:xfrm>
          <a:off x="4686300" y="1266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77786</xdr:rowOff>
    </xdr:from>
    <xdr:to>
      <xdr:col>20</xdr:col>
      <xdr:colOff>38100</xdr:colOff>
      <xdr:row>77</xdr:row>
      <xdr:rowOff>7936</xdr:rowOff>
    </xdr:to>
    <xdr:sp macro="" textlink="">
      <xdr:nvSpPr>
        <xdr:cNvPr id="201" name="楕円 200"/>
        <xdr:cNvSpPr/>
      </xdr:nvSpPr>
      <xdr:spPr>
        <a:xfrm>
          <a:off x="3746500" y="131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24463</xdr:rowOff>
    </xdr:from>
    <xdr:ext cx="599010" cy="259045"/>
    <xdr:sp macro="" textlink="">
      <xdr:nvSpPr>
        <xdr:cNvPr id="202" name="テキスト ボックス 201"/>
        <xdr:cNvSpPr txBox="1"/>
      </xdr:nvSpPr>
      <xdr:spPr>
        <a:xfrm>
          <a:off x="3497795" y="1288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123723</xdr:rowOff>
    </xdr:from>
    <xdr:to>
      <xdr:col>15</xdr:col>
      <xdr:colOff>101600</xdr:colOff>
      <xdr:row>77</xdr:row>
      <xdr:rowOff>53873</xdr:rowOff>
    </xdr:to>
    <xdr:sp macro="" textlink="">
      <xdr:nvSpPr>
        <xdr:cNvPr id="203" name="楕円 202"/>
        <xdr:cNvSpPr/>
      </xdr:nvSpPr>
      <xdr:spPr>
        <a:xfrm>
          <a:off x="2857500" y="131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70400</xdr:rowOff>
    </xdr:from>
    <xdr:ext cx="599010" cy="259045"/>
    <xdr:sp macro="" textlink="">
      <xdr:nvSpPr>
        <xdr:cNvPr id="204" name="テキスト ボックス 203"/>
        <xdr:cNvSpPr txBox="1"/>
      </xdr:nvSpPr>
      <xdr:spPr>
        <a:xfrm>
          <a:off x="2608795" y="129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60575</xdr:rowOff>
    </xdr:from>
    <xdr:to>
      <xdr:col>10</xdr:col>
      <xdr:colOff>165100</xdr:colOff>
      <xdr:row>77</xdr:row>
      <xdr:rowOff>162175</xdr:rowOff>
    </xdr:to>
    <xdr:sp macro="" textlink="">
      <xdr:nvSpPr>
        <xdr:cNvPr id="205" name="楕円 204"/>
        <xdr:cNvSpPr/>
      </xdr:nvSpPr>
      <xdr:spPr>
        <a:xfrm>
          <a:off x="1968500" y="132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7252</xdr:rowOff>
    </xdr:from>
    <xdr:ext cx="599010" cy="259045"/>
    <xdr:sp macro="" textlink="">
      <xdr:nvSpPr>
        <xdr:cNvPr id="206" name="テキスト ボックス 205"/>
        <xdr:cNvSpPr txBox="1"/>
      </xdr:nvSpPr>
      <xdr:spPr>
        <a:xfrm>
          <a:off x="1719795" y="130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44052</xdr:rowOff>
    </xdr:from>
    <xdr:to>
      <xdr:col>6</xdr:col>
      <xdr:colOff>38100</xdr:colOff>
      <xdr:row>77</xdr:row>
      <xdr:rowOff>145652</xdr:rowOff>
    </xdr:to>
    <xdr:sp macro="" textlink="">
      <xdr:nvSpPr>
        <xdr:cNvPr id="207" name="楕円 206"/>
        <xdr:cNvSpPr/>
      </xdr:nvSpPr>
      <xdr:spPr>
        <a:xfrm>
          <a:off x="1079500" y="132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162179</xdr:rowOff>
    </xdr:from>
    <xdr:ext cx="599010" cy="259045"/>
    <xdr:sp macro="" textlink="">
      <xdr:nvSpPr>
        <xdr:cNvPr id="208" name="テキスト ボックス 207"/>
        <xdr:cNvSpPr txBox="1"/>
      </xdr:nvSpPr>
      <xdr:spPr>
        <a:xfrm>
          <a:off x="830795" y="1302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6358</xdr:rowOff>
    </xdr:from>
    <xdr:to>
      <xdr:col>24</xdr:col>
      <xdr:colOff>63500</xdr:colOff>
      <xdr:row>96</xdr:row>
      <xdr:rowOff>36464</xdr:rowOff>
    </xdr:to>
    <xdr:cxnSp macro="">
      <xdr:nvCxnSpPr>
        <xdr:cNvPr id="236" name="直線コネクタ 235"/>
        <xdr:cNvCxnSpPr/>
      </xdr:nvCxnSpPr>
      <xdr:spPr>
        <a:xfrm flipV="1">
          <a:off x="3797300" y="16294108"/>
          <a:ext cx="838200" cy="20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7" name="衛生費平均値テキスト"/>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92677</xdr:rowOff>
    </xdr:from>
    <xdr:to>
      <xdr:col>19</xdr:col>
      <xdr:colOff>177800</xdr:colOff>
      <xdr:row>96</xdr:row>
      <xdr:rowOff>36464</xdr:rowOff>
    </xdr:to>
    <xdr:cxnSp macro="">
      <xdr:nvCxnSpPr>
        <xdr:cNvPr id="239" name="直線コネクタ 238"/>
        <xdr:cNvCxnSpPr/>
      </xdr:nvCxnSpPr>
      <xdr:spPr>
        <a:xfrm>
          <a:off x="2908300" y="15694627"/>
          <a:ext cx="889000" cy="80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1" name="テキスト ボックス 240"/>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92677</xdr:rowOff>
    </xdr:from>
    <xdr:to>
      <xdr:col>15</xdr:col>
      <xdr:colOff>50800</xdr:colOff>
      <xdr:row>94</xdr:row>
      <xdr:rowOff>129939</xdr:rowOff>
    </xdr:to>
    <xdr:cxnSp macro="">
      <xdr:nvCxnSpPr>
        <xdr:cNvPr id="242" name="直線コネクタ 241"/>
        <xdr:cNvCxnSpPr/>
      </xdr:nvCxnSpPr>
      <xdr:spPr>
        <a:xfrm flipV="1">
          <a:off x="2019300" y="15694627"/>
          <a:ext cx="889000" cy="55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4" name="テキスト ボックス 243"/>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129939</xdr:rowOff>
    </xdr:from>
    <xdr:to>
      <xdr:col>10</xdr:col>
      <xdr:colOff>114300</xdr:colOff>
      <xdr:row>95</xdr:row>
      <xdr:rowOff>146146</xdr:rowOff>
    </xdr:to>
    <xdr:cxnSp macro="">
      <xdr:nvCxnSpPr>
        <xdr:cNvPr id="245" name="直線コネクタ 244"/>
        <xdr:cNvCxnSpPr/>
      </xdr:nvCxnSpPr>
      <xdr:spPr>
        <a:xfrm flipV="1">
          <a:off x="1130300" y="16246239"/>
          <a:ext cx="889000" cy="1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7" name="テキスト ボックス 246"/>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49" name="テキスト ボックス 248"/>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127008</xdr:rowOff>
    </xdr:from>
    <xdr:to>
      <xdr:col>24</xdr:col>
      <xdr:colOff>114300</xdr:colOff>
      <xdr:row>95</xdr:row>
      <xdr:rowOff>57158</xdr:rowOff>
    </xdr:to>
    <xdr:sp macro="" textlink="">
      <xdr:nvSpPr>
        <xdr:cNvPr id="255" name="楕円 254"/>
        <xdr:cNvSpPr/>
      </xdr:nvSpPr>
      <xdr:spPr>
        <a:xfrm>
          <a:off x="4584700" y="162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149885</xdr:rowOff>
    </xdr:from>
    <xdr:ext cx="534377" cy="259045"/>
    <xdr:sp macro="" textlink="">
      <xdr:nvSpPr>
        <xdr:cNvPr id="256" name="衛生費該当値テキスト"/>
        <xdr:cNvSpPr txBox="1"/>
      </xdr:nvSpPr>
      <xdr:spPr>
        <a:xfrm>
          <a:off x="4686300" y="160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157114</xdr:rowOff>
    </xdr:from>
    <xdr:to>
      <xdr:col>20</xdr:col>
      <xdr:colOff>38100</xdr:colOff>
      <xdr:row>96</xdr:row>
      <xdr:rowOff>87264</xdr:rowOff>
    </xdr:to>
    <xdr:sp macro="" textlink="">
      <xdr:nvSpPr>
        <xdr:cNvPr id="257" name="楕円 256"/>
        <xdr:cNvSpPr/>
      </xdr:nvSpPr>
      <xdr:spPr>
        <a:xfrm>
          <a:off x="3746500" y="1644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103791</xdr:rowOff>
    </xdr:from>
    <xdr:ext cx="534377" cy="259045"/>
    <xdr:sp macro="" textlink="">
      <xdr:nvSpPr>
        <xdr:cNvPr id="258" name="テキスト ボックス 257"/>
        <xdr:cNvSpPr txBox="1"/>
      </xdr:nvSpPr>
      <xdr:spPr>
        <a:xfrm>
          <a:off x="3530111" y="162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41877</xdr:rowOff>
    </xdr:from>
    <xdr:to>
      <xdr:col>15</xdr:col>
      <xdr:colOff>101600</xdr:colOff>
      <xdr:row>91</xdr:row>
      <xdr:rowOff>143477</xdr:rowOff>
    </xdr:to>
    <xdr:sp macro="" textlink="">
      <xdr:nvSpPr>
        <xdr:cNvPr id="259" name="楕円 258"/>
        <xdr:cNvSpPr/>
      </xdr:nvSpPr>
      <xdr:spPr>
        <a:xfrm>
          <a:off x="2857500" y="156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160004</xdr:rowOff>
    </xdr:from>
    <xdr:ext cx="534377" cy="259045"/>
    <xdr:sp macro="" textlink="">
      <xdr:nvSpPr>
        <xdr:cNvPr id="260" name="テキスト ボックス 259"/>
        <xdr:cNvSpPr txBox="1"/>
      </xdr:nvSpPr>
      <xdr:spPr>
        <a:xfrm>
          <a:off x="2641111" y="154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79139</xdr:rowOff>
    </xdr:from>
    <xdr:to>
      <xdr:col>10</xdr:col>
      <xdr:colOff>165100</xdr:colOff>
      <xdr:row>95</xdr:row>
      <xdr:rowOff>9289</xdr:rowOff>
    </xdr:to>
    <xdr:sp macro="" textlink="">
      <xdr:nvSpPr>
        <xdr:cNvPr id="261" name="楕円 260"/>
        <xdr:cNvSpPr/>
      </xdr:nvSpPr>
      <xdr:spPr>
        <a:xfrm>
          <a:off x="1968500" y="161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25816</xdr:rowOff>
    </xdr:from>
    <xdr:ext cx="534377" cy="259045"/>
    <xdr:sp macro="" textlink="">
      <xdr:nvSpPr>
        <xdr:cNvPr id="262" name="テキスト ボックス 261"/>
        <xdr:cNvSpPr txBox="1"/>
      </xdr:nvSpPr>
      <xdr:spPr>
        <a:xfrm>
          <a:off x="1752111" y="159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95346</xdr:rowOff>
    </xdr:from>
    <xdr:to>
      <xdr:col>6</xdr:col>
      <xdr:colOff>38100</xdr:colOff>
      <xdr:row>96</xdr:row>
      <xdr:rowOff>25496</xdr:rowOff>
    </xdr:to>
    <xdr:sp macro="" textlink="">
      <xdr:nvSpPr>
        <xdr:cNvPr id="263" name="楕円 262"/>
        <xdr:cNvSpPr/>
      </xdr:nvSpPr>
      <xdr:spPr>
        <a:xfrm>
          <a:off x="10795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42023</xdr:rowOff>
    </xdr:from>
    <xdr:ext cx="534377" cy="259045"/>
    <xdr:sp macro="" textlink="">
      <xdr:nvSpPr>
        <xdr:cNvPr id="264" name="テキスト ボックス 263"/>
        <xdr:cNvSpPr txBox="1"/>
      </xdr:nvSpPr>
      <xdr:spPr>
        <a:xfrm>
          <a:off x="863111" y="1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11684</xdr:rowOff>
    </xdr:from>
    <xdr:to>
      <xdr:col>55</xdr:col>
      <xdr:colOff>0</xdr:colOff>
      <xdr:row>38</xdr:row>
      <xdr:rowOff>13056</xdr:rowOff>
    </xdr:to>
    <xdr:cxnSp macro="">
      <xdr:nvCxnSpPr>
        <xdr:cNvPr id="291" name="直線コネクタ 290"/>
        <xdr:cNvCxnSpPr/>
      </xdr:nvCxnSpPr>
      <xdr:spPr>
        <a:xfrm flipV="1">
          <a:off x="9639300" y="652678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xdr:rowOff>
    </xdr:from>
    <xdr:to>
      <xdr:col>50</xdr:col>
      <xdr:colOff>114300</xdr:colOff>
      <xdr:row>38</xdr:row>
      <xdr:rowOff>13056</xdr:rowOff>
    </xdr:to>
    <xdr:cxnSp macro="">
      <xdr:nvCxnSpPr>
        <xdr:cNvPr id="294" name="直線コネクタ 293"/>
        <xdr:cNvCxnSpPr/>
      </xdr:nvCxnSpPr>
      <xdr:spPr>
        <a:xfrm>
          <a:off x="8750300" y="651855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1168</xdr:rowOff>
    </xdr:from>
    <xdr:to>
      <xdr:col>45</xdr:col>
      <xdr:colOff>177800</xdr:colOff>
      <xdr:row>38</xdr:row>
      <xdr:rowOff>3454</xdr:rowOff>
    </xdr:to>
    <xdr:cxnSp macro="">
      <xdr:nvCxnSpPr>
        <xdr:cNvPr id="297" name="直線コネクタ 296"/>
        <xdr:cNvCxnSpPr/>
      </xdr:nvCxnSpPr>
      <xdr:spPr>
        <a:xfrm>
          <a:off x="7861300" y="651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168504</xdr:rowOff>
    </xdr:from>
    <xdr:to>
      <xdr:col>41</xdr:col>
      <xdr:colOff>50800</xdr:colOff>
      <xdr:row>38</xdr:row>
      <xdr:rowOff>1168</xdr:rowOff>
    </xdr:to>
    <xdr:cxnSp macro="">
      <xdr:nvCxnSpPr>
        <xdr:cNvPr id="300" name="直線コネクタ 299"/>
        <xdr:cNvCxnSpPr/>
      </xdr:nvCxnSpPr>
      <xdr:spPr>
        <a:xfrm>
          <a:off x="6972300" y="65121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132334</xdr:rowOff>
    </xdr:from>
    <xdr:to>
      <xdr:col>55</xdr:col>
      <xdr:colOff>50800</xdr:colOff>
      <xdr:row>38</xdr:row>
      <xdr:rowOff>62485</xdr:rowOff>
    </xdr:to>
    <xdr:sp macro="" textlink="">
      <xdr:nvSpPr>
        <xdr:cNvPr id="310" name="楕円 309"/>
        <xdr:cNvSpPr/>
      </xdr:nvSpPr>
      <xdr:spPr>
        <a:xfrm>
          <a:off x="104267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110761</xdr:rowOff>
    </xdr:from>
    <xdr:ext cx="378565" cy="259045"/>
    <xdr:sp macro="" textlink="">
      <xdr:nvSpPr>
        <xdr:cNvPr id="311" name="労働費該当値テキスト"/>
        <xdr:cNvSpPr txBox="1"/>
      </xdr:nvSpPr>
      <xdr:spPr>
        <a:xfrm>
          <a:off x="10528300" y="64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133706</xdr:rowOff>
    </xdr:from>
    <xdr:to>
      <xdr:col>50</xdr:col>
      <xdr:colOff>165100</xdr:colOff>
      <xdr:row>38</xdr:row>
      <xdr:rowOff>63856</xdr:rowOff>
    </xdr:to>
    <xdr:sp macro="" textlink="">
      <xdr:nvSpPr>
        <xdr:cNvPr id="312" name="楕円 311"/>
        <xdr:cNvSpPr/>
      </xdr:nvSpPr>
      <xdr:spPr>
        <a:xfrm>
          <a:off x="9588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54983</xdr:rowOff>
    </xdr:from>
    <xdr:ext cx="378565" cy="259045"/>
    <xdr:sp macro="" textlink="">
      <xdr:nvSpPr>
        <xdr:cNvPr id="313" name="テキスト ボックス 312"/>
        <xdr:cNvSpPr txBox="1"/>
      </xdr:nvSpPr>
      <xdr:spPr>
        <a:xfrm>
          <a:off x="9450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124104</xdr:rowOff>
    </xdr:from>
    <xdr:to>
      <xdr:col>46</xdr:col>
      <xdr:colOff>38100</xdr:colOff>
      <xdr:row>38</xdr:row>
      <xdr:rowOff>54254</xdr:rowOff>
    </xdr:to>
    <xdr:sp macro="" textlink="">
      <xdr:nvSpPr>
        <xdr:cNvPr id="314" name="楕円 313"/>
        <xdr:cNvSpPr/>
      </xdr:nvSpPr>
      <xdr:spPr>
        <a:xfrm>
          <a:off x="8699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45381</xdr:rowOff>
    </xdr:from>
    <xdr:ext cx="378565" cy="259045"/>
    <xdr:sp macro="" textlink="">
      <xdr:nvSpPr>
        <xdr:cNvPr id="315" name="テキスト ボックス 314"/>
        <xdr:cNvSpPr txBox="1"/>
      </xdr:nvSpPr>
      <xdr:spPr>
        <a:xfrm>
          <a:off x="8561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121819</xdr:rowOff>
    </xdr:from>
    <xdr:to>
      <xdr:col>41</xdr:col>
      <xdr:colOff>101600</xdr:colOff>
      <xdr:row>38</xdr:row>
      <xdr:rowOff>51969</xdr:rowOff>
    </xdr:to>
    <xdr:sp macro="" textlink="">
      <xdr:nvSpPr>
        <xdr:cNvPr id="316" name="楕円 315"/>
        <xdr:cNvSpPr/>
      </xdr:nvSpPr>
      <xdr:spPr>
        <a:xfrm>
          <a:off x="7810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43095</xdr:rowOff>
    </xdr:from>
    <xdr:ext cx="378565" cy="259045"/>
    <xdr:sp macro="" textlink="">
      <xdr:nvSpPr>
        <xdr:cNvPr id="317" name="テキスト ボックス 316"/>
        <xdr:cNvSpPr txBox="1"/>
      </xdr:nvSpPr>
      <xdr:spPr>
        <a:xfrm>
          <a:off x="7672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117704</xdr:rowOff>
    </xdr:from>
    <xdr:to>
      <xdr:col>36</xdr:col>
      <xdr:colOff>165100</xdr:colOff>
      <xdr:row>38</xdr:row>
      <xdr:rowOff>47854</xdr:rowOff>
    </xdr:to>
    <xdr:sp macro="" textlink="">
      <xdr:nvSpPr>
        <xdr:cNvPr id="318" name="楕円 317"/>
        <xdr:cNvSpPr/>
      </xdr:nvSpPr>
      <xdr:spPr>
        <a:xfrm>
          <a:off x="6921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38981</xdr:rowOff>
    </xdr:from>
    <xdr:ext cx="378565" cy="259045"/>
    <xdr:sp macro="" textlink="">
      <xdr:nvSpPr>
        <xdr:cNvPr id="319" name="テキスト ボックス 318"/>
        <xdr:cNvSpPr txBox="1"/>
      </xdr:nvSpPr>
      <xdr:spPr>
        <a:xfrm>
          <a:off x="6783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73292</xdr:rowOff>
    </xdr:from>
    <xdr:to>
      <xdr:col>55</xdr:col>
      <xdr:colOff>0</xdr:colOff>
      <xdr:row>54</xdr:row>
      <xdr:rowOff>165074</xdr:rowOff>
    </xdr:to>
    <xdr:cxnSp macro="">
      <xdr:nvCxnSpPr>
        <xdr:cNvPr id="344" name="直線コネクタ 343"/>
        <xdr:cNvCxnSpPr/>
      </xdr:nvCxnSpPr>
      <xdr:spPr>
        <a:xfrm>
          <a:off x="9639300" y="9331592"/>
          <a:ext cx="8382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73292</xdr:rowOff>
    </xdr:from>
    <xdr:to>
      <xdr:col>50</xdr:col>
      <xdr:colOff>114300</xdr:colOff>
      <xdr:row>55</xdr:row>
      <xdr:rowOff>27572</xdr:rowOff>
    </xdr:to>
    <xdr:cxnSp macro="">
      <xdr:nvCxnSpPr>
        <xdr:cNvPr id="347" name="直線コネクタ 346"/>
        <xdr:cNvCxnSpPr/>
      </xdr:nvCxnSpPr>
      <xdr:spPr>
        <a:xfrm flipV="1">
          <a:off x="8750300" y="933159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49" name="テキスト ボックス 348"/>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25171</xdr:rowOff>
    </xdr:from>
    <xdr:to>
      <xdr:col>45</xdr:col>
      <xdr:colOff>177800</xdr:colOff>
      <xdr:row>55</xdr:row>
      <xdr:rowOff>27572</xdr:rowOff>
    </xdr:to>
    <xdr:cxnSp macro="">
      <xdr:nvCxnSpPr>
        <xdr:cNvPr id="350" name="直線コネクタ 349"/>
        <xdr:cNvCxnSpPr/>
      </xdr:nvCxnSpPr>
      <xdr:spPr>
        <a:xfrm>
          <a:off x="7861300" y="945492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2" name="テキスト ボックス 351"/>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17342</xdr:rowOff>
    </xdr:from>
    <xdr:to>
      <xdr:col>41</xdr:col>
      <xdr:colOff>50800</xdr:colOff>
      <xdr:row>55</xdr:row>
      <xdr:rowOff>25171</xdr:rowOff>
    </xdr:to>
    <xdr:cxnSp macro="">
      <xdr:nvCxnSpPr>
        <xdr:cNvPr id="353" name="直線コネクタ 352"/>
        <xdr:cNvCxnSpPr/>
      </xdr:nvCxnSpPr>
      <xdr:spPr>
        <a:xfrm>
          <a:off x="6972300" y="9447092"/>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5" name="テキスト ボックス 354"/>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114274</xdr:rowOff>
    </xdr:from>
    <xdr:to>
      <xdr:col>55</xdr:col>
      <xdr:colOff>50800</xdr:colOff>
      <xdr:row>55</xdr:row>
      <xdr:rowOff>44424</xdr:rowOff>
    </xdr:to>
    <xdr:sp macro="" textlink="">
      <xdr:nvSpPr>
        <xdr:cNvPr id="363" name="楕円 362"/>
        <xdr:cNvSpPr/>
      </xdr:nvSpPr>
      <xdr:spPr>
        <a:xfrm>
          <a:off x="10426700" y="93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137151</xdr:rowOff>
    </xdr:from>
    <xdr:ext cx="469744" cy="259045"/>
    <xdr:sp macro="" textlink="">
      <xdr:nvSpPr>
        <xdr:cNvPr id="364" name="農林水産業費該当値テキスト"/>
        <xdr:cNvSpPr txBox="1"/>
      </xdr:nvSpPr>
      <xdr:spPr>
        <a:xfrm>
          <a:off x="10528300" y="922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22492</xdr:rowOff>
    </xdr:from>
    <xdr:to>
      <xdr:col>50</xdr:col>
      <xdr:colOff>165100</xdr:colOff>
      <xdr:row>54</xdr:row>
      <xdr:rowOff>124092</xdr:rowOff>
    </xdr:to>
    <xdr:sp macro="" textlink="">
      <xdr:nvSpPr>
        <xdr:cNvPr id="365" name="楕円 364"/>
        <xdr:cNvSpPr/>
      </xdr:nvSpPr>
      <xdr:spPr>
        <a:xfrm>
          <a:off x="9588500" y="92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140619</xdr:rowOff>
    </xdr:from>
    <xdr:ext cx="534377" cy="259045"/>
    <xdr:sp macro="" textlink="">
      <xdr:nvSpPr>
        <xdr:cNvPr id="366" name="テキスト ボックス 365"/>
        <xdr:cNvSpPr txBox="1"/>
      </xdr:nvSpPr>
      <xdr:spPr>
        <a:xfrm>
          <a:off x="9372111" y="905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148222</xdr:rowOff>
    </xdr:from>
    <xdr:to>
      <xdr:col>46</xdr:col>
      <xdr:colOff>38100</xdr:colOff>
      <xdr:row>55</xdr:row>
      <xdr:rowOff>78372</xdr:rowOff>
    </xdr:to>
    <xdr:sp macro="" textlink="">
      <xdr:nvSpPr>
        <xdr:cNvPr id="367" name="楕円 366"/>
        <xdr:cNvSpPr/>
      </xdr:nvSpPr>
      <xdr:spPr>
        <a:xfrm>
          <a:off x="8699500" y="9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94899</xdr:rowOff>
    </xdr:from>
    <xdr:ext cx="469744" cy="259045"/>
    <xdr:sp macro="" textlink="">
      <xdr:nvSpPr>
        <xdr:cNvPr id="368" name="テキスト ボックス 367"/>
        <xdr:cNvSpPr txBox="1"/>
      </xdr:nvSpPr>
      <xdr:spPr>
        <a:xfrm>
          <a:off x="8515428" y="918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145821</xdr:rowOff>
    </xdr:from>
    <xdr:to>
      <xdr:col>41</xdr:col>
      <xdr:colOff>101600</xdr:colOff>
      <xdr:row>55</xdr:row>
      <xdr:rowOff>75971</xdr:rowOff>
    </xdr:to>
    <xdr:sp macro="" textlink="">
      <xdr:nvSpPr>
        <xdr:cNvPr id="369" name="楕円 368"/>
        <xdr:cNvSpPr/>
      </xdr:nvSpPr>
      <xdr:spPr>
        <a:xfrm>
          <a:off x="7810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92498</xdr:rowOff>
    </xdr:from>
    <xdr:ext cx="469744" cy="259045"/>
    <xdr:sp macro="" textlink="">
      <xdr:nvSpPr>
        <xdr:cNvPr id="370" name="テキスト ボックス 369"/>
        <xdr:cNvSpPr txBox="1"/>
      </xdr:nvSpPr>
      <xdr:spPr>
        <a:xfrm>
          <a:off x="7626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137992</xdr:rowOff>
    </xdr:from>
    <xdr:to>
      <xdr:col>36</xdr:col>
      <xdr:colOff>165100</xdr:colOff>
      <xdr:row>55</xdr:row>
      <xdr:rowOff>68142</xdr:rowOff>
    </xdr:to>
    <xdr:sp macro="" textlink="">
      <xdr:nvSpPr>
        <xdr:cNvPr id="371" name="楕円 370"/>
        <xdr:cNvSpPr/>
      </xdr:nvSpPr>
      <xdr:spPr>
        <a:xfrm>
          <a:off x="6921500" y="93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84669</xdr:rowOff>
    </xdr:from>
    <xdr:ext cx="469744" cy="259045"/>
    <xdr:sp macro="" textlink="">
      <xdr:nvSpPr>
        <xdr:cNvPr id="372" name="テキスト ボックス 371"/>
        <xdr:cNvSpPr txBox="1"/>
      </xdr:nvSpPr>
      <xdr:spPr>
        <a:xfrm>
          <a:off x="6737428" y="9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39524</xdr:rowOff>
    </xdr:from>
    <xdr:to>
      <xdr:col>55</xdr:col>
      <xdr:colOff>0</xdr:colOff>
      <xdr:row>75</xdr:row>
      <xdr:rowOff>87432</xdr:rowOff>
    </xdr:to>
    <xdr:cxnSp macro="">
      <xdr:nvCxnSpPr>
        <xdr:cNvPr id="403" name="直線コネクタ 402"/>
        <xdr:cNvCxnSpPr/>
      </xdr:nvCxnSpPr>
      <xdr:spPr>
        <a:xfrm flipV="1">
          <a:off x="9639300" y="12898274"/>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87432</xdr:rowOff>
    </xdr:from>
    <xdr:to>
      <xdr:col>50</xdr:col>
      <xdr:colOff>114300</xdr:colOff>
      <xdr:row>76</xdr:row>
      <xdr:rowOff>137153</xdr:rowOff>
    </xdr:to>
    <xdr:cxnSp macro="">
      <xdr:nvCxnSpPr>
        <xdr:cNvPr id="406" name="直線コネクタ 405"/>
        <xdr:cNvCxnSpPr/>
      </xdr:nvCxnSpPr>
      <xdr:spPr>
        <a:xfrm flipV="1">
          <a:off x="8750300" y="12946182"/>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137153</xdr:rowOff>
    </xdr:from>
    <xdr:to>
      <xdr:col>45</xdr:col>
      <xdr:colOff>177800</xdr:colOff>
      <xdr:row>76</xdr:row>
      <xdr:rowOff>139243</xdr:rowOff>
    </xdr:to>
    <xdr:cxnSp macro="">
      <xdr:nvCxnSpPr>
        <xdr:cNvPr id="409" name="直線コネクタ 408"/>
        <xdr:cNvCxnSpPr/>
      </xdr:nvCxnSpPr>
      <xdr:spPr>
        <a:xfrm flipV="1">
          <a:off x="7861300" y="1316735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131797</xdr:rowOff>
    </xdr:from>
    <xdr:to>
      <xdr:col>41</xdr:col>
      <xdr:colOff>50800</xdr:colOff>
      <xdr:row>76</xdr:row>
      <xdr:rowOff>139243</xdr:rowOff>
    </xdr:to>
    <xdr:cxnSp macro="">
      <xdr:nvCxnSpPr>
        <xdr:cNvPr id="412" name="直線コネクタ 411"/>
        <xdr:cNvCxnSpPr/>
      </xdr:nvCxnSpPr>
      <xdr:spPr>
        <a:xfrm>
          <a:off x="6972300" y="13161997"/>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4" name="テキスト ボックス 413"/>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6" name="テキスト ボックス 415"/>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160174</xdr:rowOff>
    </xdr:from>
    <xdr:to>
      <xdr:col>55</xdr:col>
      <xdr:colOff>50800</xdr:colOff>
      <xdr:row>75</xdr:row>
      <xdr:rowOff>90324</xdr:rowOff>
    </xdr:to>
    <xdr:sp macro="" textlink="">
      <xdr:nvSpPr>
        <xdr:cNvPr id="422" name="楕円 421"/>
        <xdr:cNvSpPr/>
      </xdr:nvSpPr>
      <xdr:spPr>
        <a:xfrm>
          <a:off x="10426700" y="12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11601</xdr:rowOff>
    </xdr:from>
    <xdr:ext cx="534377" cy="259045"/>
    <xdr:sp macro="" textlink="">
      <xdr:nvSpPr>
        <xdr:cNvPr id="423" name="商工費該当値テキスト"/>
        <xdr:cNvSpPr txBox="1"/>
      </xdr:nvSpPr>
      <xdr:spPr>
        <a:xfrm>
          <a:off x="10528300" y="1269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36632</xdr:rowOff>
    </xdr:from>
    <xdr:to>
      <xdr:col>50</xdr:col>
      <xdr:colOff>165100</xdr:colOff>
      <xdr:row>75</xdr:row>
      <xdr:rowOff>138232</xdr:rowOff>
    </xdr:to>
    <xdr:sp macro="" textlink="">
      <xdr:nvSpPr>
        <xdr:cNvPr id="424" name="楕円 423"/>
        <xdr:cNvSpPr/>
      </xdr:nvSpPr>
      <xdr:spPr>
        <a:xfrm>
          <a:off x="9588500" y="128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154759</xdr:rowOff>
    </xdr:from>
    <xdr:ext cx="534377" cy="259045"/>
    <xdr:sp macro="" textlink="">
      <xdr:nvSpPr>
        <xdr:cNvPr id="425" name="テキスト ボックス 424"/>
        <xdr:cNvSpPr txBox="1"/>
      </xdr:nvSpPr>
      <xdr:spPr>
        <a:xfrm>
          <a:off x="9372111" y="126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86353</xdr:rowOff>
    </xdr:from>
    <xdr:to>
      <xdr:col>46</xdr:col>
      <xdr:colOff>38100</xdr:colOff>
      <xdr:row>77</xdr:row>
      <xdr:rowOff>16503</xdr:rowOff>
    </xdr:to>
    <xdr:sp macro="" textlink="">
      <xdr:nvSpPr>
        <xdr:cNvPr id="426" name="楕円 425"/>
        <xdr:cNvSpPr/>
      </xdr:nvSpPr>
      <xdr:spPr>
        <a:xfrm>
          <a:off x="8699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33030</xdr:rowOff>
    </xdr:from>
    <xdr:ext cx="534377" cy="259045"/>
    <xdr:sp macro="" textlink="">
      <xdr:nvSpPr>
        <xdr:cNvPr id="427" name="テキスト ボックス 426"/>
        <xdr:cNvSpPr txBox="1"/>
      </xdr:nvSpPr>
      <xdr:spPr>
        <a:xfrm>
          <a:off x="8483111" y="128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88443</xdr:rowOff>
    </xdr:from>
    <xdr:to>
      <xdr:col>41</xdr:col>
      <xdr:colOff>101600</xdr:colOff>
      <xdr:row>77</xdr:row>
      <xdr:rowOff>18593</xdr:rowOff>
    </xdr:to>
    <xdr:sp macro="" textlink="">
      <xdr:nvSpPr>
        <xdr:cNvPr id="428" name="楕円 427"/>
        <xdr:cNvSpPr/>
      </xdr:nvSpPr>
      <xdr:spPr>
        <a:xfrm>
          <a:off x="7810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35120</xdr:rowOff>
    </xdr:from>
    <xdr:ext cx="534377" cy="259045"/>
    <xdr:sp macro="" textlink="">
      <xdr:nvSpPr>
        <xdr:cNvPr id="429" name="テキスト ボックス 428"/>
        <xdr:cNvSpPr txBox="1"/>
      </xdr:nvSpPr>
      <xdr:spPr>
        <a:xfrm>
          <a:off x="7594111"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80997</xdr:rowOff>
    </xdr:from>
    <xdr:to>
      <xdr:col>36</xdr:col>
      <xdr:colOff>165100</xdr:colOff>
      <xdr:row>77</xdr:row>
      <xdr:rowOff>11147</xdr:rowOff>
    </xdr:to>
    <xdr:sp macro="" textlink="">
      <xdr:nvSpPr>
        <xdr:cNvPr id="430" name="楕円 429"/>
        <xdr:cNvSpPr/>
      </xdr:nvSpPr>
      <xdr:spPr>
        <a:xfrm>
          <a:off x="6921500" y="131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27674</xdr:rowOff>
    </xdr:from>
    <xdr:ext cx="534377" cy="259045"/>
    <xdr:sp macro="" textlink="">
      <xdr:nvSpPr>
        <xdr:cNvPr id="431" name="テキスト ボックス 430"/>
        <xdr:cNvSpPr txBox="1"/>
      </xdr:nvSpPr>
      <xdr:spPr>
        <a:xfrm>
          <a:off x="6705111" y="128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65157</xdr:rowOff>
    </xdr:from>
    <xdr:to>
      <xdr:col>55</xdr:col>
      <xdr:colOff>0</xdr:colOff>
      <xdr:row>96</xdr:row>
      <xdr:rowOff>6922</xdr:rowOff>
    </xdr:to>
    <xdr:cxnSp macro="">
      <xdr:nvCxnSpPr>
        <xdr:cNvPr id="461" name="直線コネクタ 460"/>
        <xdr:cNvCxnSpPr/>
      </xdr:nvCxnSpPr>
      <xdr:spPr>
        <a:xfrm flipV="1">
          <a:off x="9639300" y="16181457"/>
          <a:ext cx="838200" cy="28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2" name="土木費平均値テキスト"/>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150864</xdr:rowOff>
    </xdr:from>
    <xdr:to>
      <xdr:col>50</xdr:col>
      <xdr:colOff>114300</xdr:colOff>
      <xdr:row>96</xdr:row>
      <xdr:rowOff>6922</xdr:rowOff>
    </xdr:to>
    <xdr:cxnSp macro="">
      <xdr:nvCxnSpPr>
        <xdr:cNvPr id="464" name="直線コネクタ 463"/>
        <xdr:cNvCxnSpPr/>
      </xdr:nvCxnSpPr>
      <xdr:spPr>
        <a:xfrm>
          <a:off x="8750300" y="16438614"/>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6" name="テキスト ボックス 465"/>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150864</xdr:rowOff>
    </xdr:from>
    <xdr:to>
      <xdr:col>45</xdr:col>
      <xdr:colOff>177800</xdr:colOff>
      <xdr:row>96</xdr:row>
      <xdr:rowOff>464</xdr:rowOff>
    </xdr:to>
    <xdr:cxnSp macro="">
      <xdr:nvCxnSpPr>
        <xdr:cNvPr id="467" name="直線コネクタ 466"/>
        <xdr:cNvCxnSpPr/>
      </xdr:nvCxnSpPr>
      <xdr:spPr>
        <a:xfrm flipV="1">
          <a:off x="7861300" y="1643861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9" name="テキスト ボックス 468"/>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464</xdr:rowOff>
    </xdr:from>
    <xdr:to>
      <xdr:col>41</xdr:col>
      <xdr:colOff>50800</xdr:colOff>
      <xdr:row>96</xdr:row>
      <xdr:rowOff>20865</xdr:rowOff>
    </xdr:to>
    <xdr:cxnSp macro="">
      <xdr:nvCxnSpPr>
        <xdr:cNvPr id="470" name="直線コネクタ 469"/>
        <xdr:cNvCxnSpPr/>
      </xdr:nvCxnSpPr>
      <xdr:spPr>
        <a:xfrm flipV="1">
          <a:off x="6972300" y="16459664"/>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2" name="テキスト ボックス 471"/>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4" name="テキスト ボックス 473"/>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14357</xdr:rowOff>
    </xdr:from>
    <xdr:to>
      <xdr:col>55</xdr:col>
      <xdr:colOff>50800</xdr:colOff>
      <xdr:row>94</xdr:row>
      <xdr:rowOff>115957</xdr:rowOff>
    </xdr:to>
    <xdr:sp macro="" textlink="">
      <xdr:nvSpPr>
        <xdr:cNvPr id="480" name="楕円 479"/>
        <xdr:cNvSpPr/>
      </xdr:nvSpPr>
      <xdr:spPr>
        <a:xfrm>
          <a:off x="10426700" y="161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37234</xdr:rowOff>
    </xdr:from>
    <xdr:ext cx="534377" cy="259045"/>
    <xdr:sp macro="" textlink="">
      <xdr:nvSpPr>
        <xdr:cNvPr id="481" name="土木費該当値テキスト"/>
        <xdr:cNvSpPr txBox="1"/>
      </xdr:nvSpPr>
      <xdr:spPr>
        <a:xfrm>
          <a:off x="10528300" y="159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127572</xdr:rowOff>
    </xdr:from>
    <xdr:to>
      <xdr:col>50</xdr:col>
      <xdr:colOff>165100</xdr:colOff>
      <xdr:row>96</xdr:row>
      <xdr:rowOff>57722</xdr:rowOff>
    </xdr:to>
    <xdr:sp macro="" textlink="">
      <xdr:nvSpPr>
        <xdr:cNvPr id="482" name="楕円 481"/>
        <xdr:cNvSpPr/>
      </xdr:nvSpPr>
      <xdr:spPr>
        <a:xfrm>
          <a:off x="95885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74249</xdr:rowOff>
    </xdr:from>
    <xdr:ext cx="534377" cy="259045"/>
    <xdr:sp macro="" textlink="">
      <xdr:nvSpPr>
        <xdr:cNvPr id="483" name="テキスト ボックス 482"/>
        <xdr:cNvSpPr txBox="1"/>
      </xdr:nvSpPr>
      <xdr:spPr>
        <a:xfrm>
          <a:off x="9372111" y="161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100064</xdr:rowOff>
    </xdr:from>
    <xdr:to>
      <xdr:col>46</xdr:col>
      <xdr:colOff>38100</xdr:colOff>
      <xdr:row>96</xdr:row>
      <xdr:rowOff>30214</xdr:rowOff>
    </xdr:to>
    <xdr:sp macro="" textlink="">
      <xdr:nvSpPr>
        <xdr:cNvPr id="484" name="楕円 483"/>
        <xdr:cNvSpPr/>
      </xdr:nvSpPr>
      <xdr:spPr>
        <a:xfrm>
          <a:off x="8699500" y="163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46741</xdr:rowOff>
    </xdr:from>
    <xdr:ext cx="534377" cy="259045"/>
    <xdr:sp macro="" textlink="">
      <xdr:nvSpPr>
        <xdr:cNvPr id="485" name="テキスト ボックス 484"/>
        <xdr:cNvSpPr txBox="1"/>
      </xdr:nvSpPr>
      <xdr:spPr>
        <a:xfrm>
          <a:off x="8483111" y="161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121114</xdr:rowOff>
    </xdr:from>
    <xdr:to>
      <xdr:col>41</xdr:col>
      <xdr:colOff>101600</xdr:colOff>
      <xdr:row>96</xdr:row>
      <xdr:rowOff>51264</xdr:rowOff>
    </xdr:to>
    <xdr:sp macro="" textlink="">
      <xdr:nvSpPr>
        <xdr:cNvPr id="486" name="楕円 485"/>
        <xdr:cNvSpPr/>
      </xdr:nvSpPr>
      <xdr:spPr>
        <a:xfrm>
          <a:off x="7810500" y="164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67791</xdr:rowOff>
    </xdr:from>
    <xdr:ext cx="534377" cy="259045"/>
    <xdr:sp macro="" textlink="">
      <xdr:nvSpPr>
        <xdr:cNvPr id="487" name="テキスト ボックス 486"/>
        <xdr:cNvSpPr txBox="1"/>
      </xdr:nvSpPr>
      <xdr:spPr>
        <a:xfrm>
          <a:off x="7594111" y="16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141515</xdr:rowOff>
    </xdr:from>
    <xdr:to>
      <xdr:col>36</xdr:col>
      <xdr:colOff>165100</xdr:colOff>
      <xdr:row>96</xdr:row>
      <xdr:rowOff>71665</xdr:rowOff>
    </xdr:to>
    <xdr:sp macro="" textlink="">
      <xdr:nvSpPr>
        <xdr:cNvPr id="488" name="楕円 487"/>
        <xdr:cNvSpPr/>
      </xdr:nvSpPr>
      <xdr:spPr>
        <a:xfrm>
          <a:off x="69215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88192</xdr:rowOff>
    </xdr:from>
    <xdr:ext cx="534377" cy="259045"/>
    <xdr:sp macro="" textlink="">
      <xdr:nvSpPr>
        <xdr:cNvPr id="489" name="テキスト ボックス 488"/>
        <xdr:cNvSpPr txBox="1"/>
      </xdr:nvSpPr>
      <xdr:spPr>
        <a:xfrm>
          <a:off x="6705111" y="162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161689</xdr:rowOff>
    </xdr:from>
    <xdr:to>
      <xdr:col>85</xdr:col>
      <xdr:colOff>126364</xdr:colOff>
      <xdr:row>39</xdr:row>
      <xdr:rowOff>150477</xdr:rowOff>
    </xdr:to>
    <xdr:cxnSp macro="">
      <xdr:nvCxnSpPr>
        <xdr:cNvPr id="516" name="直線コネクタ 515"/>
        <xdr:cNvCxnSpPr/>
      </xdr:nvCxnSpPr>
      <xdr:spPr>
        <a:xfrm flipV="1">
          <a:off x="16317595" y="5819539"/>
          <a:ext cx="1269" cy="101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154304</xdr:rowOff>
    </xdr:from>
    <xdr:ext cx="469744" cy="259045"/>
    <xdr:sp macro="" textlink="">
      <xdr:nvSpPr>
        <xdr:cNvPr id="517" name="消防費最小値テキスト"/>
        <xdr:cNvSpPr txBox="1"/>
      </xdr:nvSpPr>
      <xdr:spPr>
        <a:xfrm>
          <a:off x="16370300" y="684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150477</xdr:rowOff>
    </xdr:from>
    <xdr:to>
      <xdr:col>86</xdr:col>
      <xdr:colOff>25400</xdr:colOff>
      <xdr:row>39</xdr:row>
      <xdr:rowOff>150477</xdr:rowOff>
    </xdr:to>
    <xdr:cxnSp macro="">
      <xdr:nvCxnSpPr>
        <xdr:cNvPr id="518" name="直線コネクタ 517"/>
        <xdr:cNvCxnSpPr/>
      </xdr:nvCxnSpPr>
      <xdr:spPr>
        <a:xfrm>
          <a:off x="16230600" y="683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108366</xdr:rowOff>
    </xdr:from>
    <xdr:ext cx="534377" cy="259045"/>
    <xdr:sp macro="" textlink="">
      <xdr:nvSpPr>
        <xdr:cNvPr id="519" name="消防費最大値テキスト"/>
        <xdr:cNvSpPr txBox="1"/>
      </xdr:nvSpPr>
      <xdr:spPr>
        <a:xfrm>
          <a:off x="16370300" y="55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161689</xdr:rowOff>
    </xdr:from>
    <xdr:to>
      <xdr:col>86</xdr:col>
      <xdr:colOff>25400</xdr:colOff>
      <xdr:row>33</xdr:row>
      <xdr:rowOff>161689</xdr:rowOff>
    </xdr:to>
    <xdr:cxnSp macro="">
      <xdr:nvCxnSpPr>
        <xdr:cNvPr id="520" name="直線コネクタ 519"/>
        <xdr:cNvCxnSpPr/>
      </xdr:nvCxnSpPr>
      <xdr:spPr>
        <a:xfrm>
          <a:off x="16230600" y="581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56098</xdr:rowOff>
    </xdr:from>
    <xdr:to>
      <xdr:col>85</xdr:col>
      <xdr:colOff>127000</xdr:colOff>
      <xdr:row>33</xdr:row>
      <xdr:rowOff>161689</xdr:rowOff>
    </xdr:to>
    <xdr:cxnSp macro="">
      <xdr:nvCxnSpPr>
        <xdr:cNvPr id="521" name="直線コネクタ 520"/>
        <xdr:cNvCxnSpPr/>
      </xdr:nvCxnSpPr>
      <xdr:spPr>
        <a:xfrm>
          <a:off x="15481300" y="5371048"/>
          <a:ext cx="8382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40004</xdr:rowOff>
    </xdr:from>
    <xdr:ext cx="534377" cy="259045"/>
    <xdr:sp macro="" textlink="">
      <xdr:nvSpPr>
        <xdr:cNvPr id="522" name="消防費平均値テキスト"/>
        <xdr:cNvSpPr txBox="1"/>
      </xdr:nvSpPr>
      <xdr:spPr>
        <a:xfrm>
          <a:off x="16370300" y="638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61577</xdr:rowOff>
    </xdr:from>
    <xdr:to>
      <xdr:col>85</xdr:col>
      <xdr:colOff>177800</xdr:colOff>
      <xdr:row>37</xdr:row>
      <xdr:rowOff>163177</xdr:rowOff>
    </xdr:to>
    <xdr:sp macro="" textlink="">
      <xdr:nvSpPr>
        <xdr:cNvPr id="523" name="フローチャート: 判断 522"/>
        <xdr:cNvSpPr/>
      </xdr:nvSpPr>
      <xdr:spPr>
        <a:xfrm>
          <a:off x="162687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56098</xdr:rowOff>
    </xdr:from>
    <xdr:to>
      <xdr:col>81</xdr:col>
      <xdr:colOff>50800</xdr:colOff>
      <xdr:row>35</xdr:row>
      <xdr:rowOff>44341</xdr:rowOff>
    </xdr:to>
    <xdr:cxnSp macro="">
      <xdr:nvCxnSpPr>
        <xdr:cNvPr id="524" name="直線コネクタ 523"/>
        <xdr:cNvCxnSpPr/>
      </xdr:nvCxnSpPr>
      <xdr:spPr>
        <a:xfrm flipV="1">
          <a:off x="14592300" y="5371048"/>
          <a:ext cx="8890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16401</xdr:rowOff>
    </xdr:from>
    <xdr:to>
      <xdr:col>81</xdr:col>
      <xdr:colOff>101600</xdr:colOff>
      <xdr:row>37</xdr:row>
      <xdr:rowOff>118001</xdr:rowOff>
    </xdr:to>
    <xdr:sp macro="" textlink="">
      <xdr:nvSpPr>
        <xdr:cNvPr id="525" name="フローチャート: 判断 524"/>
        <xdr:cNvSpPr/>
      </xdr:nvSpPr>
      <xdr:spPr>
        <a:xfrm>
          <a:off x="15430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109128</xdr:rowOff>
    </xdr:from>
    <xdr:ext cx="534377" cy="259045"/>
    <xdr:sp macro="" textlink="">
      <xdr:nvSpPr>
        <xdr:cNvPr id="526" name="テキスト ボックス 525"/>
        <xdr:cNvSpPr txBox="1"/>
      </xdr:nvSpPr>
      <xdr:spPr>
        <a:xfrm>
          <a:off x="15214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44341</xdr:rowOff>
    </xdr:from>
    <xdr:to>
      <xdr:col>76</xdr:col>
      <xdr:colOff>114300</xdr:colOff>
      <xdr:row>36</xdr:row>
      <xdr:rowOff>55009</xdr:rowOff>
    </xdr:to>
    <xdr:cxnSp macro="">
      <xdr:nvCxnSpPr>
        <xdr:cNvPr id="527" name="直線コネクタ 526"/>
        <xdr:cNvCxnSpPr/>
      </xdr:nvCxnSpPr>
      <xdr:spPr>
        <a:xfrm flipV="1">
          <a:off x="13703300" y="6045091"/>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32730</xdr:rowOff>
    </xdr:from>
    <xdr:to>
      <xdr:col>76</xdr:col>
      <xdr:colOff>165100</xdr:colOff>
      <xdr:row>37</xdr:row>
      <xdr:rowOff>134330</xdr:rowOff>
    </xdr:to>
    <xdr:sp macro="" textlink="">
      <xdr:nvSpPr>
        <xdr:cNvPr id="528" name="フローチャート: 判断 527"/>
        <xdr:cNvSpPr/>
      </xdr:nvSpPr>
      <xdr:spPr>
        <a:xfrm>
          <a:off x="14541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125457</xdr:rowOff>
    </xdr:from>
    <xdr:ext cx="534377" cy="259045"/>
    <xdr:sp macro="" textlink="">
      <xdr:nvSpPr>
        <xdr:cNvPr id="529" name="テキスト ボックス 528"/>
        <xdr:cNvSpPr txBox="1"/>
      </xdr:nvSpPr>
      <xdr:spPr>
        <a:xfrm>
          <a:off x="14325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102798</xdr:rowOff>
    </xdr:from>
    <xdr:to>
      <xdr:col>71</xdr:col>
      <xdr:colOff>177800</xdr:colOff>
      <xdr:row>36</xdr:row>
      <xdr:rowOff>55009</xdr:rowOff>
    </xdr:to>
    <xdr:cxnSp macro="">
      <xdr:nvCxnSpPr>
        <xdr:cNvPr id="530" name="直線コネクタ 529"/>
        <xdr:cNvCxnSpPr/>
      </xdr:nvCxnSpPr>
      <xdr:spPr>
        <a:xfrm>
          <a:off x="12814300" y="6103548"/>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67237</xdr:rowOff>
    </xdr:from>
    <xdr:to>
      <xdr:col>72</xdr:col>
      <xdr:colOff>38100</xdr:colOff>
      <xdr:row>37</xdr:row>
      <xdr:rowOff>168838</xdr:rowOff>
    </xdr:to>
    <xdr:sp macro="" textlink="">
      <xdr:nvSpPr>
        <xdr:cNvPr id="531" name="フローチャート: 判断 530"/>
        <xdr:cNvSpPr/>
      </xdr:nvSpPr>
      <xdr:spPr>
        <a:xfrm>
          <a:off x="13652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159965</xdr:rowOff>
    </xdr:from>
    <xdr:ext cx="534377" cy="259045"/>
    <xdr:sp macro="" textlink="">
      <xdr:nvSpPr>
        <xdr:cNvPr id="532" name="テキスト ボックス 531"/>
        <xdr:cNvSpPr txBox="1"/>
      </xdr:nvSpPr>
      <xdr:spPr>
        <a:xfrm>
          <a:off x="13436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74422</xdr:rowOff>
    </xdr:from>
    <xdr:to>
      <xdr:col>67</xdr:col>
      <xdr:colOff>101600</xdr:colOff>
      <xdr:row>38</xdr:row>
      <xdr:rowOff>4572</xdr:rowOff>
    </xdr:to>
    <xdr:sp macro="" textlink="">
      <xdr:nvSpPr>
        <xdr:cNvPr id="533" name="フローチャート: 判断 532"/>
        <xdr:cNvSpPr/>
      </xdr:nvSpPr>
      <xdr:spPr>
        <a:xfrm>
          <a:off x="12763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167149</xdr:rowOff>
    </xdr:from>
    <xdr:ext cx="534377" cy="259045"/>
    <xdr:sp macro="" textlink="">
      <xdr:nvSpPr>
        <xdr:cNvPr id="534" name="テキスト ボックス 533"/>
        <xdr:cNvSpPr txBox="1"/>
      </xdr:nvSpPr>
      <xdr:spPr>
        <a:xfrm>
          <a:off x="12547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110889</xdr:rowOff>
    </xdr:from>
    <xdr:to>
      <xdr:col>85</xdr:col>
      <xdr:colOff>177800</xdr:colOff>
      <xdr:row>34</xdr:row>
      <xdr:rowOff>41039</xdr:rowOff>
    </xdr:to>
    <xdr:sp macro="" textlink="">
      <xdr:nvSpPr>
        <xdr:cNvPr id="540" name="楕円 539"/>
        <xdr:cNvSpPr/>
      </xdr:nvSpPr>
      <xdr:spPr>
        <a:xfrm>
          <a:off x="162687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63916</xdr:rowOff>
    </xdr:from>
    <xdr:ext cx="534377" cy="259045"/>
    <xdr:sp macro="" textlink="">
      <xdr:nvSpPr>
        <xdr:cNvPr id="541" name="消防費該当値テキスト"/>
        <xdr:cNvSpPr txBox="1"/>
      </xdr:nvSpPr>
      <xdr:spPr>
        <a:xfrm>
          <a:off x="16370300" y="57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5298</xdr:rowOff>
    </xdr:from>
    <xdr:to>
      <xdr:col>81</xdr:col>
      <xdr:colOff>101600</xdr:colOff>
      <xdr:row>31</xdr:row>
      <xdr:rowOff>106898</xdr:rowOff>
    </xdr:to>
    <xdr:sp macro="" textlink="">
      <xdr:nvSpPr>
        <xdr:cNvPr id="542" name="楕円 541"/>
        <xdr:cNvSpPr/>
      </xdr:nvSpPr>
      <xdr:spPr>
        <a:xfrm>
          <a:off x="15430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123425</xdr:rowOff>
    </xdr:from>
    <xdr:ext cx="534377" cy="259045"/>
    <xdr:sp macro="" textlink="">
      <xdr:nvSpPr>
        <xdr:cNvPr id="543" name="テキスト ボックス 542"/>
        <xdr:cNvSpPr txBox="1"/>
      </xdr:nvSpPr>
      <xdr:spPr>
        <a:xfrm>
          <a:off x="15214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164991</xdr:rowOff>
    </xdr:from>
    <xdr:to>
      <xdr:col>76</xdr:col>
      <xdr:colOff>165100</xdr:colOff>
      <xdr:row>35</xdr:row>
      <xdr:rowOff>95141</xdr:rowOff>
    </xdr:to>
    <xdr:sp macro="" textlink="">
      <xdr:nvSpPr>
        <xdr:cNvPr id="544" name="楕円 543"/>
        <xdr:cNvSpPr/>
      </xdr:nvSpPr>
      <xdr:spPr>
        <a:xfrm>
          <a:off x="14541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111668</xdr:rowOff>
    </xdr:from>
    <xdr:ext cx="534377" cy="259045"/>
    <xdr:sp macro="" textlink="">
      <xdr:nvSpPr>
        <xdr:cNvPr id="545" name="テキスト ボックス 544"/>
        <xdr:cNvSpPr txBox="1"/>
      </xdr:nvSpPr>
      <xdr:spPr>
        <a:xfrm>
          <a:off x="14325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4209</xdr:rowOff>
    </xdr:from>
    <xdr:to>
      <xdr:col>72</xdr:col>
      <xdr:colOff>38100</xdr:colOff>
      <xdr:row>36</xdr:row>
      <xdr:rowOff>105809</xdr:rowOff>
    </xdr:to>
    <xdr:sp macro="" textlink="">
      <xdr:nvSpPr>
        <xdr:cNvPr id="546" name="楕円 545"/>
        <xdr:cNvSpPr/>
      </xdr:nvSpPr>
      <xdr:spPr>
        <a:xfrm>
          <a:off x="13652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122336</xdr:rowOff>
    </xdr:from>
    <xdr:ext cx="534377" cy="259045"/>
    <xdr:sp macro="" textlink="">
      <xdr:nvSpPr>
        <xdr:cNvPr id="547" name="テキスト ボックス 546"/>
        <xdr:cNvSpPr txBox="1"/>
      </xdr:nvSpPr>
      <xdr:spPr>
        <a:xfrm>
          <a:off x="13436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51998</xdr:rowOff>
    </xdr:from>
    <xdr:to>
      <xdr:col>67</xdr:col>
      <xdr:colOff>101600</xdr:colOff>
      <xdr:row>35</xdr:row>
      <xdr:rowOff>153598</xdr:rowOff>
    </xdr:to>
    <xdr:sp macro="" textlink="">
      <xdr:nvSpPr>
        <xdr:cNvPr id="548" name="楕円 547"/>
        <xdr:cNvSpPr/>
      </xdr:nvSpPr>
      <xdr:spPr>
        <a:xfrm>
          <a:off x="12763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170125</xdr:rowOff>
    </xdr:from>
    <xdr:ext cx="534377" cy="259045"/>
    <xdr:sp macro="" textlink="">
      <xdr:nvSpPr>
        <xdr:cNvPr id="549" name="テキスト ボックス 548"/>
        <xdr:cNvSpPr txBox="1"/>
      </xdr:nvSpPr>
      <xdr:spPr>
        <a:xfrm>
          <a:off x="12547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163572</xdr:rowOff>
    </xdr:from>
    <xdr:to>
      <xdr:col>85</xdr:col>
      <xdr:colOff>127000</xdr:colOff>
      <xdr:row>56</xdr:row>
      <xdr:rowOff>45745</xdr:rowOff>
    </xdr:to>
    <xdr:cxnSp macro="">
      <xdr:nvCxnSpPr>
        <xdr:cNvPr id="581" name="直線コネクタ 580"/>
        <xdr:cNvCxnSpPr/>
      </xdr:nvCxnSpPr>
      <xdr:spPr>
        <a:xfrm>
          <a:off x="15481300" y="95933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105181</xdr:rowOff>
    </xdr:from>
    <xdr:to>
      <xdr:col>81</xdr:col>
      <xdr:colOff>50800</xdr:colOff>
      <xdr:row>55</xdr:row>
      <xdr:rowOff>163572</xdr:rowOff>
    </xdr:to>
    <xdr:cxnSp macro="">
      <xdr:nvCxnSpPr>
        <xdr:cNvPr id="584" name="直線コネクタ 583"/>
        <xdr:cNvCxnSpPr/>
      </xdr:nvCxnSpPr>
      <xdr:spPr>
        <a:xfrm>
          <a:off x="14592300" y="9363481"/>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105181</xdr:rowOff>
    </xdr:from>
    <xdr:to>
      <xdr:col>76</xdr:col>
      <xdr:colOff>114300</xdr:colOff>
      <xdr:row>57</xdr:row>
      <xdr:rowOff>137251</xdr:rowOff>
    </xdr:to>
    <xdr:cxnSp macro="">
      <xdr:nvCxnSpPr>
        <xdr:cNvPr id="587" name="直線コネクタ 586"/>
        <xdr:cNvCxnSpPr/>
      </xdr:nvCxnSpPr>
      <xdr:spPr>
        <a:xfrm flipV="1">
          <a:off x="13703300" y="9363481"/>
          <a:ext cx="889000" cy="5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15146</xdr:rowOff>
    </xdr:from>
    <xdr:to>
      <xdr:col>71</xdr:col>
      <xdr:colOff>177800</xdr:colOff>
      <xdr:row>57</xdr:row>
      <xdr:rowOff>137251</xdr:rowOff>
    </xdr:to>
    <xdr:cxnSp macro="">
      <xdr:nvCxnSpPr>
        <xdr:cNvPr id="590" name="直線コネクタ 589"/>
        <xdr:cNvCxnSpPr/>
      </xdr:nvCxnSpPr>
      <xdr:spPr>
        <a:xfrm>
          <a:off x="12814300" y="9787796"/>
          <a:ext cx="889000" cy="1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166395</xdr:rowOff>
    </xdr:from>
    <xdr:to>
      <xdr:col>85</xdr:col>
      <xdr:colOff>177800</xdr:colOff>
      <xdr:row>56</xdr:row>
      <xdr:rowOff>96545</xdr:rowOff>
    </xdr:to>
    <xdr:sp macro="" textlink="">
      <xdr:nvSpPr>
        <xdr:cNvPr id="600" name="楕円 599"/>
        <xdr:cNvSpPr/>
      </xdr:nvSpPr>
      <xdr:spPr>
        <a:xfrm>
          <a:off x="16268700" y="9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17822</xdr:rowOff>
    </xdr:from>
    <xdr:ext cx="534377" cy="259045"/>
    <xdr:sp macro="" textlink="">
      <xdr:nvSpPr>
        <xdr:cNvPr id="601" name="教育費該当値テキスト"/>
        <xdr:cNvSpPr txBox="1"/>
      </xdr:nvSpPr>
      <xdr:spPr>
        <a:xfrm>
          <a:off x="16370300" y="944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112772</xdr:rowOff>
    </xdr:from>
    <xdr:to>
      <xdr:col>81</xdr:col>
      <xdr:colOff>101600</xdr:colOff>
      <xdr:row>56</xdr:row>
      <xdr:rowOff>42922</xdr:rowOff>
    </xdr:to>
    <xdr:sp macro="" textlink="">
      <xdr:nvSpPr>
        <xdr:cNvPr id="602" name="楕円 601"/>
        <xdr:cNvSpPr/>
      </xdr:nvSpPr>
      <xdr:spPr>
        <a:xfrm>
          <a:off x="15430500" y="95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59449</xdr:rowOff>
    </xdr:from>
    <xdr:ext cx="534377" cy="259045"/>
    <xdr:sp macro="" textlink="">
      <xdr:nvSpPr>
        <xdr:cNvPr id="603" name="テキスト ボックス 602"/>
        <xdr:cNvSpPr txBox="1"/>
      </xdr:nvSpPr>
      <xdr:spPr>
        <a:xfrm>
          <a:off x="15214111" y="93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54381</xdr:rowOff>
    </xdr:from>
    <xdr:to>
      <xdr:col>76</xdr:col>
      <xdr:colOff>165100</xdr:colOff>
      <xdr:row>54</xdr:row>
      <xdr:rowOff>155981</xdr:rowOff>
    </xdr:to>
    <xdr:sp macro="" textlink="">
      <xdr:nvSpPr>
        <xdr:cNvPr id="604" name="楕円 603"/>
        <xdr:cNvSpPr/>
      </xdr:nvSpPr>
      <xdr:spPr>
        <a:xfrm>
          <a:off x="14541500" y="93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1058</xdr:rowOff>
    </xdr:from>
    <xdr:ext cx="534377" cy="259045"/>
    <xdr:sp macro="" textlink="">
      <xdr:nvSpPr>
        <xdr:cNvPr id="605" name="テキスト ボックス 604"/>
        <xdr:cNvSpPr txBox="1"/>
      </xdr:nvSpPr>
      <xdr:spPr>
        <a:xfrm>
          <a:off x="14325111" y="90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86451</xdr:rowOff>
    </xdr:from>
    <xdr:to>
      <xdr:col>72</xdr:col>
      <xdr:colOff>38100</xdr:colOff>
      <xdr:row>58</xdr:row>
      <xdr:rowOff>16601</xdr:rowOff>
    </xdr:to>
    <xdr:sp macro="" textlink="">
      <xdr:nvSpPr>
        <xdr:cNvPr id="606" name="楕円 605"/>
        <xdr:cNvSpPr/>
      </xdr:nvSpPr>
      <xdr:spPr>
        <a:xfrm>
          <a:off x="13652500" y="98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7728</xdr:rowOff>
    </xdr:from>
    <xdr:ext cx="534377" cy="259045"/>
    <xdr:sp macro="" textlink="">
      <xdr:nvSpPr>
        <xdr:cNvPr id="607" name="テキスト ボックス 606"/>
        <xdr:cNvSpPr txBox="1"/>
      </xdr:nvSpPr>
      <xdr:spPr>
        <a:xfrm>
          <a:off x="13436111" y="99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135796</xdr:rowOff>
    </xdr:from>
    <xdr:to>
      <xdr:col>67</xdr:col>
      <xdr:colOff>101600</xdr:colOff>
      <xdr:row>57</xdr:row>
      <xdr:rowOff>65946</xdr:rowOff>
    </xdr:to>
    <xdr:sp macro="" textlink="">
      <xdr:nvSpPr>
        <xdr:cNvPr id="608" name="楕円 607"/>
        <xdr:cNvSpPr/>
      </xdr:nvSpPr>
      <xdr:spPr>
        <a:xfrm>
          <a:off x="12763500" y="97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82473</xdr:rowOff>
    </xdr:from>
    <xdr:ext cx="534377" cy="259045"/>
    <xdr:sp macro="" textlink="">
      <xdr:nvSpPr>
        <xdr:cNvPr id="609" name="テキスト ボックス 608"/>
        <xdr:cNvSpPr txBox="1"/>
      </xdr:nvSpPr>
      <xdr:spPr>
        <a:xfrm>
          <a:off x="12547111" y="95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37058</xdr:rowOff>
    </xdr:from>
    <xdr:to>
      <xdr:col>85</xdr:col>
      <xdr:colOff>127000</xdr:colOff>
      <xdr:row>77</xdr:row>
      <xdr:rowOff>85384</xdr:rowOff>
    </xdr:to>
    <xdr:cxnSp macro="">
      <xdr:nvCxnSpPr>
        <xdr:cNvPr id="636" name="直線コネクタ 635"/>
        <xdr:cNvCxnSpPr/>
      </xdr:nvCxnSpPr>
      <xdr:spPr>
        <a:xfrm>
          <a:off x="15481300" y="13238708"/>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37058</xdr:rowOff>
    </xdr:from>
    <xdr:to>
      <xdr:col>81</xdr:col>
      <xdr:colOff>50800</xdr:colOff>
      <xdr:row>78</xdr:row>
      <xdr:rowOff>31023</xdr:rowOff>
    </xdr:to>
    <xdr:cxnSp macro="">
      <xdr:nvCxnSpPr>
        <xdr:cNvPr id="639" name="直線コネクタ 638"/>
        <xdr:cNvCxnSpPr/>
      </xdr:nvCxnSpPr>
      <xdr:spPr>
        <a:xfrm flipV="1">
          <a:off x="14592300" y="13238708"/>
          <a:ext cx="889000" cy="16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1" name="テキスト ボックス 640"/>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31023</xdr:rowOff>
    </xdr:from>
    <xdr:to>
      <xdr:col>76</xdr:col>
      <xdr:colOff>114300</xdr:colOff>
      <xdr:row>78</xdr:row>
      <xdr:rowOff>84882</xdr:rowOff>
    </xdr:to>
    <xdr:cxnSp macro="">
      <xdr:nvCxnSpPr>
        <xdr:cNvPr id="642" name="直線コネクタ 641"/>
        <xdr:cNvCxnSpPr/>
      </xdr:nvCxnSpPr>
      <xdr:spPr>
        <a:xfrm flipV="1">
          <a:off x="13703300" y="13404123"/>
          <a:ext cx="889000" cy="5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84882</xdr:rowOff>
    </xdr:from>
    <xdr:to>
      <xdr:col>71</xdr:col>
      <xdr:colOff>177800</xdr:colOff>
      <xdr:row>78</xdr:row>
      <xdr:rowOff>99146</xdr:rowOff>
    </xdr:to>
    <xdr:cxnSp macro="">
      <xdr:nvCxnSpPr>
        <xdr:cNvPr id="645" name="直線コネクタ 644"/>
        <xdr:cNvCxnSpPr/>
      </xdr:nvCxnSpPr>
      <xdr:spPr>
        <a:xfrm flipV="1">
          <a:off x="12814300" y="13457982"/>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34584</xdr:rowOff>
    </xdr:from>
    <xdr:to>
      <xdr:col>85</xdr:col>
      <xdr:colOff>177800</xdr:colOff>
      <xdr:row>77</xdr:row>
      <xdr:rowOff>136184</xdr:rowOff>
    </xdr:to>
    <xdr:sp macro="" textlink="">
      <xdr:nvSpPr>
        <xdr:cNvPr id="655" name="楕円 654"/>
        <xdr:cNvSpPr/>
      </xdr:nvSpPr>
      <xdr:spPr>
        <a:xfrm>
          <a:off x="16268700" y="132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57461</xdr:rowOff>
    </xdr:from>
    <xdr:ext cx="469744" cy="259045"/>
    <xdr:sp macro="" textlink="">
      <xdr:nvSpPr>
        <xdr:cNvPr id="656" name="災害復旧費該当値テキスト"/>
        <xdr:cNvSpPr txBox="1"/>
      </xdr:nvSpPr>
      <xdr:spPr>
        <a:xfrm>
          <a:off x="16370300" y="13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157708</xdr:rowOff>
    </xdr:from>
    <xdr:to>
      <xdr:col>81</xdr:col>
      <xdr:colOff>101600</xdr:colOff>
      <xdr:row>77</xdr:row>
      <xdr:rowOff>87858</xdr:rowOff>
    </xdr:to>
    <xdr:sp macro="" textlink="">
      <xdr:nvSpPr>
        <xdr:cNvPr id="657" name="楕円 656"/>
        <xdr:cNvSpPr/>
      </xdr:nvSpPr>
      <xdr:spPr>
        <a:xfrm>
          <a:off x="15430500" y="131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104386</xdr:rowOff>
    </xdr:from>
    <xdr:ext cx="469744" cy="259045"/>
    <xdr:sp macro="" textlink="">
      <xdr:nvSpPr>
        <xdr:cNvPr id="658" name="テキスト ボックス 657"/>
        <xdr:cNvSpPr txBox="1"/>
      </xdr:nvSpPr>
      <xdr:spPr>
        <a:xfrm>
          <a:off x="15246428" y="1296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151673</xdr:rowOff>
    </xdr:from>
    <xdr:to>
      <xdr:col>76</xdr:col>
      <xdr:colOff>165100</xdr:colOff>
      <xdr:row>78</xdr:row>
      <xdr:rowOff>81823</xdr:rowOff>
    </xdr:to>
    <xdr:sp macro="" textlink="">
      <xdr:nvSpPr>
        <xdr:cNvPr id="659" name="楕円 658"/>
        <xdr:cNvSpPr/>
      </xdr:nvSpPr>
      <xdr:spPr>
        <a:xfrm>
          <a:off x="14541500" y="133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72950</xdr:rowOff>
    </xdr:from>
    <xdr:ext cx="469744" cy="259045"/>
    <xdr:sp macro="" textlink="">
      <xdr:nvSpPr>
        <xdr:cNvPr id="660" name="テキスト ボックス 659"/>
        <xdr:cNvSpPr txBox="1"/>
      </xdr:nvSpPr>
      <xdr:spPr>
        <a:xfrm>
          <a:off x="14357428" y="1344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34082</xdr:rowOff>
    </xdr:from>
    <xdr:to>
      <xdr:col>72</xdr:col>
      <xdr:colOff>38100</xdr:colOff>
      <xdr:row>78</xdr:row>
      <xdr:rowOff>135682</xdr:rowOff>
    </xdr:to>
    <xdr:sp macro="" textlink="">
      <xdr:nvSpPr>
        <xdr:cNvPr id="661" name="楕円 660"/>
        <xdr:cNvSpPr/>
      </xdr:nvSpPr>
      <xdr:spPr>
        <a:xfrm>
          <a:off x="13652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126809</xdr:rowOff>
    </xdr:from>
    <xdr:ext cx="469744" cy="259045"/>
    <xdr:sp macro="" textlink="">
      <xdr:nvSpPr>
        <xdr:cNvPr id="662" name="テキスト ボックス 661"/>
        <xdr:cNvSpPr txBox="1"/>
      </xdr:nvSpPr>
      <xdr:spPr>
        <a:xfrm>
          <a:off x="13468428" y="134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48346</xdr:rowOff>
    </xdr:from>
    <xdr:to>
      <xdr:col>67</xdr:col>
      <xdr:colOff>101600</xdr:colOff>
      <xdr:row>78</xdr:row>
      <xdr:rowOff>149946</xdr:rowOff>
    </xdr:to>
    <xdr:sp macro="" textlink="">
      <xdr:nvSpPr>
        <xdr:cNvPr id="663" name="楕円 662"/>
        <xdr:cNvSpPr/>
      </xdr:nvSpPr>
      <xdr:spPr>
        <a:xfrm>
          <a:off x="12763500" y="134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141073</xdr:rowOff>
    </xdr:from>
    <xdr:ext cx="378565" cy="259045"/>
    <xdr:sp macro="" textlink="">
      <xdr:nvSpPr>
        <xdr:cNvPr id="664" name="テキスト ボックス 663"/>
        <xdr:cNvSpPr txBox="1"/>
      </xdr:nvSpPr>
      <xdr:spPr>
        <a:xfrm>
          <a:off x="12625017" y="13514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158389</xdr:rowOff>
    </xdr:from>
    <xdr:to>
      <xdr:col>85</xdr:col>
      <xdr:colOff>127000</xdr:colOff>
      <xdr:row>94</xdr:row>
      <xdr:rowOff>64233</xdr:rowOff>
    </xdr:to>
    <xdr:cxnSp macro="">
      <xdr:nvCxnSpPr>
        <xdr:cNvPr id="698" name="直線コネクタ 697"/>
        <xdr:cNvCxnSpPr/>
      </xdr:nvCxnSpPr>
      <xdr:spPr>
        <a:xfrm flipV="1">
          <a:off x="15481300" y="16103239"/>
          <a:ext cx="838200" cy="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31601</xdr:rowOff>
    </xdr:from>
    <xdr:to>
      <xdr:col>81</xdr:col>
      <xdr:colOff>50800</xdr:colOff>
      <xdr:row>94</xdr:row>
      <xdr:rowOff>64233</xdr:rowOff>
    </xdr:to>
    <xdr:cxnSp macro="">
      <xdr:nvCxnSpPr>
        <xdr:cNvPr id="701" name="直線コネクタ 700"/>
        <xdr:cNvCxnSpPr/>
      </xdr:nvCxnSpPr>
      <xdr:spPr>
        <a:xfrm>
          <a:off x="14592300" y="16147901"/>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11255</xdr:rowOff>
    </xdr:from>
    <xdr:to>
      <xdr:col>76</xdr:col>
      <xdr:colOff>114300</xdr:colOff>
      <xdr:row>94</xdr:row>
      <xdr:rowOff>31601</xdr:rowOff>
    </xdr:to>
    <xdr:cxnSp macro="">
      <xdr:nvCxnSpPr>
        <xdr:cNvPr id="704" name="直線コネクタ 703"/>
        <xdr:cNvCxnSpPr/>
      </xdr:nvCxnSpPr>
      <xdr:spPr>
        <a:xfrm>
          <a:off x="13703300" y="16127555"/>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153930</xdr:rowOff>
    </xdr:from>
    <xdr:to>
      <xdr:col>71</xdr:col>
      <xdr:colOff>177800</xdr:colOff>
      <xdr:row>94</xdr:row>
      <xdr:rowOff>11255</xdr:rowOff>
    </xdr:to>
    <xdr:cxnSp macro="">
      <xdr:nvCxnSpPr>
        <xdr:cNvPr id="707" name="直線コネクタ 706"/>
        <xdr:cNvCxnSpPr/>
      </xdr:nvCxnSpPr>
      <xdr:spPr>
        <a:xfrm>
          <a:off x="12814300" y="16098780"/>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107589</xdr:rowOff>
    </xdr:from>
    <xdr:to>
      <xdr:col>85</xdr:col>
      <xdr:colOff>177800</xdr:colOff>
      <xdr:row>94</xdr:row>
      <xdr:rowOff>37739</xdr:rowOff>
    </xdr:to>
    <xdr:sp macro="" textlink="">
      <xdr:nvSpPr>
        <xdr:cNvPr id="717" name="楕円 716"/>
        <xdr:cNvSpPr/>
      </xdr:nvSpPr>
      <xdr:spPr>
        <a:xfrm>
          <a:off x="16268700" y="160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130466</xdr:rowOff>
    </xdr:from>
    <xdr:ext cx="534377" cy="259045"/>
    <xdr:sp macro="" textlink="">
      <xdr:nvSpPr>
        <xdr:cNvPr id="718" name="公債費該当値テキスト"/>
        <xdr:cNvSpPr txBox="1"/>
      </xdr:nvSpPr>
      <xdr:spPr>
        <a:xfrm>
          <a:off x="16370300" y="159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13433</xdr:rowOff>
    </xdr:from>
    <xdr:to>
      <xdr:col>81</xdr:col>
      <xdr:colOff>101600</xdr:colOff>
      <xdr:row>94</xdr:row>
      <xdr:rowOff>115033</xdr:rowOff>
    </xdr:to>
    <xdr:sp macro="" textlink="">
      <xdr:nvSpPr>
        <xdr:cNvPr id="719" name="楕円 718"/>
        <xdr:cNvSpPr/>
      </xdr:nvSpPr>
      <xdr:spPr>
        <a:xfrm>
          <a:off x="15430500" y="16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131560</xdr:rowOff>
    </xdr:from>
    <xdr:ext cx="534377" cy="259045"/>
    <xdr:sp macro="" textlink="">
      <xdr:nvSpPr>
        <xdr:cNvPr id="720" name="テキスト ボックス 719"/>
        <xdr:cNvSpPr txBox="1"/>
      </xdr:nvSpPr>
      <xdr:spPr>
        <a:xfrm>
          <a:off x="15214111" y="1590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152251</xdr:rowOff>
    </xdr:from>
    <xdr:to>
      <xdr:col>76</xdr:col>
      <xdr:colOff>165100</xdr:colOff>
      <xdr:row>94</xdr:row>
      <xdr:rowOff>82401</xdr:rowOff>
    </xdr:to>
    <xdr:sp macro="" textlink="">
      <xdr:nvSpPr>
        <xdr:cNvPr id="721" name="楕円 720"/>
        <xdr:cNvSpPr/>
      </xdr:nvSpPr>
      <xdr:spPr>
        <a:xfrm>
          <a:off x="14541500" y="16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98928</xdr:rowOff>
    </xdr:from>
    <xdr:ext cx="534377" cy="259045"/>
    <xdr:sp macro="" textlink="">
      <xdr:nvSpPr>
        <xdr:cNvPr id="722" name="テキスト ボックス 721"/>
        <xdr:cNvSpPr txBox="1"/>
      </xdr:nvSpPr>
      <xdr:spPr>
        <a:xfrm>
          <a:off x="14325111" y="1587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131905</xdr:rowOff>
    </xdr:from>
    <xdr:to>
      <xdr:col>72</xdr:col>
      <xdr:colOff>38100</xdr:colOff>
      <xdr:row>94</xdr:row>
      <xdr:rowOff>62055</xdr:rowOff>
    </xdr:to>
    <xdr:sp macro="" textlink="">
      <xdr:nvSpPr>
        <xdr:cNvPr id="723" name="楕円 722"/>
        <xdr:cNvSpPr/>
      </xdr:nvSpPr>
      <xdr:spPr>
        <a:xfrm>
          <a:off x="13652500" y="16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78582</xdr:rowOff>
    </xdr:from>
    <xdr:ext cx="534377" cy="259045"/>
    <xdr:sp macro="" textlink="">
      <xdr:nvSpPr>
        <xdr:cNvPr id="724" name="テキスト ボックス 723"/>
        <xdr:cNvSpPr txBox="1"/>
      </xdr:nvSpPr>
      <xdr:spPr>
        <a:xfrm>
          <a:off x="13436111" y="1585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103130</xdr:rowOff>
    </xdr:from>
    <xdr:to>
      <xdr:col>67</xdr:col>
      <xdr:colOff>101600</xdr:colOff>
      <xdr:row>94</xdr:row>
      <xdr:rowOff>33280</xdr:rowOff>
    </xdr:to>
    <xdr:sp macro="" textlink="">
      <xdr:nvSpPr>
        <xdr:cNvPr id="725" name="楕円 724"/>
        <xdr:cNvSpPr/>
      </xdr:nvSpPr>
      <xdr:spPr>
        <a:xfrm>
          <a:off x="12763500" y="16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49807</xdr:rowOff>
    </xdr:from>
    <xdr:ext cx="534377" cy="259045"/>
    <xdr:sp macro="" textlink="">
      <xdr:nvSpPr>
        <xdr:cNvPr id="726" name="テキスト ボックス 725"/>
        <xdr:cNvSpPr txBox="1"/>
      </xdr:nvSpPr>
      <xdr:spPr>
        <a:xfrm>
          <a:off x="12547111" y="15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44450</xdr:rowOff>
    </xdr:to>
    <xdr:cxnSp macro="">
      <xdr:nvCxnSpPr>
        <xdr:cNvPr id="761" name="直線コネクタ 760"/>
        <xdr:cNvCxnSpPr/>
      </xdr:nvCxnSpPr>
      <xdr:spPr>
        <a:xfrm>
          <a:off x="19545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35687</xdr:rowOff>
    </xdr:from>
    <xdr:to>
      <xdr:col>102</xdr:col>
      <xdr:colOff>114300</xdr:colOff>
      <xdr:row>39</xdr:row>
      <xdr:rowOff>36068</xdr:rowOff>
    </xdr:to>
    <xdr:cxnSp macro="">
      <xdr:nvCxnSpPr>
        <xdr:cNvPr id="764" name="直線コネクタ 763"/>
        <xdr:cNvCxnSpPr/>
      </xdr:nvCxnSpPr>
      <xdr:spPr>
        <a:xfrm flipV="1">
          <a:off x="18656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156337</xdr:rowOff>
    </xdr:from>
    <xdr:to>
      <xdr:col>102</xdr:col>
      <xdr:colOff>165100</xdr:colOff>
      <xdr:row>39</xdr:row>
      <xdr:rowOff>86487</xdr:rowOff>
    </xdr:to>
    <xdr:sp macro="" textlink="">
      <xdr:nvSpPr>
        <xdr:cNvPr id="780" name="楕円 779"/>
        <xdr:cNvSpPr/>
      </xdr:nvSpPr>
      <xdr:spPr>
        <a:xfrm>
          <a:off x="19494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77614</xdr:rowOff>
    </xdr:from>
    <xdr:ext cx="313932" cy="259045"/>
    <xdr:sp macro="" textlink="">
      <xdr:nvSpPr>
        <xdr:cNvPr id="781" name="テキスト ボックス 780"/>
        <xdr:cNvSpPr txBox="1"/>
      </xdr:nvSpPr>
      <xdr:spPr>
        <a:xfrm>
          <a:off x="19388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156718</xdr:rowOff>
    </xdr:from>
    <xdr:to>
      <xdr:col>98</xdr:col>
      <xdr:colOff>38100</xdr:colOff>
      <xdr:row>39</xdr:row>
      <xdr:rowOff>86868</xdr:rowOff>
    </xdr:to>
    <xdr:sp macro="" textlink="">
      <xdr:nvSpPr>
        <xdr:cNvPr id="782" name="楕円 781"/>
        <xdr:cNvSpPr/>
      </xdr:nvSpPr>
      <xdr:spPr>
        <a:xfrm>
          <a:off x="18605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77995</xdr:rowOff>
    </xdr:from>
    <xdr:ext cx="313932" cy="259045"/>
    <xdr:sp macro="" textlink="">
      <xdr:nvSpPr>
        <xdr:cNvPr id="783" name="テキスト ボックス 782"/>
        <xdr:cNvSpPr txBox="1"/>
      </xdr:nvSpPr>
      <xdr:spPr>
        <a:xfrm>
          <a:off x="18499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63,308</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円となっている。類似団体平均と比べて高い水準で推移しており、令和３年度は令和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年度に新型コロナウイルス感染症による経済対策として実施した特別定額給付金の皆減により大幅減となっている。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221,695</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推移しているのは、社会福祉費のうち障がい者介護給付事業費や障がい者訓練等給付事業費、教育費における私立幼稚園等運営費（施設型給付費）が類似団体と比べ多いことなどが考えられる。令和３年度は新型コロナウイルス感染症対策として、子育て世帯や住民税非課税世帯への給付金事業等を行ったことから増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48,333</a:t>
          </a:r>
          <a:r>
            <a:rPr kumimoji="1" lang="ja-JP" altLang="en-US" sz="1300">
              <a:latin typeface="ＭＳ Ｐゴシック" panose="020B0600070205080204" pitchFamily="50" charset="-128"/>
              <a:ea typeface="ＭＳ Ｐゴシック" panose="020B0600070205080204" pitchFamily="50" charset="-128"/>
            </a:rPr>
            <a:t>円となっている。全国平均、県平均と比べ低いが、類似団体と比べ高い水準で推移していたが、ごみ処理施設の建て替えが終了したことに伴いごみ処理費用が減少したことにより、類似団体平均程度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45,635</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円となっている。全国平均、県平均及び類似団体平均と比べて高い水準で推移しているのは、企業立地奨励金やふるさと納税制度推進事業などによる事業費の増加が一因である。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63,913</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円となっている。全国平均、類似団体平均と比べて高い水準であるが、市営住宅の建替事業の大幅な増や前畑崎辺道路などの道路整備事業が増となったことなどにより事業費が増となっている。 </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17,873</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円となっている。全国平均、類似団体平均と比べて高い水準であるが、近隣市町から消防事務を受託しているためである。令和３年度は防災行政無線整備事業の大幅減により事業費が減となっている。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前年度決算に伴う積立を行ったうえで、税収増に伴う積立や、コロナ対応分の積立を行ったことなどにより、前年度と比較して</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ポイント増の</a:t>
          </a:r>
          <a:r>
            <a:rPr kumimoji="1" lang="en-US" altLang="ja-JP" sz="1400">
              <a:solidFill>
                <a:sysClr val="windowText" lastClr="000000"/>
              </a:solidFill>
              <a:latin typeface="ＭＳ ゴシック" pitchFamily="49" charset="-128"/>
              <a:ea typeface="ＭＳ ゴシック" pitchFamily="49" charset="-128"/>
            </a:rPr>
            <a:t>10.89</a:t>
          </a:r>
          <a:r>
            <a:rPr kumimoji="1" lang="ja-JP" altLang="en-US" sz="1400">
              <a:solidFill>
                <a:sysClr val="windowText" lastClr="000000"/>
              </a:solidFill>
              <a:latin typeface="ＭＳ ゴシック" pitchFamily="49" charset="-128"/>
              <a:ea typeface="ＭＳ ゴシック" pitchFamily="49" charset="-128"/>
            </a:rPr>
            <a:t>％となった。今後普通交付税が段階的に縮減され、経常一般財源が失われることを想定し、持続可能な行財政運営を行うために計画的に積立を行う。</a:t>
          </a:r>
        </a:p>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実質収支額の推移</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H27:4,283</a:t>
          </a:r>
          <a:r>
            <a:rPr kumimoji="1" lang="ja-JP" altLang="en-US" sz="1400">
              <a:solidFill>
                <a:sysClr val="windowText" lastClr="000000"/>
              </a:solidFill>
              <a:latin typeface="ＭＳ ゴシック" pitchFamily="49" charset="-128"/>
              <a:ea typeface="ＭＳ ゴシック" pitchFamily="49" charset="-128"/>
            </a:rPr>
            <a:t>百万　</a:t>
          </a:r>
          <a:r>
            <a:rPr kumimoji="1" lang="en-US" altLang="ja-JP" sz="1400">
              <a:solidFill>
                <a:sysClr val="windowText" lastClr="000000"/>
              </a:solidFill>
              <a:latin typeface="ＭＳ ゴシック" pitchFamily="49" charset="-128"/>
              <a:ea typeface="ＭＳ ゴシック" pitchFamily="49" charset="-128"/>
            </a:rPr>
            <a:t>H28</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3,224</a:t>
          </a:r>
          <a:r>
            <a:rPr kumimoji="1" lang="ja-JP" altLang="en-US" sz="1400">
              <a:solidFill>
                <a:sysClr val="windowText" lastClr="000000"/>
              </a:solidFill>
              <a:latin typeface="ＭＳ ゴシック" pitchFamily="49" charset="-128"/>
              <a:ea typeface="ＭＳ ゴシック" pitchFamily="49" charset="-128"/>
            </a:rPr>
            <a:t>百万　</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3,581</a:t>
          </a:r>
          <a:r>
            <a:rPr kumimoji="1" lang="ja-JP" altLang="en-US" sz="1400">
              <a:solidFill>
                <a:sysClr val="windowText" lastClr="000000"/>
              </a:solidFill>
              <a:latin typeface="ＭＳ ゴシック" pitchFamily="49" charset="-128"/>
              <a:ea typeface="ＭＳ ゴシック" pitchFamily="49" charset="-128"/>
            </a:rPr>
            <a:t>百万　Ｈ</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3,573</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R1:3,259</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4,632</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4,620</a:t>
          </a:r>
          <a:r>
            <a:rPr kumimoji="1" lang="ja-JP" altLang="en-US" sz="1400">
              <a:solidFill>
                <a:sysClr val="windowText" lastClr="000000"/>
              </a:solidFill>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年度の、国民健康保険事業特別会計においては、国民健康保険の都道府県単位化に伴い、歳入が減少したことなどに伴い</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令和元年度は、ほぼ横ばいである。</a:t>
          </a:r>
        </a:p>
        <a:p>
          <a:r>
            <a:rPr kumimoji="1" lang="ja-JP" altLang="en-US" sz="1400">
              <a:latin typeface="ＭＳ ゴシック" pitchFamily="49" charset="-128"/>
              <a:ea typeface="ＭＳ ゴシック" pitchFamily="49" charset="-128"/>
            </a:rPr>
            <a:t>　令和２年度は、一般会計において新型コロナウイルス感染症対策として各種給付金事業等を行ったため、大幅増となった。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令和３年度は、令和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年度と比較して減少となったものの、引き続き一般会計において新型コロナウイルス感染症対策として各種給付金事業等を行ったため、黒字となっている。</a:t>
          </a:r>
        </a:p>
        <a:p>
          <a:r>
            <a:rPr kumimoji="1" lang="ja-JP" altLang="en-US" sz="1400">
              <a:latin typeface="ＭＳ ゴシック" pitchFamily="49" charset="-128"/>
              <a:ea typeface="ＭＳ ゴシック" pitchFamily="49" charset="-128"/>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tabSelected="1" zoomScale="90" zoomScaleNormal="90" workbookViewId="0">
      <selection activeCell="B1" sqref="B1:DI1"/>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144680447</v>
      </c>
      <c r="BO4" s="453"/>
      <c r="BP4" s="453"/>
      <c r="BQ4" s="453"/>
      <c r="BR4" s="453"/>
      <c r="BS4" s="453"/>
      <c r="BT4" s="453"/>
      <c r="BU4" s="454"/>
      <c r="BV4" s="452">
        <v>157063195</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7.5</v>
      </c>
      <c r="CU4" s="593"/>
      <c r="CV4" s="593"/>
      <c r="CW4" s="593"/>
      <c r="CX4" s="593"/>
      <c r="CY4" s="593"/>
      <c r="CZ4" s="593"/>
      <c r="DA4" s="594"/>
      <c r="DB4" s="592">
        <v>7.7</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138657544</v>
      </c>
      <c r="BO5" s="424"/>
      <c r="BP5" s="424"/>
      <c r="BQ5" s="424"/>
      <c r="BR5" s="424"/>
      <c r="BS5" s="424"/>
      <c r="BT5" s="424"/>
      <c r="BU5" s="425"/>
      <c r="BV5" s="423">
        <v>151357527</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90.3</v>
      </c>
      <c r="CU5" s="421"/>
      <c r="CV5" s="421"/>
      <c r="CW5" s="421"/>
      <c r="CX5" s="421"/>
      <c r="CY5" s="421"/>
      <c r="CZ5" s="421"/>
      <c r="DA5" s="422"/>
      <c r="DB5" s="420">
        <v>92.4</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6022903</v>
      </c>
      <c r="BO6" s="424"/>
      <c r="BP6" s="424"/>
      <c r="BQ6" s="424"/>
      <c r="BR6" s="424"/>
      <c r="BS6" s="424"/>
      <c r="BT6" s="424"/>
      <c r="BU6" s="425"/>
      <c r="BV6" s="423">
        <v>5705668</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94.5</v>
      </c>
      <c r="CU6" s="567"/>
      <c r="CV6" s="567"/>
      <c r="CW6" s="567"/>
      <c r="CX6" s="567"/>
      <c r="CY6" s="567"/>
      <c r="CZ6" s="567"/>
      <c r="DA6" s="568"/>
      <c r="DB6" s="566">
        <v>97</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1396820</v>
      </c>
      <c r="BO7" s="424"/>
      <c r="BP7" s="424"/>
      <c r="BQ7" s="424"/>
      <c r="BR7" s="424"/>
      <c r="BS7" s="424"/>
      <c r="BT7" s="424"/>
      <c r="BU7" s="425"/>
      <c r="BV7" s="423">
        <v>1073687</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61784061</v>
      </c>
      <c r="CU7" s="424"/>
      <c r="CV7" s="424"/>
      <c r="CW7" s="424"/>
      <c r="CX7" s="424"/>
      <c r="CY7" s="424"/>
      <c r="CZ7" s="424"/>
      <c r="DA7" s="425"/>
      <c r="DB7" s="423">
        <v>60375435</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105</v>
      </c>
      <c r="AV8" s="482"/>
      <c r="AW8" s="482"/>
      <c r="AX8" s="482"/>
      <c r="AY8" s="437" t="s">
        <v>109</v>
      </c>
      <c r="AZ8" s="438"/>
      <c r="BA8" s="438"/>
      <c r="BB8" s="438"/>
      <c r="BC8" s="438"/>
      <c r="BD8" s="438"/>
      <c r="BE8" s="438"/>
      <c r="BF8" s="438"/>
      <c r="BG8" s="438"/>
      <c r="BH8" s="438"/>
      <c r="BI8" s="438"/>
      <c r="BJ8" s="438"/>
      <c r="BK8" s="438"/>
      <c r="BL8" s="438"/>
      <c r="BM8" s="439"/>
      <c r="BN8" s="423">
        <v>4626083</v>
      </c>
      <c r="BO8" s="424"/>
      <c r="BP8" s="424"/>
      <c r="BQ8" s="424"/>
      <c r="BR8" s="424"/>
      <c r="BS8" s="424"/>
      <c r="BT8" s="424"/>
      <c r="BU8" s="425"/>
      <c r="BV8" s="423">
        <v>4631981</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0.53</v>
      </c>
      <c r="CU8" s="527"/>
      <c r="CV8" s="527"/>
      <c r="CW8" s="527"/>
      <c r="CX8" s="527"/>
      <c r="CY8" s="527"/>
      <c r="CZ8" s="527"/>
      <c r="DA8" s="528"/>
      <c r="DB8" s="526">
        <v>0.54</v>
      </c>
      <c r="DC8" s="527"/>
      <c r="DD8" s="527"/>
      <c r="DE8" s="527"/>
      <c r="DF8" s="527"/>
      <c r="DG8" s="527"/>
      <c r="DH8" s="527"/>
      <c r="DI8" s="528"/>
    </row>
    <row r="9" spans="1:119" ht="18.75" customHeight="1" thickBot="1" x14ac:dyDescent="0.2">
      <c r="A9" s="178"/>
      <c r="B9" s="555" t="s">
        <v>111</v>
      </c>
      <c r="C9" s="556"/>
      <c r="D9" s="556"/>
      <c r="E9" s="556"/>
      <c r="F9" s="556"/>
      <c r="G9" s="556"/>
      <c r="H9" s="556"/>
      <c r="I9" s="556"/>
      <c r="J9" s="556"/>
      <c r="K9" s="474"/>
      <c r="L9" s="557" t="s">
        <v>112</v>
      </c>
      <c r="M9" s="558"/>
      <c r="N9" s="558"/>
      <c r="O9" s="558"/>
      <c r="P9" s="558"/>
      <c r="Q9" s="559"/>
      <c r="R9" s="560">
        <v>243223</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115</v>
      </c>
      <c r="AV9" s="482"/>
      <c r="AW9" s="482"/>
      <c r="AX9" s="482"/>
      <c r="AY9" s="437" t="s">
        <v>116</v>
      </c>
      <c r="AZ9" s="438"/>
      <c r="BA9" s="438"/>
      <c r="BB9" s="438"/>
      <c r="BC9" s="438"/>
      <c r="BD9" s="438"/>
      <c r="BE9" s="438"/>
      <c r="BF9" s="438"/>
      <c r="BG9" s="438"/>
      <c r="BH9" s="438"/>
      <c r="BI9" s="438"/>
      <c r="BJ9" s="438"/>
      <c r="BK9" s="438"/>
      <c r="BL9" s="438"/>
      <c r="BM9" s="439"/>
      <c r="BN9" s="423">
        <v>-5898</v>
      </c>
      <c r="BO9" s="424"/>
      <c r="BP9" s="424"/>
      <c r="BQ9" s="424"/>
      <c r="BR9" s="424"/>
      <c r="BS9" s="424"/>
      <c r="BT9" s="424"/>
      <c r="BU9" s="425"/>
      <c r="BV9" s="423">
        <v>1373205</v>
      </c>
      <c r="BW9" s="424"/>
      <c r="BX9" s="424"/>
      <c r="BY9" s="424"/>
      <c r="BZ9" s="424"/>
      <c r="CA9" s="424"/>
      <c r="CB9" s="424"/>
      <c r="CC9" s="425"/>
      <c r="CD9" s="463" t="s">
        <v>117</v>
      </c>
      <c r="CE9" s="383"/>
      <c r="CF9" s="383"/>
      <c r="CG9" s="383"/>
      <c r="CH9" s="383"/>
      <c r="CI9" s="383"/>
      <c r="CJ9" s="383"/>
      <c r="CK9" s="383"/>
      <c r="CL9" s="383"/>
      <c r="CM9" s="383"/>
      <c r="CN9" s="383"/>
      <c r="CO9" s="383"/>
      <c r="CP9" s="383"/>
      <c r="CQ9" s="383"/>
      <c r="CR9" s="383"/>
      <c r="CS9" s="464"/>
      <c r="CT9" s="420">
        <v>12.8</v>
      </c>
      <c r="CU9" s="421"/>
      <c r="CV9" s="421"/>
      <c r="CW9" s="421"/>
      <c r="CX9" s="421"/>
      <c r="CY9" s="421"/>
      <c r="CZ9" s="421"/>
      <c r="DA9" s="422"/>
      <c r="DB9" s="420">
        <v>12.4</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118</v>
      </c>
      <c r="M10" s="380"/>
      <c r="N10" s="380"/>
      <c r="O10" s="380"/>
      <c r="P10" s="380"/>
      <c r="Q10" s="381"/>
      <c r="R10" s="376">
        <v>255439</v>
      </c>
      <c r="S10" s="377"/>
      <c r="T10" s="377"/>
      <c r="U10" s="377"/>
      <c r="V10" s="436"/>
      <c r="W10" s="564"/>
      <c r="X10" s="374"/>
      <c r="Y10" s="374"/>
      <c r="Z10" s="374"/>
      <c r="AA10" s="374"/>
      <c r="AB10" s="374"/>
      <c r="AC10" s="374"/>
      <c r="AD10" s="374"/>
      <c r="AE10" s="374"/>
      <c r="AF10" s="374"/>
      <c r="AG10" s="374"/>
      <c r="AH10" s="374"/>
      <c r="AI10" s="374"/>
      <c r="AJ10" s="374"/>
      <c r="AK10" s="374"/>
      <c r="AL10" s="565"/>
      <c r="AM10" s="480" t="s">
        <v>119</v>
      </c>
      <c r="AN10" s="380"/>
      <c r="AO10" s="380"/>
      <c r="AP10" s="380"/>
      <c r="AQ10" s="380"/>
      <c r="AR10" s="380"/>
      <c r="AS10" s="380"/>
      <c r="AT10" s="381"/>
      <c r="AU10" s="481" t="s">
        <v>120</v>
      </c>
      <c r="AV10" s="482"/>
      <c r="AW10" s="482"/>
      <c r="AX10" s="482"/>
      <c r="AY10" s="437" t="s">
        <v>121</v>
      </c>
      <c r="AZ10" s="438"/>
      <c r="BA10" s="438"/>
      <c r="BB10" s="438"/>
      <c r="BC10" s="438"/>
      <c r="BD10" s="438"/>
      <c r="BE10" s="438"/>
      <c r="BF10" s="438"/>
      <c r="BG10" s="438"/>
      <c r="BH10" s="438"/>
      <c r="BI10" s="438"/>
      <c r="BJ10" s="438"/>
      <c r="BK10" s="438"/>
      <c r="BL10" s="438"/>
      <c r="BM10" s="439"/>
      <c r="BN10" s="423">
        <v>2321961</v>
      </c>
      <c r="BO10" s="424"/>
      <c r="BP10" s="424"/>
      <c r="BQ10" s="424"/>
      <c r="BR10" s="424"/>
      <c r="BS10" s="424"/>
      <c r="BT10" s="424"/>
      <c r="BU10" s="425"/>
      <c r="BV10" s="423">
        <v>1411048</v>
      </c>
      <c r="BW10" s="424"/>
      <c r="BX10" s="424"/>
      <c r="BY10" s="424"/>
      <c r="BZ10" s="424"/>
      <c r="CA10" s="424"/>
      <c r="CB10" s="424"/>
      <c r="CC10" s="42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123</v>
      </c>
      <c r="M11" s="385"/>
      <c r="N11" s="385"/>
      <c r="O11" s="385"/>
      <c r="P11" s="385"/>
      <c r="Q11" s="386"/>
      <c r="R11" s="552" t="s">
        <v>124</v>
      </c>
      <c r="S11" s="553"/>
      <c r="T11" s="553"/>
      <c r="U11" s="553"/>
      <c r="V11" s="554"/>
      <c r="W11" s="564"/>
      <c r="X11" s="374"/>
      <c r="Y11" s="374"/>
      <c r="Z11" s="374"/>
      <c r="AA11" s="374"/>
      <c r="AB11" s="374"/>
      <c r="AC11" s="374"/>
      <c r="AD11" s="374"/>
      <c r="AE11" s="374"/>
      <c r="AF11" s="374"/>
      <c r="AG11" s="374"/>
      <c r="AH11" s="374"/>
      <c r="AI11" s="374"/>
      <c r="AJ11" s="374"/>
      <c r="AK11" s="374"/>
      <c r="AL11" s="565"/>
      <c r="AM11" s="480" t="s">
        <v>125</v>
      </c>
      <c r="AN11" s="380"/>
      <c r="AO11" s="380"/>
      <c r="AP11" s="380"/>
      <c r="AQ11" s="380"/>
      <c r="AR11" s="380"/>
      <c r="AS11" s="380"/>
      <c r="AT11" s="381"/>
      <c r="AU11" s="481" t="s">
        <v>115</v>
      </c>
      <c r="AV11" s="482"/>
      <c r="AW11" s="482"/>
      <c r="AX11" s="482"/>
      <c r="AY11" s="437" t="s">
        <v>126</v>
      </c>
      <c r="AZ11" s="438"/>
      <c r="BA11" s="438"/>
      <c r="BB11" s="438"/>
      <c r="BC11" s="438"/>
      <c r="BD11" s="438"/>
      <c r="BE11" s="438"/>
      <c r="BF11" s="438"/>
      <c r="BG11" s="438"/>
      <c r="BH11" s="438"/>
      <c r="BI11" s="438"/>
      <c r="BJ11" s="438"/>
      <c r="BK11" s="438"/>
      <c r="BL11" s="438"/>
      <c r="BM11" s="439"/>
      <c r="BN11" s="423">
        <v>8000</v>
      </c>
      <c r="BO11" s="424"/>
      <c r="BP11" s="424"/>
      <c r="BQ11" s="424"/>
      <c r="BR11" s="424"/>
      <c r="BS11" s="424"/>
      <c r="BT11" s="424"/>
      <c r="BU11" s="425"/>
      <c r="BV11" s="423">
        <v>7236</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129</v>
      </c>
      <c r="DC11" s="527"/>
      <c r="DD11" s="527"/>
      <c r="DE11" s="527"/>
      <c r="DF11" s="527"/>
      <c r="DG11" s="527"/>
      <c r="DH11" s="527"/>
      <c r="DI11" s="528"/>
    </row>
    <row r="12" spans="1:119" ht="18.75" customHeight="1" x14ac:dyDescent="0.15">
      <c r="A12" s="178"/>
      <c r="B12" s="529" t="s">
        <v>130</v>
      </c>
      <c r="C12" s="530"/>
      <c r="D12" s="530"/>
      <c r="E12" s="530"/>
      <c r="F12" s="530"/>
      <c r="G12" s="530"/>
      <c r="H12" s="530"/>
      <c r="I12" s="530"/>
      <c r="J12" s="530"/>
      <c r="K12" s="531"/>
      <c r="L12" s="538" t="s">
        <v>131</v>
      </c>
      <c r="M12" s="539"/>
      <c r="N12" s="539"/>
      <c r="O12" s="539"/>
      <c r="P12" s="539"/>
      <c r="Q12" s="540"/>
      <c r="R12" s="541">
        <v>243074</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105</v>
      </c>
      <c r="AV12" s="482"/>
      <c r="AW12" s="482"/>
      <c r="AX12" s="482"/>
      <c r="AY12" s="437" t="s">
        <v>135</v>
      </c>
      <c r="AZ12" s="438"/>
      <c r="BA12" s="438"/>
      <c r="BB12" s="438"/>
      <c r="BC12" s="438"/>
      <c r="BD12" s="438"/>
      <c r="BE12" s="438"/>
      <c r="BF12" s="438"/>
      <c r="BG12" s="438"/>
      <c r="BH12" s="438"/>
      <c r="BI12" s="438"/>
      <c r="BJ12" s="438"/>
      <c r="BK12" s="438"/>
      <c r="BL12" s="438"/>
      <c r="BM12" s="439"/>
      <c r="BN12" s="423">
        <v>1264360</v>
      </c>
      <c r="BO12" s="424"/>
      <c r="BP12" s="424"/>
      <c r="BQ12" s="424"/>
      <c r="BR12" s="424"/>
      <c r="BS12" s="424"/>
      <c r="BT12" s="424"/>
      <c r="BU12" s="425"/>
      <c r="BV12" s="423">
        <v>1306516</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137</v>
      </c>
      <c r="CU12" s="527"/>
      <c r="CV12" s="527"/>
      <c r="CW12" s="527"/>
      <c r="CX12" s="527"/>
      <c r="CY12" s="527"/>
      <c r="CZ12" s="527"/>
      <c r="DA12" s="528"/>
      <c r="DB12" s="526" t="s">
        <v>137</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138</v>
      </c>
      <c r="N13" s="508"/>
      <c r="O13" s="508"/>
      <c r="P13" s="508"/>
      <c r="Q13" s="509"/>
      <c r="R13" s="510">
        <v>241508</v>
      </c>
      <c r="S13" s="511"/>
      <c r="T13" s="511"/>
      <c r="U13" s="511"/>
      <c r="V13" s="512"/>
      <c r="W13" s="513" t="s">
        <v>139</v>
      </c>
      <c r="X13" s="409"/>
      <c r="Y13" s="409"/>
      <c r="Z13" s="409"/>
      <c r="AA13" s="409"/>
      <c r="AB13" s="410"/>
      <c r="AC13" s="376">
        <v>4260</v>
      </c>
      <c r="AD13" s="377"/>
      <c r="AE13" s="377"/>
      <c r="AF13" s="377"/>
      <c r="AG13" s="378"/>
      <c r="AH13" s="376">
        <v>4828</v>
      </c>
      <c r="AI13" s="377"/>
      <c r="AJ13" s="377"/>
      <c r="AK13" s="377"/>
      <c r="AL13" s="436"/>
      <c r="AM13" s="480" t="s">
        <v>140</v>
      </c>
      <c r="AN13" s="380"/>
      <c r="AO13" s="380"/>
      <c r="AP13" s="380"/>
      <c r="AQ13" s="380"/>
      <c r="AR13" s="380"/>
      <c r="AS13" s="380"/>
      <c r="AT13" s="381"/>
      <c r="AU13" s="481" t="s">
        <v>141</v>
      </c>
      <c r="AV13" s="482"/>
      <c r="AW13" s="482"/>
      <c r="AX13" s="482"/>
      <c r="AY13" s="437" t="s">
        <v>142</v>
      </c>
      <c r="AZ13" s="438"/>
      <c r="BA13" s="438"/>
      <c r="BB13" s="438"/>
      <c r="BC13" s="438"/>
      <c r="BD13" s="438"/>
      <c r="BE13" s="438"/>
      <c r="BF13" s="438"/>
      <c r="BG13" s="438"/>
      <c r="BH13" s="438"/>
      <c r="BI13" s="438"/>
      <c r="BJ13" s="438"/>
      <c r="BK13" s="438"/>
      <c r="BL13" s="438"/>
      <c r="BM13" s="439"/>
      <c r="BN13" s="423">
        <v>1059703</v>
      </c>
      <c r="BO13" s="424"/>
      <c r="BP13" s="424"/>
      <c r="BQ13" s="424"/>
      <c r="BR13" s="424"/>
      <c r="BS13" s="424"/>
      <c r="BT13" s="424"/>
      <c r="BU13" s="425"/>
      <c r="BV13" s="423">
        <v>1484973</v>
      </c>
      <c r="BW13" s="424"/>
      <c r="BX13" s="424"/>
      <c r="BY13" s="424"/>
      <c r="BZ13" s="424"/>
      <c r="CA13" s="424"/>
      <c r="CB13" s="424"/>
      <c r="CC13" s="425"/>
      <c r="CD13" s="463" t="s">
        <v>143</v>
      </c>
      <c r="CE13" s="383"/>
      <c r="CF13" s="383"/>
      <c r="CG13" s="383"/>
      <c r="CH13" s="383"/>
      <c r="CI13" s="383"/>
      <c r="CJ13" s="383"/>
      <c r="CK13" s="383"/>
      <c r="CL13" s="383"/>
      <c r="CM13" s="383"/>
      <c r="CN13" s="383"/>
      <c r="CO13" s="383"/>
      <c r="CP13" s="383"/>
      <c r="CQ13" s="383"/>
      <c r="CR13" s="383"/>
      <c r="CS13" s="464"/>
      <c r="CT13" s="420">
        <v>4.5</v>
      </c>
      <c r="CU13" s="421"/>
      <c r="CV13" s="421"/>
      <c r="CW13" s="421"/>
      <c r="CX13" s="421"/>
      <c r="CY13" s="421"/>
      <c r="CZ13" s="421"/>
      <c r="DA13" s="422"/>
      <c r="DB13" s="420">
        <v>4.3</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144</v>
      </c>
      <c r="M14" s="550"/>
      <c r="N14" s="550"/>
      <c r="O14" s="550"/>
      <c r="P14" s="550"/>
      <c r="Q14" s="551"/>
      <c r="R14" s="510">
        <v>246441</v>
      </c>
      <c r="S14" s="511"/>
      <c r="T14" s="511"/>
      <c r="U14" s="511"/>
      <c r="V14" s="512"/>
      <c r="W14" s="514"/>
      <c r="X14" s="412"/>
      <c r="Y14" s="412"/>
      <c r="Z14" s="412"/>
      <c r="AA14" s="412"/>
      <c r="AB14" s="413"/>
      <c r="AC14" s="503">
        <v>3.8</v>
      </c>
      <c r="AD14" s="504"/>
      <c r="AE14" s="504"/>
      <c r="AF14" s="504"/>
      <c r="AG14" s="505"/>
      <c r="AH14" s="503">
        <v>4.3</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145</v>
      </c>
      <c r="CE14" s="461"/>
      <c r="CF14" s="461"/>
      <c r="CG14" s="461"/>
      <c r="CH14" s="461"/>
      <c r="CI14" s="461"/>
      <c r="CJ14" s="461"/>
      <c r="CK14" s="461"/>
      <c r="CL14" s="461"/>
      <c r="CM14" s="461"/>
      <c r="CN14" s="461"/>
      <c r="CO14" s="461"/>
      <c r="CP14" s="461"/>
      <c r="CQ14" s="461"/>
      <c r="CR14" s="461"/>
      <c r="CS14" s="462"/>
      <c r="CT14" s="520" t="s">
        <v>137</v>
      </c>
      <c r="CU14" s="521"/>
      <c r="CV14" s="521"/>
      <c r="CW14" s="521"/>
      <c r="CX14" s="521"/>
      <c r="CY14" s="521"/>
      <c r="CZ14" s="521"/>
      <c r="DA14" s="522"/>
      <c r="DB14" s="520" t="s">
        <v>137</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138</v>
      </c>
      <c r="N15" s="508"/>
      <c r="O15" s="508"/>
      <c r="P15" s="508"/>
      <c r="Q15" s="509"/>
      <c r="R15" s="510">
        <v>244593</v>
      </c>
      <c r="S15" s="511"/>
      <c r="T15" s="511"/>
      <c r="U15" s="511"/>
      <c r="V15" s="512"/>
      <c r="W15" s="513" t="s">
        <v>146</v>
      </c>
      <c r="X15" s="409"/>
      <c r="Y15" s="409"/>
      <c r="Z15" s="409"/>
      <c r="AA15" s="409"/>
      <c r="AB15" s="410"/>
      <c r="AC15" s="376">
        <v>21172</v>
      </c>
      <c r="AD15" s="377"/>
      <c r="AE15" s="377"/>
      <c r="AF15" s="377"/>
      <c r="AG15" s="378"/>
      <c r="AH15" s="376">
        <v>21498</v>
      </c>
      <c r="AI15" s="377"/>
      <c r="AJ15" s="377"/>
      <c r="AK15" s="377"/>
      <c r="AL15" s="436"/>
      <c r="AM15" s="480"/>
      <c r="AN15" s="380"/>
      <c r="AO15" s="380"/>
      <c r="AP15" s="380"/>
      <c r="AQ15" s="380"/>
      <c r="AR15" s="380"/>
      <c r="AS15" s="380"/>
      <c r="AT15" s="381"/>
      <c r="AU15" s="481"/>
      <c r="AV15" s="482"/>
      <c r="AW15" s="482"/>
      <c r="AX15" s="482"/>
      <c r="AY15" s="449" t="s">
        <v>147</v>
      </c>
      <c r="AZ15" s="450"/>
      <c r="BA15" s="450"/>
      <c r="BB15" s="450"/>
      <c r="BC15" s="450"/>
      <c r="BD15" s="450"/>
      <c r="BE15" s="450"/>
      <c r="BF15" s="450"/>
      <c r="BG15" s="450"/>
      <c r="BH15" s="450"/>
      <c r="BI15" s="450"/>
      <c r="BJ15" s="450"/>
      <c r="BK15" s="450"/>
      <c r="BL15" s="450"/>
      <c r="BM15" s="451"/>
      <c r="BN15" s="452">
        <v>26269208</v>
      </c>
      <c r="BO15" s="453"/>
      <c r="BP15" s="453"/>
      <c r="BQ15" s="453"/>
      <c r="BR15" s="453"/>
      <c r="BS15" s="453"/>
      <c r="BT15" s="453"/>
      <c r="BU15" s="454"/>
      <c r="BV15" s="452">
        <v>27172989</v>
      </c>
      <c r="BW15" s="453"/>
      <c r="BX15" s="453"/>
      <c r="BY15" s="453"/>
      <c r="BZ15" s="453"/>
      <c r="CA15" s="453"/>
      <c r="CB15" s="453"/>
      <c r="CC15" s="454"/>
      <c r="CD15" s="523" t="s">
        <v>148</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149</v>
      </c>
      <c r="M16" s="498"/>
      <c r="N16" s="498"/>
      <c r="O16" s="498"/>
      <c r="P16" s="498"/>
      <c r="Q16" s="499"/>
      <c r="R16" s="500" t="s">
        <v>150</v>
      </c>
      <c r="S16" s="501"/>
      <c r="T16" s="501"/>
      <c r="U16" s="501"/>
      <c r="V16" s="502"/>
      <c r="W16" s="514"/>
      <c r="X16" s="412"/>
      <c r="Y16" s="412"/>
      <c r="Z16" s="412"/>
      <c r="AA16" s="412"/>
      <c r="AB16" s="413"/>
      <c r="AC16" s="503">
        <v>18.899999999999999</v>
      </c>
      <c r="AD16" s="504"/>
      <c r="AE16" s="504"/>
      <c r="AF16" s="504"/>
      <c r="AG16" s="505"/>
      <c r="AH16" s="503">
        <v>19</v>
      </c>
      <c r="AI16" s="504"/>
      <c r="AJ16" s="504"/>
      <c r="AK16" s="504"/>
      <c r="AL16" s="506"/>
      <c r="AM16" s="480"/>
      <c r="AN16" s="380"/>
      <c r="AO16" s="380"/>
      <c r="AP16" s="380"/>
      <c r="AQ16" s="380"/>
      <c r="AR16" s="380"/>
      <c r="AS16" s="380"/>
      <c r="AT16" s="381"/>
      <c r="AU16" s="481"/>
      <c r="AV16" s="482"/>
      <c r="AW16" s="482"/>
      <c r="AX16" s="482"/>
      <c r="AY16" s="437" t="s">
        <v>151</v>
      </c>
      <c r="AZ16" s="438"/>
      <c r="BA16" s="438"/>
      <c r="BB16" s="438"/>
      <c r="BC16" s="438"/>
      <c r="BD16" s="438"/>
      <c r="BE16" s="438"/>
      <c r="BF16" s="438"/>
      <c r="BG16" s="438"/>
      <c r="BH16" s="438"/>
      <c r="BI16" s="438"/>
      <c r="BJ16" s="438"/>
      <c r="BK16" s="438"/>
      <c r="BL16" s="438"/>
      <c r="BM16" s="439"/>
      <c r="BN16" s="423">
        <v>51109976</v>
      </c>
      <c r="BO16" s="424"/>
      <c r="BP16" s="424"/>
      <c r="BQ16" s="424"/>
      <c r="BR16" s="424"/>
      <c r="BS16" s="424"/>
      <c r="BT16" s="424"/>
      <c r="BU16" s="425"/>
      <c r="BV16" s="423">
        <v>50153994</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152</v>
      </c>
      <c r="N17" s="517"/>
      <c r="O17" s="517"/>
      <c r="P17" s="517"/>
      <c r="Q17" s="518"/>
      <c r="R17" s="500" t="s">
        <v>153</v>
      </c>
      <c r="S17" s="501"/>
      <c r="T17" s="501"/>
      <c r="U17" s="501"/>
      <c r="V17" s="502"/>
      <c r="W17" s="513" t="s">
        <v>154</v>
      </c>
      <c r="X17" s="409"/>
      <c r="Y17" s="409"/>
      <c r="Z17" s="409"/>
      <c r="AA17" s="409"/>
      <c r="AB17" s="410"/>
      <c r="AC17" s="376">
        <v>86458</v>
      </c>
      <c r="AD17" s="377"/>
      <c r="AE17" s="377"/>
      <c r="AF17" s="377"/>
      <c r="AG17" s="378"/>
      <c r="AH17" s="376">
        <v>86854</v>
      </c>
      <c r="AI17" s="377"/>
      <c r="AJ17" s="377"/>
      <c r="AK17" s="377"/>
      <c r="AL17" s="436"/>
      <c r="AM17" s="480"/>
      <c r="AN17" s="380"/>
      <c r="AO17" s="380"/>
      <c r="AP17" s="380"/>
      <c r="AQ17" s="380"/>
      <c r="AR17" s="380"/>
      <c r="AS17" s="380"/>
      <c r="AT17" s="381"/>
      <c r="AU17" s="481"/>
      <c r="AV17" s="482"/>
      <c r="AW17" s="482"/>
      <c r="AX17" s="482"/>
      <c r="AY17" s="437" t="s">
        <v>155</v>
      </c>
      <c r="AZ17" s="438"/>
      <c r="BA17" s="438"/>
      <c r="BB17" s="438"/>
      <c r="BC17" s="438"/>
      <c r="BD17" s="438"/>
      <c r="BE17" s="438"/>
      <c r="BF17" s="438"/>
      <c r="BG17" s="438"/>
      <c r="BH17" s="438"/>
      <c r="BI17" s="438"/>
      <c r="BJ17" s="438"/>
      <c r="BK17" s="438"/>
      <c r="BL17" s="438"/>
      <c r="BM17" s="439"/>
      <c r="BN17" s="423">
        <v>33063526</v>
      </c>
      <c r="BO17" s="424"/>
      <c r="BP17" s="424"/>
      <c r="BQ17" s="424"/>
      <c r="BR17" s="424"/>
      <c r="BS17" s="424"/>
      <c r="BT17" s="424"/>
      <c r="BU17" s="425"/>
      <c r="BV17" s="423">
        <v>34281442</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156</v>
      </c>
      <c r="C18" s="474"/>
      <c r="D18" s="474"/>
      <c r="E18" s="475"/>
      <c r="F18" s="475"/>
      <c r="G18" s="475"/>
      <c r="H18" s="475"/>
      <c r="I18" s="475"/>
      <c r="J18" s="475"/>
      <c r="K18" s="475"/>
      <c r="L18" s="476">
        <v>426.01</v>
      </c>
      <c r="M18" s="476"/>
      <c r="N18" s="476"/>
      <c r="O18" s="476"/>
      <c r="P18" s="476"/>
      <c r="Q18" s="476"/>
      <c r="R18" s="477"/>
      <c r="S18" s="477"/>
      <c r="T18" s="477"/>
      <c r="U18" s="477"/>
      <c r="V18" s="478"/>
      <c r="W18" s="494"/>
      <c r="X18" s="495"/>
      <c r="Y18" s="495"/>
      <c r="Z18" s="495"/>
      <c r="AA18" s="495"/>
      <c r="AB18" s="519"/>
      <c r="AC18" s="393">
        <v>77.3</v>
      </c>
      <c r="AD18" s="394"/>
      <c r="AE18" s="394"/>
      <c r="AF18" s="394"/>
      <c r="AG18" s="479"/>
      <c r="AH18" s="393">
        <v>76.7</v>
      </c>
      <c r="AI18" s="394"/>
      <c r="AJ18" s="394"/>
      <c r="AK18" s="394"/>
      <c r="AL18" s="395"/>
      <c r="AM18" s="480"/>
      <c r="AN18" s="380"/>
      <c r="AO18" s="380"/>
      <c r="AP18" s="380"/>
      <c r="AQ18" s="380"/>
      <c r="AR18" s="380"/>
      <c r="AS18" s="380"/>
      <c r="AT18" s="381"/>
      <c r="AU18" s="481"/>
      <c r="AV18" s="482"/>
      <c r="AW18" s="482"/>
      <c r="AX18" s="482"/>
      <c r="AY18" s="437" t="s">
        <v>157</v>
      </c>
      <c r="AZ18" s="438"/>
      <c r="BA18" s="438"/>
      <c r="BB18" s="438"/>
      <c r="BC18" s="438"/>
      <c r="BD18" s="438"/>
      <c r="BE18" s="438"/>
      <c r="BF18" s="438"/>
      <c r="BG18" s="438"/>
      <c r="BH18" s="438"/>
      <c r="BI18" s="438"/>
      <c r="BJ18" s="438"/>
      <c r="BK18" s="438"/>
      <c r="BL18" s="438"/>
      <c r="BM18" s="439"/>
      <c r="BN18" s="423">
        <v>58050986</v>
      </c>
      <c r="BO18" s="424"/>
      <c r="BP18" s="424"/>
      <c r="BQ18" s="424"/>
      <c r="BR18" s="424"/>
      <c r="BS18" s="424"/>
      <c r="BT18" s="424"/>
      <c r="BU18" s="425"/>
      <c r="BV18" s="423">
        <v>56775243</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158</v>
      </c>
      <c r="C19" s="474"/>
      <c r="D19" s="474"/>
      <c r="E19" s="475"/>
      <c r="F19" s="475"/>
      <c r="G19" s="475"/>
      <c r="H19" s="475"/>
      <c r="I19" s="475"/>
      <c r="J19" s="475"/>
      <c r="K19" s="475"/>
      <c r="L19" s="483">
        <v>571</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159</v>
      </c>
      <c r="AZ19" s="438"/>
      <c r="BA19" s="438"/>
      <c r="BB19" s="438"/>
      <c r="BC19" s="438"/>
      <c r="BD19" s="438"/>
      <c r="BE19" s="438"/>
      <c r="BF19" s="438"/>
      <c r="BG19" s="438"/>
      <c r="BH19" s="438"/>
      <c r="BI19" s="438"/>
      <c r="BJ19" s="438"/>
      <c r="BK19" s="438"/>
      <c r="BL19" s="438"/>
      <c r="BM19" s="439"/>
      <c r="BN19" s="423">
        <v>80738622</v>
      </c>
      <c r="BO19" s="424"/>
      <c r="BP19" s="424"/>
      <c r="BQ19" s="424"/>
      <c r="BR19" s="424"/>
      <c r="BS19" s="424"/>
      <c r="BT19" s="424"/>
      <c r="BU19" s="425"/>
      <c r="BV19" s="423">
        <v>78850161</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160</v>
      </c>
      <c r="C20" s="474"/>
      <c r="D20" s="474"/>
      <c r="E20" s="475"/>
      <c r="F20" s="475"/>
      <c r="G20" s="475"/>
      <c r="H20" s="475"/>
      <c r="I20" s="475"/>
      <c r="J20" s="475"/>
      <c r="K20" s="475"/>
      <c r="L20" s="483">
        <v>104053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161</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162</v>
      </c>
      <c r="C22" s="400"/>
      <c r="D22" s="401"/>
      <c r="E22" s="408" t="s">
        <v>1</v>
      </c>
      <c r="F22" s="409"/>
      <c r="G22" s="409"/>
      <c r="H22" s="409"/>
      <c r="I22" s="409"/>
      <c r="J22" s="409"/>
      <c r="K22" s="410"/>
      <c r="L22" s="408" t="s">
        <v>163</v>
      </c>
      <c r="M22" s="409"/>
      <c r="N22" s="409"/>
      <c r="O22" s="409"/>
      <c r="P22" s="410"/>
      <c r="Q22" s="414" t="s">
        <v>164</v>
      </c>
      <c r="R22" s="415"/>
      <c r="S22" s="415"/>
      <c r="T22" s="415"/>
      <c r="U22" s="415"/>
      <c r="V22" s="416"/>
      <c r="W22" s="465" t="s">
        <v>165</v>
      </c>
      <c r="X22" s="400"/>
      <c r="Y22" s="401"/>
      <c r="Z22" s="408" t="s">
        <v>1</v>
      </c>
      <c r="AA22" s="409"/>
      <c r="AB22" s="409"/>
      <c r="AC22" s="409"/>
      <c r="AD22" s="409"/>
      <c r="AE22" s="409"/>
      <c r="AF22" s="409"/>
      <c r="AG22" s="410"/>
      <c r="AH22" s="426" t="s">
        <v>166</v>
      </c>
      <c r="AI22" s="409"/>
      <c r="AJ22" s="409"/>
      <c r="AK22" s="409"/>
      <c r="AL22" s="410"/>
      <c r="AM22" s="426" t="s">
        <v>167</v>
      </c>
      <c r="AN22" s="427"/>
      <c r="AO22" s="427"/>
      <c r="AP22" s="427"/>
      <c r="AQ22" s="427"/>
      <c r="AR22" s="428"/>
      <c r="AS22" s="414" t="s">
        <v>164</v>
      </c>
      <c r="AT22" s="415"/>
      <c r="AU22" s="415"/>
      <c r="AV22" s="415"/>
      <c r="AW22" s="415"/>
      <c r="AX22" s="432"/>
      <c r="AY22" s="449" t="s">
        <v>168</v>
      </c>
      <c r="AZ22" s="450"/>
      <c r="BA22" s="450"/>
      <c r="BB22" s="450"/>
      <c r="BC22" s="450"/>
      <c r="BD22" s="450"/>
      <c r="BE22" s="450"/>
      <c r="BF22" s="450"/>
      <c r="BG22" s="450"/>
      <c r="BH22" s="450"/>
      <c r="BI22" s="450"/>
      <c r="BJ22" s="450"/>
      <c r="BK22" s="450"/>
      <c r="BL22" s="450"/>
      <c r="BM22" s="451"/>
      <c r="BN22" s="452">
        <v>107144736</v>
      </c>
      <c r="BO22" s="453"/>
      <c r="BP22" s="453"/>
      <c r="BQ22" s="453"/>
      <c r="BR22" s="453"/>
      <c r="BS22" s="453"/>
      <c r="BT22" s="453"/>
      <c r="BU22" s="454"/>
      <c r="BV22" s="452">
        <v>108166883</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169</v>
      </c>
      <c r="AZ23" s="438"/>
      <c r="BA23" s="438"/>
      <c r="BB23" s="438"/>
      <c r="BC23" s="438"/>
      <c r="BD23" s="438"/>
      <c r="BE23" s="438"/>
      <c r="BF23" s="438"/>
      <c r="BG23" s="438"/>
      <c r="BH23" s="438"/>
      <c r="BI23" s="438"/>
      <c r="BJ23" s="438"/>
      <c r="BK23" s="438"/>
      <c r="BL23" s="438"/>
      <c r="BM23" s="439"/>
      <c r="BN23" s="423">
        <v>80575580</v>
      </c>
      <c r="BO23" s="424"/>
      <c r="BP23" s="424"/>
      <c r="BQ23" s="424"/>
      <c r="BR23" s="424"/>
      <c r="BS23" s="424"/>
      <c r="BT23" s="424"/>
      <c r="BU23" s="425"/>
      <c r="BV23" s="423">
        <v>80132606</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170</v>
      </c>
      <c r="F24" s="380"/>
      <c r="G24" s="380"/>
      <c r="H24" s="380"/>
      <c r="I24" s="380"/>
      <c r="J24" s="380"/>
      <c r="K24" s="381"/>
      <c r="L24" s="376">
        <v>1</v>
      </c>
      <c r="M24" s="377"/>
      <c r="N24" s="377"/>
      <c r="O24" s="377"/>
      <c r="P24" s="378"/>
      <c r="Q24" s="376">
        <v>10580</v>
      </c>
      <c r="R24" s="377"/>
      <c r="S24" s="377"/>
      <c r="T24" s="377"/>
      <c r="U24" s="377"/>
      <c r="V24" s="378"/>
      <c r="W24" s="466"/>
      <c r="X24" s="403"/>
      <c r="Y24" s="404"/>
      <c r="Z24" s="379" t="s">
        <v>171</v>
      </c>
      <c r="AA24" s="380"/>
      <c r="AB24" s="380"/>
      <c r="AC24" s="380"/>
      <c r="AD24" s="380"/>
      <c r="AE24" s="380"/>
      <c r="AF24" s="380"/>
      <c r="AG24" s="381"/>
      <c r="AH24" s="376">
        <v>2053</v>
      </c>
      <c r="AI24" s="377"/>
      <c r="AJ24" s="377"/>
      <c r="AK24" s="377"/>
      <c r="AL24" s="378"/>
      <c r="AM24" s="376">
        <v>6540858</v>
      </c>
      <c r="AN24" s="377"/>
      <c r="AO24" s="377"/>
      <c r="AP24" s="377"/>
      <c r="AQ24" s="377"/>
      <c r="AR24" s="378"/>
      <c r="AS24" s="376">
        <v>3186</v>
      </c>
      <c r="AT24" s="377"/>
      <c r="AU24" s="377"/>
      <c r="AV24" s="377"/>
      <c r="AW24" s="377"/>
      <c r="AX24" s="436"/>
      <c r="AY24" s="396" t="s">
        <v>172</v>
      </c>
      <c r="AZ24" s="397"/>
      <c r="BA24" s="397"/>
      <c r="BB24" s="397"/>
      <c r="BC24" s="397"/>
      <c r="BD24" s="397"/>
      <c r="BE24" s="397"/>
      <c r="BF24" s="397"/>
      <c r="BG24" s="397"/>
      <c r="BH24" s="397"/>
      <c r="BI24" s="397"/>
      <c r="BJ24" s="397"/>
      <c r="BK24" s="397"/>
      <c r="BL24" s="397"/>
      <c r="BM24" s="398"/>
      <c r="BN24" s="423">
        <v>64203609</v>
      </c>
      <c r="BO24" s="424"/>
      <c r="BP24" s="424"/>
      <c r="BQ24" s="424"/>
      <c r="BR24" s="424"/>
      <c r="BS24" s="424"/>
      <c r="BT24" s="424"/>
      <c r="BU24" s="425"/>
      <c r="BV24" s="423">
        <v>64058739</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173</v>
      </c>
      <c r="F25" s="380"/>
      <c r="G25" s="380"/>
      <c r="H25" s="380"/>
      <c r="I25" s="380"/>
      <c r="J25" s="380"/>
      <c r="K25" s="381"/>
      <c r="L25" s="376">
        <v>2</v>
      </c>
      <c r="M25" s="377"/>
      <c r="N25" s="377"/>
      <c r="O25" s="377"/>
      <c r="P25" s="378"/>
      <c r="Q25" s="376">
        <v>8730</v>
      </c>
      <c r="R25" s="377"/>
      <c r="S25" s="377"/>
      <c r="T25" s="377"/>
      <c r="U25" s="377"/>
      <c r="V25" s="378"/>
      <c r="W25" s="466"/>
      <c r="X25" s="403"/>
      <c r="Y25" s="404"/>
      <c r="Z25" s="379" t="s">
        <v>174</v>
      </c>
      <c r="AA25" s="380"/>
      <c r="AB25" s="380"/>
      <c r="AC25" s="380"/>
      <c r="AD25" s="380"/>
      <c r="AE25" s="380"/>
      <c r="AF25" s="380"/>
      <c r="AG25" s="381"/>
      <c r="AH25" s="376">
        <v>375</v>
      </c>
      <c r="AI25" s="377"/>
      <c r="AJ25" s="377"/>
      <c r="AK25" s="377"/>
      <c r="AL25" s="378"/>
      <c r="AM25" s="376">
        <v>1063500</v>
      </c>
      <c r="AN25" s="377"/>
      <c r="AO25" s="377"/>
      <c r="AP25" s="377"/>
      <c r="AQ25" s="377"/>
      <c r="AR25" s="378"/>
      <c r="AS25" s="376">
        <v>2836</v>
      </c>
      <c r="AT25" s="377"/>
      <c r="AU25" s="377"/>
      <c r="AV25" s="377"/>
      <c r="AW25" s="377"/>
      <c r="AX25" s="436"/>
      <c r="AY25" s="449" t="s">
        <v>175</v>
      </c>
      <c r="AZ25" s="450"/>
      <c r="BA25" s="450"/>
      <c r="BB25" s="450"/>
      <c r="BC25" s="450"/>
      <c r="BD25" s="450"/>
      <c r="BE25" s="450"/>
      <c r="BF25" s="450"/>
      <c r="BG25" s="450"/>
      <c r="BH25" s="450"/>
      <c r="BI25" s="450"/>
      <c r="BJ25" s="450"/>
      <c r="BK25" s="450"/>
      <c r="BL25" s="450"/>
      <c r="BM25" s="451"/>
      <c r="BN25" s="452">
        <v>13613388</v>
      </c>
      <c r="BO25" s="453"/>
      <c r="BP25" s="453"/>
      <c r="BQ25" s="453"/>
      <c r="BR25" s="453"/>
      <c r="BS25" s="453"/>
      <c r="BT25" s="453"/>
      <c r="BU25" s="454"/>
      <c r="BV25" s="452">
        <v>15489630</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176</v>
      </c>
      <c r="F26" s="380"/>
      <c r="G26" s="380"/>
      <c r="H26" s="380"/>
      <c r="I26" s="380"/>
      <c r="J26" s="380"/>
      <c r="K26" s="381"/>
      <c r="L26" s="376">
        <v>1</v>
      </c>
      <c r="M26" s="377"/>
      <c r="N26" s="377"/>
      <c r="O26" s="377"/>
      <c r="P26" s="378"/>
      <c r="Q26" s="376">
        <v>7210</v>
      </c>
      <c r="R26" s="377"/>
      <c r="S26" s="377"/>
      <c r="T26" s="377"/>
      <c r="U26" s="377"/>
      <c r="V26" s="378"/>
      <c r="W26" s="466"/>
      <c r="X26" s="403"/>
      <c r="Y26" s="404"/>
      <c r="Z26" s="379" t="s">
        <v>177</v>
      </c>
      <c r="AA26" s="434"/>
      <c r="AB26" s="434"/>
      <c r="AC26" s="434"/>
      <c r="AD26" s="434"/>
      <c r="AE26" s="434"/>
      <c r="AF26" s="434"/>
      <c r="AG26" s="435"/>
      <c r="AH26" s="376">
        <v>218</v>
      </c>
      <c r="AI26" s="377"/>
      <c r="AJ26" s="377"/>
      <c r="AK26" s="377"/>
      <c r="AL26" s="378"/>
      <c r="AM26" s="376">
        <v>742726</v>
      </c>
      <c r="AN26" s="377"/>
      <c r="AO26" s="377"/>
      <c r="AP26" s="377"/>
      <c r="AQ26" s="377"/>
      <c r="AR26" s="378"/>
      <c r="AS26" s="376">
        <v>3407</v>
      </c>
      <c r="AT26" s="377"/>
      <c r="AU26" s="377"/>
      <c r="AV26" s="377"/>
      <c r="AW26" s="377"/>
      <c r="AX26" s="436"/>
      <c r="AY26" s="463" t="s">
        <v>178</v>
      </c>
      <c r="AZ26" s="383"/>
      <c r="BA26" s="383"/>
      <c r="BB26" s="383"/>
      <c r="BC26" s="383"/>
      <c r="BD26" s="383"/>
      <c r="BE26" s="383"/>
      <c r="BF26" s="383"/>
      <c r="BG26" s="383"/>
      <c r="BH26" s="383"/>
      <c r="BI26" s="383"/>
      <c r="BJ26" s="383"/>
      <c r="BK26" s="383"/>
      <c r="BL26" s="383"/>
      <c r="BM26" s="464"/>
      <c r="BN26" s="423">
        <v>300000</v>
      </c>
      <c r="BO26" s="424"/>
      <c r="BP26" s="424"/>
      <c r="BQ26" s="424"/>
      <c r="BR26" s="424"/>
      <c r="BS26" s="424"/>
      <c r="BT26" s="424"/>
      <c r="BU26" s="425"/>
      <c r="BV26" s="423">
        <v>250000</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179</v>
      </c>
      <c r="F27" s="380"/>
      <c r="G27" s="380"/>
      <c r="H27" s="380"/>
      <c r="I27" s="380"/>
      <c r="J27" s="380"/>
      <c r="K27" s="381"/>
      <c r="L27" s="376">
        <v>1</v>
      </c>
      <c r="M27" s="377"/>
      <c r="N27" s="377"/>
      <c r="O27" s="377"/>
      <c r="P27" s="378"/>
      <c r="Q27" s="376">
        <v>6620</v>
      </c>
      <c r="R27" s="377"/>
      <c r="S27" s="377"/>
      <c r="T27" s="377"/>
      <c r="U27" s="377"/>
      <c r="V27" s="378"/>
      <c r="W27" s="466"/>
      <c r="X27" s="403"/>
      <c r="Y27" s="404"/>
      <c r="Z27" s="379" t="s">
        <v>180</v>
      </c>
      <c r="AA27" s="380"/>
      <c r="AB27" s="380"/>
      <c r="AC27" s="380"/>
      <c r="AD27" s="380"/>
      <c r="AE27" s="380"/>
      <c r="AF27" s="380"/>
      <c r="AG27" s="381"/>
      <c r="AH27" s="376">
        <v>50</v>
      </c>
      <c r="AI27" s="377"/>
      <c r="AJ27" s="377"/>
      <c r="AK27" s="377"/>
      <c r="AL27" s="378"/>
      <c r="AM27" s="376">
        <v>191830</v>
      </c>
      <c r="AN27" s="377"/>
      <c r="AO27" s="377"/>
      <c r="AP27" s="377"/>
      <c r="AQ27" s="377"/>
      <c r="AR27" s="378"/>
      <c r="AS27" s="376">
        <v>3837</v>
      </c>
      <c r="AT27" s="377"/>
      <c r="AU27" s="377"/>
      <c r="AV27" s="377"/>
      <c r="AW27" s="377"/>
      <c r="AX27" s="436"/>
      <c r="AY27" s="460" t="s">
        <v>181</v>
      </c>
      <c r="AZ27" s="461"/>
      <c r="BA27" s="461"/>
      <c r="BB27" s="461"/>
      <c r="BC27" s="461"/>
      <c r="BD27" s="461"/>
      <c r="BE27" s="461"/>
      <c r="BF27" s="461"/>
      <c r="BG27" s="461"/>
      <c r="BH27" s="461"/>
      <c r="BI27" s="461"/>
      <c r="BJ27" s="461"/>
      <c r="BK27" s="461"/>
      <c r="BL27" s="461"/>
      <c r="BM27" s="462"/>
      <c r="BN27" s="457">
        <v>1383175</v>
      </c>
      <c r="BO27" s="458"/>
      <c r="BP27" s="458"/>
      <c r="BQ27" s="458"/>
      <c r="BR27" s="458"/>
      <c r="BS27" s="458"/>
      <c r="BT27" s="458"/>
      <c r="BU27" s="459"/>
      <c r="BV27" s="457">
        <v>1383067</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182</v>
      </c>
      <c r="F28" s="380"/>
      <c r="G28" s="380"/>
      <c r="H28" s="380"/>
      <c r="I28" s="380"/>
      <c r="J28" s="380"/>
      <c r="K28" s="381"/>
      <c r="L28" s="376">
        <v>1</v>
      </c>
      <c r="M28" s="377"/>
      <c r="N28" s="377"/>
      <c r="O28" s="377"/>
      <c r="P28" s="378"/>
      <c r="Q28" s="376">
        <v>6020</v>
      </c>
      <c r="R28" s="377"/>
      <c r="S28" s="377"/>
      <c r="T28" s="377"/>
      <c r="U28" s="377"/>
      <c r="V28" s="378"/>
      <c r="W28" s="466"/>
      <c r="X28" s="403"/>
      <c r="Y28" s="404"/>
      <c r="Z28" s="379" t="s">
        <v>183</v>
      </c>
      <c r="AA28" s="380"/>
      <c r="AB28" s="380"/>
      <c r="AC28" s="380"/>
      <c r="AD28" s="380"/>
      <c r="AE28" s="380"/>
      <c r="AF28" s="380"/>
      <c r="AG28" s="381"/>
      <c r="AH28" s="376" t="s">
        <v>184</v>
      </c>
      <c r="AI28" s="377"/>
      <c r="AJ28" s="377"/>
      <c r="AK28" s="377"/>
      <c r="AL28" s="378"/>
      <c r="AM28" s="376" t="s">
        <v>137</v>
      </c>
      <c r="AN28" s="377"/>
      <c r="AO28" s="377"/>
      <c r="AP28" s="377"/>
      <c r="AQ28" s="377"/>
      <c r="AR28" s="378"/>
      <c r="AS28" s="376" t="s">
        <v>184</v>
      </c>
      <c r="AT28" s="377"/>
      <c r="AU28" s="377"/>
      <c r="AV28" s="377"/>
      <c r="AW28" s="377"/>
      <c r="AX28" s="436"/>
      <c r="AY28" s="440" t="s">
        <v>185</v>
      </c>
      <c r="AZ28" s="441"/>
      <c r="BA28" s="441"/>
      <c r="BB28" s="442"/>
      <c r="BC28" s="449" t="s">
        <v>48</v>
      </c>
      <c r="BD28" s="450"/>
      <c r="BE28" s="450"/>
      <c r="BF28" s="450"/>
      <c r="BG28" s="450"/>
      <c r="BH28" s="450"/>
      <c r="BI28" s="450"/>
      <c r="BJ28" s="450"/>
      <c r="BK28" s="450"/>
      <c r="BL28" s="450"/>
      <c r="BM28" s="451"/>
      <c r="BN28" s="452">
        <v>6728709</v>
      </c>
      <c r="BO28" s="453"/>
      <c r="BP28" s="453"/>
      <c r="BQ28" s="453"/>
      <c r="BR28" s="453"/>
      <c r="BS28" s="453"/>
      <c r="BT28" s="453"/>
      <c r="BU28" s="454"/>
      <c r="BV28" s="452">
        <v>5671108</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186</v>
      </c>
      <c r="F29" s="380"/>
      <c r="G29" s="380"/>
      <c r="H29" s="380"/>
      <c r="I29" s="380"/>
      <c r="J29" s="380"/>
      <c r="K29" s="381"/>
      <c r="L29" s="376">
        <v>31</v>
      </c>
      <c r="M29" s="377"/>
      <c r="N29" s="377"/>
      <c r="O29" s="377"/>
      <c r="P29" s="378"/>
      <c r="Q29" s="376">
        <v>5630</v>
      </c>
      <c r="R29" s="377"/>
      <c r="S29" s="377"/>
      <c r="T29" s="377"/>
      <c r="U29" s="377"/>
      <c r="V29" s="378"/>
      <c r="W29" s="467"/>
      <c r="X29" s="468"/>
      <c r="Y29" s="469"/>
      <c r="Z29" s="379" t="s">
        <v>187</v>
      </c>
      <c r="AA29" s="380"/>
      <c r="AB29" s="380"/>
      <c r="AC29" s="380"/>
      <c r="AD29" s="380"/>
      <c r="AE29" s="380"/>
      <c r="AF29" s="380"/>
      <c r="AG29" s="381"/>
      <c r="AH29" s="376">
        <v>2103</v>
      </c>
      <c r="AI29" s="377"/>
      <c r="AJ29" s="377"/>
      <c r="AK29" s="377"/>
      <c r="AL29" s="378"/>
      <c r="AM29" s="376">
        <v>6732688</v>
      </c>
      <c r="AN29" s="377"/>
      <c r="AO29" s="377"/>
      <c r="AP29" s="377"/>
      <c r="AQ29" s="377"/>
      <c r="AR29" s="378"/>
      <c r="AS29" s="376">
        <v>3201</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3323514</v>
      </c>
      <c r="BO29" s="424"/>
      <c r="BP29" s="424"/>
      <c r="BQ29" s="424"/>
      <c r="BR29" s="424"/>
      <c r="BS29" s="424"/>
      <c r="BT29" s="424"/>
      <c r="BU29" s="425"/>
      <c r="BV29" s="423">
        <v>3385661</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99.1</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13117671</v>
      </c>
      <c r="BO30" s="458"/>
      <c r="BP30" s="458"/>
      <c r="BQ30" s="458"/>
      <c r="BR30" s="458"/>
      <c r="BS30" s="458"/>
      <c r="BT30" s="458"/>
      <c r="BU30" s="459"/>
      <c r="BV30" s="457">
        <v>12421163</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198</v>
      </c>
      <c r="V33" s="375"/>
      <c r="W33" s="374" t="s">
        <v>197</v>
      </c>
      <c r="X33" s="374"/>
      <c r="Y33" s="374"/>
      <c r="Z33" s="374"/>
      <c r="AA33" s="374"/>
      <c r="AB33" s="374"/>
      <c r="AC33" s="374"/>
      <c r="AD33" s="374"/>
      <c r="AE33" s="374"/>
      <c r="AF33" s="374"/>
      <c r="AG33" s="374"/>
      <c r="AH33" s="374"/>
      <c r="AI33" s="374"/>
      <c r="AJ33" s="374"/>
      <c r="AK33" s="374"/>
      <c r="AL33" s="203"/>
      <c r="AM33" s="375" t="s">
        <v>198</v>
      </c>
      <c r="AN33" s="375"/>
      <c r="AO33" s="374" t="s">
        <v>197</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198</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7</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11</v>
      </c>
      <c r="AN34" s="371"/>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78"/>
      <c r="BE34" s="371">
        <f>IF(BG34="","",MAX(C34:D43,U34:V43,AM34:AN43)+1)</f>
        <v>13</v>
      </c>
      <c r="BF34" s="371"/>
      <c r="BG34" s="372" t="str">
        <f>IF('各会計、関係団体の財政状況及び健全化判断比率'!B34="","",'各会計、関係団体の財政状況及び健全化判断比率'!B34)</f>
        <v>集落排水事業特別会計</v>
      </c>
      <c r="BH34" s="372"/>
      <c r="BI34" s="372"/>
      <c r="BJ34" s="372"/>
      <c r="BK34" s="372"/>
      <c r="BL34" s="372"/>
      <c r="BM34" s="372"/>
      <c r="BN34" s="372"/>
      <c r="BO34" s="372"/>
      <c r="BP34" s="372"/>
      <c r="BQ34" s="372"/>
      <c r="BR34" s="372"/>
      <c r="BS34" s="372"/>
      <c r="BT34" s="372"/>
      <c r="BU34" s="372"/>
      <c r="BV34" s="178"/>
      <c r="BW34" s="371">
        <f>IF(BY34="","",MAX(C34:D43,U34:V43,AM34:AN43,BE34:BF43)+1)</f>
        <v>19</v>
      </c>
      <c r="BX34" s="371"/>
      <c r="BY34" s="372" t="str">
        <f>IF('各会計、関係団体の財政状況及び健全化判断比率'!B68="","",'各会計、関係団体の財政状況及び健全化判断比率'!B68)</f>
        <v>長崎県後期高齢者医療広域連合（普通会計）</v>
      </c>
      <c r="BZ34" s="372"/>
      <c r="CA34" s="372"/>
      <c r="CB34" s="372"/>
      <c r="CC34" s="372"/>
      <c r="CD34" s="372"/>
      <c r="CE34" s="372"/>
      <c r="CF34" s="372"/>
      <c r="CG34" s="372"/>
      <c r="CH34" s="372"/>
      <c r="CI34" s="372"/>
      <c r="CJ34" s="372"/>
      <c r="CK34" s="372"/>
      <c r="CL34" s="372"/>
      <c r="CM34" s="372"/>
      <c r="CN34" s="178"/>
      <c r="CO34" s="371">
        <f>IF(CQ34="","",MAX(C34:D43,U34:V43,AM34:AN43,BE34:BF43,BW34:BX43)+1)</f>
        <v>27</v>
      </c>
      <c r="CP34" s="371"/>
      <c r="CQ34" s="372" t="str">
        <f>IF('各会計、関係団体の財政状況及び健全化判断比率'!BS7="","",'各会計、関係団体の財政状況及び健全化判断比率'!BS7)</f>
        <v>公益社団法人佐世保地域文化事業財団</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住宅事業特別会計</v>
      </c>
      <c r="F35" s="372"/>
      <c r="G35" s="372"/>
      <c r="H35" s="372"/>
      <c r="I35" s="372"/>
      <c r="J35" s="372"/>
      <c r="K35" s="372"/>
      <c r="L35" s="372"/>
      <c r="M35" s="372"/>
      <c r="N35" s="372"/>
      <c r="O35" s="372"/>
      <c r="P35" s="372"/>
      <c r="Q35" s="372"/>
      <c r="R35" s="372"/>
      <c r="S35" s="372"/>
      <c r="T35" s="178"/>
      <c r="U35" s="371">
        <f>IF(W35="","",U34+1)</f>
        <v>8</v>
      </c>
      <c r="V35" s="371"/>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78"/>
      <c r="AM35" s="371">
        <f t="shared" ref="AM35:AM43" si="0">IF(AO35="","",AM34+1)</f>
        <v>12</v>
      </c>
      <c r="AN35" s="371"/>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78"/>
      <c r="BE35" s="371">
        <f t="shared" ref="BE35:BE43" si="1">IF(BG35="","",BE34+1)</f>
        <v>14</v>
      </c>
      <c r="BF35" s="371"/>
      <c r="BG35" s="372" t="str">
        <f>IF('各会計、関係団体の財政状況及び健全化判断比率'!B35="","",'各会計、関係団体の財政状況及び健全化判断比率'!B35)</f>
        <v>交通船事業特別会計</v>
      </c>
      <c r="BH35" s="372"/>
      <c r="BI35" s="372"/>
      <c r="BJ35" s="372"/>
      <c r="BK35" s="372"/>
      <c r="BL35" s="372"/>
      <c r="BM35" s="372"/>
      <c r="BN35" s="372"/>
      <c r="BO35" s="372"/>
      <c r="BP35" s="372"/>
      <c r="BQ35" s="372"/>
      <c r="BR35" s="372"/>
      <c r="BS35" s="372"/>
      <c r="BT35" s="372"/>
      <c r="BU35" s="372"/>
      <c r="BV35" s="178"/>
      <c r="BW35" s="371">
        <f t="shared" ref="BW35:BW43" si="2">IF(BY35="","",BW34+1)</f>
        <v>20</v>
      </c>
      <c r="BX35" s="371"/>
      <c r="BY35" s="372" t="str">
        <f>IF('各会計、関係団体の財政状況及び健全化判断比率'!B69="","",'各会計、関係団体の財政状況及び健全化判断比率'!B69)</f>
        <v>長崎県後期高齢者医療広域連合（事業会計）</v>
      </c>
      <c r="BZ35" s="372"/>
      <c r="CA35" s="372"/>
      <c r="CB35" s="372"/>
      <c r="CC35" s="372"/>
      <c r="CD35" s="372"/>
      <c r="CE35" s="372"/>
      <c r="CF35" s="372"/>
      <c r="CG35" s="372"/>
      <c r="CH35" s="372"/>
      <c r="CI35" s="372"/>
      <c r="CJ35" s="372"/>
      <c r="CK35" s="372"/>
      <c r="CL35" s="372"/>
      <c r="CM35" s="372"/>
      <c r="CN35" s="178"/>
      <c r="CO35" s="371">
        <f t="shared" ref="CO35:CO43" si="3">IF(CQ35="","",CO34+1)</f>
        <v>28</v>
      </c>
      <c r="CP35" s="371"/>
      <c r="CQ35" s="372" t="str">
        <f>IF('各会計、関係団体の財政状況及び健全化判断比率'!BS8="","",'各会計、関係団体の財政状況及び健全化判断比率'!BS8)</f>
        <v>財団法人佐世保市中小企業勤労者福祉サービスセンター</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f>IF(E36="","",C35+1)</f>
        <v>3</v>
      </c>
      <c r="D36" s="371"/>
      <c r="E36" s="372" t="str">
        <f>IF('各会計、関係団体の財政状況及び健全化判断比率'!B9="","",'各会計、関係団体の財政状況及び健全化判断比率'!B9)</f>
        <v>佐世保市等地域交通体系整備事業特別会計</v>
      </c>
      <c r="F36" s="372"/>
      <c r="G36" s="372"/>
      <c r="H36" s="372"/>
      <c r="I36" s="372"/>
      <c r="J36" s="372"/>
      <c r="K36" s="372"/>
      <c r="L36" s="372"/>
      <c r="M36" s="372"/>
      <c r="N36" s="372"/>
      <c r="O36" s="372"/>
      <c r="P36" s="372"/>
      <c r="Q36" s="372"/>
      <c r="R36" s="372"/>
      <c r="S36" s="372"/>
      <c r="T36" s="178"/>
      <c r="U36" s="371">
        <f t="shared" ref="U36:U43" si="4">IF(W36="","",U35+1)</f>
        <v>9</v>
      </c>
      <c r="V36" s="371"/>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f t="shared" si="1"/>
        <v>15</v>
      </c>
      <c r="BF36" s="371"/>
      <c r="BG36" s="372" t="str">
        <f>IF('各会計、関係団体の財政状況及び健全化判断比率'!B36="","",'各会計、関係団体の財政状況及び健全化判断比率'!B36)</f>
        <v>卸売市場事業特別会計</v>
      </c>
      <c r="BH36" s="372"/>
      <c r="BI36" s="372"/>
      <c r="BJ36" s="372"/>
      <c r="BK36" s="372"/>
      <c r="BL36" s="372"/>
      <c r="BM36" s="372"/>
      <c r="BN36" s="372"/>
      <c r="BO36" s="372"/>
      <c r="BP36" s="372"/>
      <c r="BQ36" s="372"/>
      <c r="BR36" s="372"/>
      <c r="BS36" s="372"/>
      <c r="BT36" s="372"/>
      <c r="BU36" s="372"/>
      <c r="BV36" s="178"/>
      <c r="BW36" s="371">
        <f t="shared" si="2"/>
        <v>21</v>
      </c>
      <c r="BX36" s="371"/>
      <c r="BY36" s="372" t="str">
        <f>IF('各会計、関係団体の財政状況及び健全化判断比率'!B70="","",'各会計、関係団体の財政状況及び健全化判断比率'!B70)</f>
        <v>長崎県市町村総合事務組合（一般会計）</v>
      </c>
      <c r="BZ36" s="372"/>
      <c r="CA36" s="372"/>
      <c r="CB36" s="372"/>
      <c r="CC36" s="372"/>
      <c r="CD36" s="372"/>
      <c r="CE36" s="372"/>
      <c r="CF36" s="372"/>
      <c r="CG36" s="372"/>
      <c r="CH36" s="372"/>
      <c r="CI36" s="372"/>
      <c r="CJ36" s="372"/>
      <c r="CK36" s="372"/>
      <c r="CL36" s="372"/>
      <c r="CM36" s="372"/>
      <c r="CN36" s="178"/>
      <c r="CO36" s="371">
        <f t="shared" si="3"/>
        <v>29</v>
      </c>
      <c r="CP36" s="371"/>
      <c r="CQ36" s="372" t="str">
        <f>IF('各会計、関係団体の財政状況及び健全化判断比率'!BS9="","",'各会計、関係団体の財政状況及び健全化判断比率'!BS9)</f>
        <v>財団法人佐世保観光コンベンション協会</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f>IF(E37="","",C36+1)</f>
        <v>4</v>
      </c>
      <c r="D37" s="371"/>
      <c r="E37" s="372" t="str">
        <f>IF('各会計、関係団体の財政状況及び健全化判断比率'!B10="","",'各会計、関係団体の財政状況及び健全化判断比率'!B10)</f>
        <v>土地取得事業特別会計</v>
      </c>
      <c r="F37" s="372"/>
      <c r="G37" s="372"/>
      <c r="H37" s="372"/>
      <c r="I37" s="372"/>
      <c r="J37" s="372"/>
      <c r="K37" s="372"/>
      <c r="L37" s="372"/>
      <c r="M37" s="372"/>
      <c r="N37" s="372"/>
      <c r="O37" s="372"/>
      <c r="P37" s="372"/>
      <c r="Q37" s="372"/>
      <c r="R37" s="372"/>
      <c r="S37" s="372"/>
      <c r="T37" s="178"/>
      <c r="U37" s="371">
        <f t="shared" si="4"/>
        <v>10</v>
      </c>
      <c r="V37" s="371"/>
      <c r="W37" s="372" t="str">
        <f>IF('各会計、関係団体の財政状況及び健全化判断比率'!B31="","",'各会計、関係団体の財政状況及び健全化判断比率'!B31)</f>
        <v>競輪事業特別会計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f t="shared" si="1"/>
        <v>16</v>
      </c>
      <c r="BF37" s="371"/>
      <c r="BG37" s="372" t="str">
        <f>IF('各会計、関係団体の財政状況及び健全化判断比率'!B37="","",'各会計、関係団体の財政状況及び健全化判断比率'!B37)</f>
        <v>港湾整備事業特別会計</v>
      </c>
      <c r="BH37" s="372"/>
      <c r="BI37" s="372"/>
      <c r="BJ37" s="372"/>
      <c r="BK37" s="372"/>
      <c r="BL37" s="372"/>
      <c r="BM37" s="372"/>
      <c r="BN37" s="372"/>
      <c r="BO37" s="372"/>
      <c r="BP37" s="372"/>
      <c r="BQ37" s="372"/>
      <c r="BR37" s="372"/>
      <c r="BS37" s="372"/>
      <c r="BT37" s="372"/>
      <c r="BU37" s="372"/>
      <c r="BV37" s="178"/>
      <c r="BW37" s="371">
        <f t="shared" si="2"/>
        <v>22</v>
      </c>
      <c r="BX37" s="371"/>
      <c r="BY37" s="372" t="str">
        <f>IF('各会計、関係団体の財政状況及び健全化判断比率'!B71="","",'各会計、関係団体の財政状況及び健全化判断比率'!B71)</f>
        <v>長崎県市町村総合事務組合（市町村会館管理事業特別会計）</v>
      </c>
      <c r="BZ37" s="372"/>
      <c r="CA37" s="372"/>
      <c r="CB37" s="372"/>
      <c r="CC37" s="372"/>
      <c r="CD37" s="372"/>
      <c r="CE37" s="372"/>
      <c r="CF37" s="372"/>
      <c r="CG37" s="372"/>
      <c r="CH37" s="372"/>
      <c r="CI37" s="372"/>
      <c r="CJ37" s="372"/>
      <c r="CK37" s="372"/>
      <c r="CL37" s="372"/>
      <c r="CM37" s="372"/>
      <c r="CN37" s="178"/>
      <c r="CO37" s="371">
        <f t="shared" si="3"/>
        <v>30</v>
      </c>
      <c r="CP37" s="371"/>
      <c r="CQ37" s="372" t="str">
        <f>IF('各会計、関係団体の財政状況及び健全化判断比率'!BS10="","",'各会計、関係団体の財政状況及び健全化判断比率'!BS10)</f>
        <v>させぼパール・シー株式会社</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f t="shared" ref="C38:C43" si="5">IF(E38="","",C37+1)</f>
        <v>5</v>
      </c>
      <c r="D38" s="371"/>
      <c r="E38" s="372" t="str">
        <f>IF('各会計、関係団体の財政状況及び健全化判断比率'!B11="","",'各会計、関係団体の財政状況及び健全化判断比率'!B11)</f>
        <v>母子父子寡婦福祉資金貸付事業特別会計</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f t="shared" si="1"/>
        <v>17</v>
      </c>
      <c r="BF38" s="371"/>
      <c r="BG38" s="372" t="str">
        <f>IF('各会計、関係団体の財政状況及び健全化判断比率'!B38="","",'各会計、関係団体の財政状況及び健全化判断比率'!B38)</f>
        <v>工業団地整備事業特別会計</v>
      </c>
      <c r="BH38" s="372"/>
      <c r="BI38" s="372"/>
      <c r="BJ38" s="372"/>
      <c r="BK38" s="372"/>
      <c r="BL38" s="372"/>
      <c r="BM38" s="372"/>
      <c r="BN38" s="372"/>
      <c r="BO38" s="372"/>
      <c r="BP38" s="372"/>
      <c r="BQ38" s="372"/>
      <c r="BR38" s="372"/>
      <c r="BS38" s="372"/>
      <c r="BT38" s="372"/>
      <c r="BU38" s="372"/>
      <c r="BV38" s="178"/>
      <c r="BW38" s="371">
        <f t="shared" si="2"/>
        <v>23</v>
      </c>
      <c r="BX38" s="371"/>
      <c r="BY38" s="372" t="str">
        <f>IF('各会計、関係団体の財政状況及び健全化判断比率'!B72="","",'各会計、関係団体の財政状況及び健全化判断比率'!B72)</f>
        <v>長崎県市町村総合事務組合（市町村会館馬町別館管理事業特別会計）</v>
      </c>
      <c r="BZ38" s="372"/>
      <c r="CA38" s="372"/>
      <c r="CB38" s="372"/>
      <c r="CC38" s="372"/>
      <c r="CD38" s="372"/>
      <c r="CE38" s="372"/>
      <c r="CF38" s="372"/>
      <c r="CG38" s="372"/>
      <c r="CH38" s="372"/>
      <c r="CI38" s="372"/>
      <c r="CJ38" s="372"/>
      <c r="CK38" s="372"/>
      <c r="CL38" s="372"/>
      <c r="CM38" s="372"/>
      <c r="CN38" s="178"/>
      <c r="CO38" s="371">
        <f t="shared" si="3"/>
        <v>31</v>
      </c>
      <c r="CP38" s="371"/>
      <c r="CQ38" s="372" t="str">
        <f>IF('各会計、関係団体の財政状況及び健全化判断比率'!BS11="","",'各会計、関係団体の財政状況及び健全化判断比率'!BS11)</f>
        <v>公益財団法人佐世保市スポーツ協会</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f t="shared" si="5"/>
        <v>6</v>
      </c>
      <c r="D39" s="371"/>
      <c r="E39" s="372" t="str">
        <f>IF('各会計、関係団体の財政状況及び健全化判断比率'!B12="","",'各会計、関係団体の財政状況及び健全化判断比率'!B12)</f>
        <v>病院資金貸付事業特別会計</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f t="shared" si="1"/>
        <v>18</v>
      </c>
      <c r="BF39" s="371"/>
      <c r="BG39" s="372" t="str">
        <f>IF('各会計、関係団体の財政状況及び健全化判断比率'!B39="","",'各会計、関係団体の財政状況及び健全化判断比率'!B39)</f>
        <v>臨海土地造成事業特別会計</v>
      </c>
      <c r="BH39" s="372"/>
      <c r="BI39" s="372"/>
      <c r="BJ39" s="372"/>
      <c r="BK39" s="372"/>
      <c r="BL39" s="372"/>
      <c r="BM39" s="372"/>
      <c r="BN39" s="372"/>
      <c r="BO39" s="372"/>
      <c r="BP39" s="372"/>
      <c r="BQ39" s="372"/>
      <c r="BR39" s="372"/>
      <c r="BS39" s="372"/>
      <c r="BT39" s="372"/>
      <c r="BU39" s="372"/>
      <c r="BV39" s="178"/>
      <c r="BW39" s="371">
        <f t="shared" si="2"/>
        <v>24</v>
      </c>
      <c r="BX39" s="371"/>
      <c r="BY39" s="372" t="str">
        <f>IF('各会計、関係団体の財政状況及び健全化判断比率'!B73="","",'各会計、関係団体の財政状況及び健全化判断比率'!B73)</f>
        <v>長崎県市町村総合事務組合（公平委員会特別会計）</v>
      </c>
      <c r="BZ39" s="372"/>
      <c r="CA39" s="372"/>
      <c r="CB39" s="372"/>
      <c r="CC39" s="372"/>
      <c r="CD39" s="372"/>
      <c r="CE39" s="372"/>
      <c r="CF39" s="372"/>
      <c r="CG39" s="372"/>
      <c r="CH39" s="372"/>
      <c r="CI39" s="372"/>
      <c r="CJ39" s="372"/>
      <c r="CK39" s="372"/>
      <c r="CL39" s="372"/>
      <c r="CM39" s="372"/>
      <c r="CN39" s="178"/>
      <c r="CO39" s="371">
        <f t="shared" si="3"/>
        <v>32</v>
      </c>
      <c r="CP39" s="371"/>
      <c r="CQ39" s="372" t="str">
        <f>IF('各会計、関係団体の財政状況及び健全化判断比率'!BS12="","",'各会計、関係団体の財政状況及び健全化判断比率'!BS12)</f>
        <v>世知原温泉株式会社</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25</v>
      </c>
      <c r="BX40" s="371"/>
      <c r="BY40" s="372" t="str">
        <f>IF('各会計、関係団体の財政状況及び健全化判断比率'!B74="","",'各会計、関係団体の財政状況及び健全化判断比率'!B74)</f>
        <v>長崎県市町村総合事務組合（行政不服審査会事業特別会計）</v>
      </c>
      <c r="BZ40" s="372"/>
      <c r="CA40" s="372"/>
      <c r="CB40" s="372"/>
      <c r="CC40" s="372"/>
      <c r="CD40" s="372"/>
      <c r="CE40" s="372"/>
      <c r="CF40" s="372"/>
      <c r="CG40" s="372"/>
      <c r="CH40" s="372"/>
      <c r="CI40" s="372"/>
      <c r="CJ40" s="372"/>
      <c r="CK40" s="372"/>
      <c r="CL40" s="372"/>
      <c r="CM40" s="372"/>
      <c r="CN40" s="178"/>
      <c r="CO40" s="371">
        <f t="shared" si="3"/>
        <v>33</v>
      </c>
      <c r="CP40" s="371"/>
      <c r="CQ40" s="372" t="str">
        <f>IF('各会計、関係団体の財政状況及び健全化判断比率'!BS13="","",'各会計、関係団体の財政状況及び健全化判断比率'!BS13)</f>
        <v>宇久観光バス株式会社</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26</v>
      </c>
      <c r="BX41" s="371"/>
      <c r="BY41" s="372" t="str">
        <f>IF('各会計、関係団体の財政状況及び健全化判断比率'!B75="","",'各会計、関係団体の財政状況及び健全化判断比率'!B75)</f>
        <v>長崎県市町村総合事務組合（交通災害共済事業特別会計）</v>
      </c>
      <c r="BZ41" s="372"/>
      <c r="CA41" s="372"/>
      <c r="CB41" s="372"/>
      <c r="CC41" s="372"/>
      <c r="CD41" s="372"/>
      <c r="CE41" s="372"/>
      <c r="CF41" s="372"/>
      <c r="CG41" s="372"/>
      <c r="CH41" s="372"/>
      <c r="CI41" s="372"/>
      <c r="CJ41" s="372"/>
      <c r="CK41" s="372"/>
      <c r="CL41" s="372"/>
      <c r="CM41" s="372"/>
      <c r="CN41" s="178"/>
      <c r="CO41" s="371">
        <f t="shared" si="3"/>
        <v>34</v>
      </c>
      <c r="CP41" s="371"/>
      <c r="CQ41" s="372" t="str">
        <f>IF('各会計、関係団体の財政状況及び健全化判断比率'!BS14="","",'各会計、関係団体の財政状況及び健全化判断比率'!BS14)</f>
        <v>させぼバス株式会社</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f t="shared" si="3"/>
        <v>35</v>
      </c>
      <c r="CP42" s="371"/>
      <c r="CQ42" s="372" t="str">
        <f>IF('各会計、関係団体の財政状況及び健全化判断比率'!BS15="","",'各会計、関係団体の財政状況及び健全化判断比率'!BS15)</f>
        <v>地方独立行政法人　北松中央病院</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f t="shared" si="3"/>
        <v>36</v>
      </c>
      <c r="CP43" s="371"/>
      <c r="CQ43" s="372" t="str">
        <f>IF('各会計、関係団体の財政状況及び健全化判断比率'!BS16="","",'各会計、関係団体の財政状況及び健全化判断比率'!BS16)</f>
        <v>財団法人佐世保市学校給食会</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637</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19" zoomScale="84" zoomScaleNormal="84" zoomScaleSheetLayoutView="100" workbookViewId="0">
      <selection activeCell="AA86" sqref="AA86:AE8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585</v>
      </c>
      <c r="G33" s="29" t="s">
        <v>586</v>
      </c>
      <c r="H33" s="29" t="s">
        <v>587</v>
      </c>
      <c r="I33" s="29" t="s">
        <v>588</v>
      </c>
      <c r="J33" s="30" t="s">
        <v>589</v>
      </c>
      <c r="K33" s="22"/>
      <c r="L33" s="22"/>
      <c r="M33" s="22"/>
      <c r="N33" s="22"/>
      <c r="O33" s="22"/>
      <c r="P33" s="22"/>
    </row>
    <row r="34" spans="1:16" ht="39" customHeight="1" x14ac:dyDescent="0.15">
      <c r="A34" s="22"/>
      <c r="B34" s="31"/>
      <c r="C34" s="1180" t="s">
        <v>591</v>
      </c>
      <c r="D34" s="1180"/>
      <c r="E34" s="1181"/>
      <c r="F34" s="32">
        <v>5.37</v>
      </c>
      <c r="G34" s="33">
        <v>5.42</v>
      </c>
      <c r="H34" s="33">
        <v>4.75</v>
      </c>
      <c r="I34" s="33">
        <v>6.77</v>
      </c>
      <c r="J34" s="34">
        <v>6.82</v>
      </c>
      <c r="K34" s="22"/>
      <c r="L34" s="22"/>
      <c r="M34" s="22"/>
      <c r="N34" s="22"/>
      <c r="O34" s="22"/>
      <c r="P34" s="22"/>
    </row>
    <row r="35" spans="1:16" ht="39" customHeight="1" x14ac:dyDescent="0.15">
      <c r="A35" s="22"/>
      <c r="B35" s="35"/>
      <c r="C35" s="1174" t="s">
        <v>592</v>
      </c>
      <c r="D35" s="1175"/>
      <c r="E35" s="1176"/>
      <c r="F35" s="36">
        <v>6.88</v>
      </c>
      <c r="G35" s="37">
        <v>6.89</v>
      </c>
      <c r="H35" s="37">
        <v>7.09</v>
      </c>
      <c r="I35" s="37">
        <v>7.06</v>
      </c>
      <c r="J35" s="38">
        <v>6.71</v>
      </c>
      <c r="K35" s="22"/>
      <c r="L35" s="22"/>
      <c r="M35" s="22"/>
      <c r="N35" s="22"/>
      <c r="O35" s="22"/>
      <c r="P35" s="22"/>
    </row>
    <row r="36" spans="1:16" ht="39" customHeight="1" x14ac:dyDescent="0.15">
      <c r="A36" s="22"/>
      <c r="B36" s="35"/>
      <c r="C36" s="1174" t="s">
        <v>593</v>
      </c>
      <c r="D36" s="1175"/>
      <c r="E36" s="1176"/>
      <c r="F36" s="36">
        <v>4.62</v>
      </c>
      <c r="G36" s="37">
        <v>4.66</v>
      </c>
      <c r="H36" s="37">
        <v>4.8</v>
      </c>
      <c r="I36" s="37">
        <v>4.72</v>
      </c>
      <c r="J36" s="38">
        <v>4.75</v>
      </c>
      <c r="K36" s="22"/>
      <c r="L36" s="22"/>
      <c r="M36" s="22"/>
      <c r="N36" s="22"/>
      <c r="O36" s="22"/>
      <c r="P36" s="22"/>
    </row>
    <row r="37" spans="1:16" ht="39" customHeight="1" x14ac:dyDescent="0.15">
      <c r="A37" s="22"/>
      <c r="B37" s="35"/>
      <c r="C37" s="1174" t="s">
        <v>594</v>
      </c>
      <c r="D37" s="1175"/>
      <c r="E37" s="1176"/>
      <c r="F37" s="36">
        <v>0.48</v>
      </c>
      <c r="G37" s="37">
        <v>0.56999999999999995</v>
      </c>
      <c r="H37" s="37">
        <v>0.52</v>
      </c>
      <c r="I37" s="37">
        <v>1.03</v>
      </c>
      <c r="J37" s="38">
        <v>0.91</v>
      </c>
      <c r="K37" s="22"/>
      <c r="L37" s="22"/>
      <c r="M37" s="22"/>
      <c r="N37" s="22"/>
      <c r="O37" s="22"/>
      <c r="P37" s="22"/>
    </row>
    <row r="38" spans="1:16" ht="39" customHeight="1" x14ac:dyDescent="0.15">
      <c r="A38" s="22"/>
      <c r="B38" s="35"/>
      <c r="C38" s="1174" t="s">
        <v>595</v>
      </c>
      <c r="D38" s="1175"/>
      <c r="E38" s="1176"/>
      <c r="F38" s="36">
        <v>2.46</v>
      </c>
      <c r="G38" s="37">
        <v>0.68</v>
      </c>
      <c r="H38" s="37">
        <v>0.28000000000000003</v>
      </c>
      <c r="I38" s="37">
        <v>0.72</v>
      </c>
      <c r="J38" s="38">
        <v>0.68</v>
      </c>
      <c r="K38" s="22"/>
      <c r="L38" s="22"/>
      <c r="M38" s="22"/>
      <c r="N38" s="22"/>
      <c r="O38" s="22"/>
      <c r="P38" s="22"/>
    </row>
    <row r="39" spans="1:16" ht="39" customHeight="1" x14ac:dyDescent="0.15">
      <c r="A39" s="22"/>
      <c r="B39" s="35"/>
      <c r="C39" s="1174" t="s">
        <v>596</v>
      </c>
      <c r="D39" s="1175"/>
      <c r="E39" s="1176"/>
      <c r="F39" s="36">
        <v>0.48</v>
      </c>
      <c r="G39" s="37">
        <v>0.49</v>
      </c>
      <c r="H39" s="37">
        <v>0.68</v>
      </c>
      <c r="I39" s="37">
        <v>0.86</v>
      </c>
      <c r="J39" s="38">
        <v>0.61</v>
      </c>
      <c r="K39" s="22"/>
      <c r="L39" s="22"/>
      <c r="M39" s="22"/>
      <c r="N39" s="22"/>
      <c r="O39" s="22"/>
      <c r="P39" s="22"/>
    </row>
    <row r="40" spans="1:16" ht="39" customHeight="1" x14ac:dyDescent="0.15">
      <c r="A40" s="22"/>
      <c r="B40" s="35"/>
      <c r="C40" s="1174" t="s">
        <v>597</v>
      </c>
      <c r="D40" s="1175"/>
      <c r="E40" s="1176"/>
      <c r="F40" s="36">
        <v>0.76</v>
      </c>
      <c r="G40" s="37">
        <v>0.77</v>
      </c>
      <c r="H40" s="37">
        <v>0.7</v>
      </c>
      <c r="I40" s="37">
        <v>0.6</v>
      </c>
      <c r="J40" s="38">
        <v>0.59</v>
      </c>
      <c r="K40" s="22"/>
      <c r="L40" s="22"/>
      <c r="M40" s="22"/>
      <c r="N40" s="22"/>
      <c r="O40" s="22"/>
      <c r="P40" s="22"/>
    </row>
    <row r="41" spans="1:16" ht="39" customHeight="1" x14ac:dyDescent="0.15">
      <c r="A41" s="22"/>
      <c r="B41" s="35"/>
      <c r="C41" s="1174" t="s">
        <v>598</v>
      </c>
      <c r="D41" s="1175"/>
      <c r="E41" s="1176"/>
      <c r="F41" s="36">
        <v>0.23</v>
      </c>
      <c r="G41" s="37">
        <v>0.47</v>
      </c>
      <c r="H41" s="37">
        <v>0.21</v>
      </c>
      <c r="I41" s="37">
        <v>0.41</v>
      </c>
      <c r="J41" s="38">
        <v>0.55000000000000004</v>
      </c>
      <c r="K41" s="22"/>
      <c r="L41" s="22"/>
      <c r="M41" s="22"/>
      <c r="N41" s="22"/>
      <c r="O41" s="22"/>
      <c r="P41" s="22"/>
    </row>
    <row r="42" spans="1:16" ht="39" customHeight="1" x14ac:dyDescent="0.15">
      <c r="A42" s="22"/>
      <c r="B42" s="39"/>
      <c r="C42" s="1174" t="s">
        <v>599</v>
      </c>
      <c r="D42" s="1175"/>
      <c r="E42" s="1176"/>
      <c r="F42" s="36" t="s">
        <v>543</v>
      </c>
      <c r="G42" s="37" t="s">
        <v>543</v>
      </c>
      <c r="H42" s="37" t="s">
        <v>543</v>
      </c>
      <c r="I42" s="37" t="s">
        <v>543</v>
      </c>
      <c r="J42" s="38" t="s">
        <v>543</v>
      </c>
      <c r="K42" s="22"/>
      <c r="L42" s="22"/>
      <c r="M42" s="22"/>
      <c r="N42" s="22"/>
      <c r="O42" s="22"/>
      <c r="P42" s="22"/>
    </row>
    <row r="43" spans="1:16" ht="39" customHeight="1" thickBot="1" x14ac:dyDescent="0.2">
      <c r="A43" s="22"/>
      <c r="B43" s="40"/>
      <c r="C43" s="1177" t="s">
        <v>600</v>
      </c>
      <c r="D43" s="1178"/>
      <c r="E43" s="1179"/>
      <c r="F43" s="41">
        <v>1.66</v>
      </c>
      <c r="G43" s="42">
        <v>1.88</v>
      </c>
      <c r="H43" s="42">
        <v>0.19</v>
      </c>
      <c r="I43" s="42">
        <v>0.19</v>
      </c>
      <c r="J43" s="43">
        <v>0.19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helEF2nD7w852qnwH7wvtLNBRynJlzCV45bQeEyZXt/vwl0uVgs+up5AZAg7QafGuaYLYD3QPEoVrseIAzDQA==" saltValue="JAiAty3ODp/gEcRO6KAZ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69" zoomScaleNormal="69"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585</v>
      </c>
      <c r="L44" s="56" t="s">
        <v>586</v>
      </c>
      <c r="M44" s="56" t="s">
        <v>587</v>
      </c>
      <c r="N44" s="56" t="s">
        <v>588</v>
      </c>
      <c r="O44" s="57" t="s">
        <v>589</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12321</v>
      </c>
      <c r="L45" s="60">
        <v>11909</v>
      </c>
      <c r="M45" s="60">
        <v>11369</v>
      </c>
      <c r="N45" s="60">
        <v>11250</v>
      </c>
      <c r="O45" s="61">
        <v>11871</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543</v>
      </c>
      <c r="L46" s="64" t="s">
        <v>543</v>
      </c>
      <c r="M46" s="64" t="s">
        <v>543</v>
      </c>
      <c r="N46" s="64" t="s">
        <v>543</v>
      </c>
      <c r="O46" s="65" t="s">
        <v>543</v>
      </c>
      <c r="P46" s="48"/>
      <c r="Q46" s="48"/>
      <c r="R46" s="48"/>
      <c r="S46" s="48"/>
      <c r="T46" s="48"/>
      <c r="U46" s="48"/>
    </row>
    <row r="47" spans="1:21" ht="30.75" customHeight="1" x14ac:dyDescent="0.15">
      <c r="A47" s="48"/>
      <c r="B47" s="1202"/>
      <c r="C47" s="1203"/>
      <c r="D47" s="62"/>
      <c r="E47" s="1184" t="s">
        <v>14</v>
      </c>
      <c r="F47" s="1184"/>
      <c r="G47" s="1184"/>
      <c r="H47" s="1184"/>
      <c r="I47" s="1184"/>
      <c r="J47" s="1185"/>
      <c r="K47" s="63">
        <v>143</v>
      </c>
      <c r="L47" s="64">
        <v>143</v>
      </c>
      <c r="M47" s="64">
        <v>143</v>
      </c>
      <c r="N47" s="64">
        <v>143</v>
      </c>
      <c r="O47" s="65">
        <v>143</v>
      </c>
      <c r="P47" s="48"/>
      <c r="Q47" s="48"/>
      <c r="R47" s="48"/>
      <c r="S47" s="48"/>
      <c r="T47" s="48"/>
      <c r="U47" s="48"/>
    </row>
    <row r="48" spans="1:21" ht="30.75" customHeight="1" x14ac:dyDescent="0.15">
      <c r="A48" s="48"/>
      <c r="B48" s="1202"/>
      <c r="C48" s="1203"/>
      <c r="D48" s="62"/>
      <c r="E48" s="1184" t="s">
        <v>15</v>
      </c>
      <c r="F48" s="1184"/>
      <c r="G48" s="1184"/>
      <c r="H48" s="1184"/>
      <c r="I48" s="1184"/>
      <c r="J48" s="1185"/>
      <c r="K48" s="63">
        <v>2288</v>
      </c>
      <c r="L48" s="64">
        <v>2383</v>
      </c>
      <c r="M48" s="64">
        <v>2238</v>
      </c>
      <c r="N48" s="64">
        <v>2021</v>
      </c>
      <c r="O48" s="65">
        <v>1861</v>
      </c>
      <c r="P48" s="48"/>
      <c r="Q48" s="48"/>
      <c r="R48" s="48"/>
      <c r="S48" s="48"/>
      <c r="T48" s="48"/>
      <c r="U48" s="48"/>
    </row>
    <row r="49" spans="1:21" ht="30.75" customHeight="1" x14ac:dyDescent="0.15">
      <c r="A49" s="48"/>
      <c r="B49" s="1202"/>
      <c r="C49" s="1203"/>
      <c r="D49" s="62"/>
      <c r="E49" s="1184" t="s">
        <v>16</v>
      </c>
      <c r="F49" s="1184"/>
      <c r="G49" s="1184"/>
      <c r="H49" s="1184"/>
      <c r="I49" s="1184"/>
      <c r="J49" s="1185"/>
      <c r="K49" s="63" t="s">
        <v>543</v>
      </c>
      <c r="L49" s="64" t="s">
        <v>543</v>
      </c>
      <c r="M49" s="64" t="s">
        <v>543</v>
      </c>
      <c r="N49" s="64" t="s">
        <v>543</v>
      </c>
      <c r="O49" s="65" t="s">
        <v>543</v>
      </c>
      <c r="P49" s="48"/>
      <c r="Q49" s="48"/>
      <c r="R49" s="48"/>
      <c r="S49" s="48"/>
      <c r="T49" s="48"/>
      <c r="U49" s="48"/>
    </row>
    <row r="50" spans="1:21" ht="30.75" customHeight="1" x14ac:dyDescent="0.15">
      <c r="A50" s="48"/>
      <c r="B50" s="1202"/>
      <c r="C50" s="1203"/>
      <c r="D50" s="62"/>
      <c r="E50" s="1184" t="s">
        <v>17</v>
      </c>
      <c r="F50" s="1184"/>
      <c r="G50" s="1184"/>
      <c r="H50" s="1184"/>
      <c r="I50" s="1184"/>
      <c r="J50" s="1185"/>
      <c r="K50" s="63">
        <v>39</v>
      </c>
      <c r="L50" s="64">
        <v>36</v>
      </c>
      <c r="M50" s="64">
        <v>33</v>
      </c>
      <c r="N50" s="64">
        <v>28</v>
      </c>
      <c r="O50" s="65">
        <v>22</v>
      </c>
      <c r="P50" s="48"/>
      <c r="Q50" s="48"/>
      <c r="R50" s="48"/>
      <c r="S50" s="48"/>
      <c r="T50" s="48"/>
      <c r="U50" s="48"/>
    </row>
    <row r="51" spans="1:21" ht="30.75" customHeight="1" x14ac:dyDescent="0.15">
      <c r="A51" s="48"/>
      <c r="B51" s="1204"/>
      <c r="C51" s="1205"/>
      <c r="D51" s="66"/>
      <c r="E51" s="1184" t="s">
        <v>18</v>
      </c>
      <c r="F51" s="1184"/>
      <c r="G51" s="1184"/>
      <c r="H51" s="1184"/>
      <c r="I51" s="1184"/>
      <c r="J51" s="1185"/>
      <c r="K51" s="63">
        <v>0</v>
      </c>
      <c r="L51" s="64">
        <v>0</v>
      </c>
      <c r="M51" s="64">
        <v>0</v>
      </c>
      <c r="N51" s="64">
        <v>0</v>
      </c>
      <c r="O51" s="65" t="s">
        <v>543</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12582</v>
      </c>
      <c r="L52" s="64">
        <v>12197</v>
      </c>
      <c r="M52" s="64">
        <v>11280</v>
      </c>
      <c r="N52" s="64">
        <v>11583</v>
      </c>
      <c r="O52" s="65">
        <v>11203</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2209</v>
      </c>
      <c r="L53" s="69">
        <v>2274</v>
      </c>
      <c r="M53" s="69">
        <v>2503</v>
      </c>
      <c r="N53" s="69">
        <v>1859</v>
      </c>
      <c r="O53" s="70">
        <v>2694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2">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15">
      <c r="B57" s="1190" t="s">
        <v>25</v>
      </c>
      <c r="C57" s="1191"/>
      <c r="D57" s="1194" t="s">
        <v>26</v>
      </c>
      <c r="E57" s="1195"/>
      <c r="F57" s="1195"/>
      <c r="G57" s="1195"/>
      <c r="H57" s="1195"/>
      <c r="I57" s="1195"/>
      <c r="J57" s="1196"/>
      <c r="K57" s="83">
        <v>4078</v>
      </c>
      <c r="L57" s="84">
        <v>4096</v>
      </c>
      <c r="M57" s="84">
        <v>3508</v>
      </c>
      <c r="N57" s="84">
        <v>3447</v>
      </c>
      <c r="O57" s="85">
        <v>3386</v>
      </c>
    </row>
    <row r="58" spans="1:21" ht="31.5" customHeight="1" thickBot="1" x14ac:dyDescent="0.2">
      <c r="B58" s="1192"/>
      <c r="C58" s="1193"/>
      <c r="D58" s="1197" t="s">
        <v>27</v>
      </c>
      <c r="E58" s="1198"/>
      <c r="F58" s="1198"/>
      <c r="G58" s="1198"/>
      <c r="H58" s="1198"/>
      <c r="I58" s="1198"/>
      <c r="J58" s="1199"/>
      <c r="K58" s="86">
        <v>740</v>
      </c>
      <c r="L58" s="87">
        <v>883</v>
      </c>
      <c r="M58" s="87">
        <v>1027</v>
      </c>
      <c r="N58" s="87">
        <v>1170</v>
      </c>
      <c r="O58" s="88">
        <v>1313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3TMwga2UQYO+xjU+6RIIOlsy6bk6Rg28cOyKZMu1KB94MDT2GHWyY8MLldZHobHOb5oZ1KGhTBf86EREonH6g==" saltValue="8oXpQIBcAQFPgDpNGdzp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topLeftCell="A28" zoomScaleSheetLayoutView="100" workbookViewId="0">
      <selection activeCell="AA86" sqref="AA86:AE8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585</v>
      </c>
      <c r="J40" s="100" t="s">
        <v>586</v>
      </c>
      <c r="K40" s="100" t="s">
        <v>587</v>
      </c>
      <c r="L40" s="100" t="s">
        <v>588</v>
      </c>
      <c r="M40" s="101" t="s">
        <v>589</v>
      </c>
    </row>
    <row r="41" spans="2:13" ht="27.75" customHeight="1" x14ac:dyDescent="0.15">
      <c r="B41" s="1220" t="s">
        <v>30</v>
      </c>
      <c r="C41" s="1221"/>
      <c r="D41" s="102"/>
      <c r="E41" s="1222" t="s">
        <v>31</v>
      </c>
      <c r="F41" s="1222"/>
      <c r="G41" s="1222"/>
      <c r="H41" s="1223"/>
      <c r="I41" s="351">
        <v>112222</v>
      </c>
      <c r="J41" s="352">
        <v>111468</v>
      </c>
      <c r="K41" s="352">
        <v>116645</v>
      </c>
      <c r="L41" s="352">
        <v>114203</v>
      </c>
      <c r="M41" s="353">
        <v>112936</v>
      </c>
    </row>
    <row r="42" spans="2:13" ht="27.75" customHeight="1" x14ac:dyDescent="0.15">
      <c r="B42" s="1210"/>
      <c r="C42" s="1211"/>
      <c r="D42" s="103"/>
      <c r="E42" s="1214" t="s">
        <v>32</v>
      </c>
      <c r="F42" s="1214"/>
      <c r="G42" s="1214"/>
      <c r="H42" s="1215"/>
      <c r="I42" s="354" t="s">
        <v>543</v>
      </c>
      <c r="J42" s="355" t="s">
        <v>543</v>
      </c>
      <c r="K42" s="355" t="s">
        <v>543</v>
      </c>
      <c r="L42" s="355">
        <v>1312</v>
      </c>
      <c r="M42" s="356">
        <v>880</v>
      </c>
    </row>
    <row r="43" spans="2:13" ht="27.75" customHeight="1" x14ac:dyDescent="0.15">
      <c r="B43" s="1210"/>
      <c r="C43" s="1211"/>
      <c r="D43" s="103"/>
      <c r="E43" s="1214" t="s">
        <v>33</v>
      </c>
      <c r="F43" s="1214"/>
      <c r="G43" s="1214"/>
      <c r="H43" s="1215"/>
      <c r="I43" s="354">
        <v>24202</v>
      </c>
      <c r="J43" s="355">
        <v>24578</v>
      </c>
      <c r="K43" s="355">
        <v>25565</v>
      </c>
      <c r="L43" s="355">
        <v>26030</v>
      </c>
      <c r="M43" s="356">
        <v>26134</v>
      </c>
    </row>
    <row r="44" spans="2:13" ht="27.75" customHeight="1" x14ac:dyDescent="0.15">
      <c r="B44" s="1210"/>
      <c r="C44" s="1211"/>
      <c r="D44" s="103"/>
      <c r="E44" s="1214" t="s">
        <v>34</v>
      </c>
      <c r="F44" s="1214"/>
      <c r="G44" s="1214"/>
      <c r="H44" s="1215"/>
      <c r="I44" s="354" t="s">
        <v>543</v>
      </c>
      <c r="J44" s="355" t="s">
        <v>543</v>
      </c>
      <c r="K44" s="355" t="s">
        <v>543</v>
      </c>
      <c r="L44" s="355" t="s">
        <v>543</v>
      </c>
      <c r="M44" s="356" t="s">
        <v>543</v>
      </c>
    </row>
    <row r="45" spans="2:13" ht="27.75" customHeight="1" x14ac:dyDescent="0.15">
      <c r="B45" s="1210"/>
      <c r="C45" s="1211"/>
      <c r="D45" s="103"/>
      <c r="E45" s="1214" t="s">
        <v>35</v>
      </c>
      <c r="F45" s="1214"/>
      <c r="G45" s="1214"/>
      <c r="H45" s="1215"/>
      <c r="I45" s="354">
        <v>15647</v>
      </c>
      <c r="J45" s="355">
        <v>14029</v>
      </c>
      <c r="K45" s="355">
        <v>14006</v>
      </c>
      <c r="L45" s="355">
        <v>13454</v>
      </c>
      <c r="M45" s="356">
        <v>12360</v>
      </c>
    </row>
    <row r="46" spans="2:13" ht="27.75" customHeight="1" x14ac:dyDescent="0.15">
      <c r="B46" s="1210"/>
      <c r="C46" s="1211"/>
      <c r="D46" s="104"/>
      <c r="E46" s="1214" t="s">
        <v>36</v>
      </c>
      <c r="F46" s="1214"/>
      <c r="G46" s="1214"/>
      <c r="H46" s="1215"/>
      <c r="I46" s="354">
        <v>80</v>
      </c>
      <c r="J46" s="355">
        <v>117</v>
      </c>
      <c r="K46" s="355">
        <v>90</v>
      </c>
      <c r="L46" s="355">
        <v>108</v>
      </c>
      <c r="M46" s="356">
        <v>111</v>
      </c>
    </row>
    <row r="47" spans="2:13" ht="27.75" customHeight="1" x14ac:dyDescent="0.15">
      <c r="B47" s="1210"/>
      <c r="C47" s="1211"/>
      <c r="D47" s="105"/>
      <c r="E47" s="1224" t="s">
        <v>37</v>
      </c>
      <c r="F47" s="1225"/>
      <c r="G47" s="1225"/>
      <c r="H47" s="1226"/>
      <c r="I47" s="354" t="s">
        <v>543</v>
      </c>
      <c r="J47" s="355" t="s">
        <v>543</v>
      </c>
      <c r="K47" s="355" t="s">
        <v>543</v>
      </c>
      <c r="L47" s="355" t="s">
        <v>543</v>
      </c>
      <c r="M47" s="356" t="s">
        <v>543</v>
      </c>
    </row>
    <row r="48" spans="2:13" ht="27.75" customHeight="1" x14ac:dyDescent="0.15">
      <c r="B48" s="1210"/>
      <c r="C48" s="1211"/>
      <c r="D48" s="103"/>
      <c r="E48" s="1214" t="s">
        <v>38</v>
      </c>
      <c r="F48" s="1214"/>
      <c r="G48" s="1214"/>
      <c r="H48" s="1215"/>
      <c r="I48" s="354" t="s">
        <v>543</v>
      </c>
      <c r="J48" s="355" t="s">
        <v>543</v>
      </c>
      <c r="K48" s="355" t="s">
        <v>543</v>
      </c>
      <c r="L48" s="355" t="s">
        <v>543</v>
      </c>
      <c r="M48" s="356" t="s">
        <v>543</v>
      </c>
    </row>
    <row r="49" spans="2:13" ht="27.75" customHeight="1" x14ac:dyDescent="0.15">
      <c r="B49" s="1212"/>
      <c r="C49" s="1213"/>
      <c r="D49" s="103"/>
      <c r="E49" s="1214" t="s">
        <v>39</v>
      </c>
      <c r="F49" s="1214"/>
      <c r="G49" s="1214"/>
      <c r="H49" s="1215"/>
      <c r="I49" s="354" t="s">
        <v>543</v>
      </c>
      <c r="J49" s="355" t="s">
        <v>543</v>
      </c>
      <c r="K49" s="355" t="s">
        <v>543</v>
      </c>
      <c r="L49" s="355" t="s">
        <v>543</v>
      </c>
      <c r="M49" s="356" t="s">
        <v>543</v>
      </c>
    </row>
    <row r="50" spans="2:13" ht="27.75" customHeight="1" x14ac:dyDescent="0.15">
      <c r="B50" s="1208" t="s">
        <v>40</v>
      </c>
      <c r="C50" s="1209"/>
      <c r="D50" s="106"/>
      <c r="E50" s="1214" t="s">
        <v>41</v>
      </c>
      <c r="F50" s="1214"/>
      <c r="G50" s="1214"/>
      <c r="H50" s="1215"/>
      <c r="I50" s="354">
        <v>27943</v>
      </c>
      <c r="J50" s="355">
        <v>28104</v>
      </c>
      <c r="K50" s="355">
        <v>28564</v>
      </c>
      <c r="L50" s="355">
        <v>28198</v>
      </c>
      <c r="M50" s="356">
        <v>30993</v>
      </c>
    </row>
    <row r="51" spans="2:13" ht="27.75" customHeight="1" x14ac:dyDescent="0.15">
      <c r="B51" s="1210"/>
      <c r="C51" s="1211"/>
      <c r="D51" s="103"/>
      <c r="E51" s="1214" t="s">
        <v>42</v>
      </c>
      <c r="F51" s="1214"/>
      <c r="G51" s="1214"/>
      <c r="H51" s="1215"/>
      <c r="I51" s="354">
        <v>33065</v>
      </c>
      <c r="J51" s="355">
        <v>33998</v>
      </c>
      <c r="K51" s="355">
        <v>34903</v>
      </c>
      <c r="L51" s="355">
        <v>34681</v>
      </c>
      <c r="M51" s="356">
        <v>36392</v>
      </c>
    </row>
    <row r="52" spans="2:13" ht="27.75" customHeight="1" x14ac:dyDescent="0.15">
      <c r="B52" s="1212"/>
      <c r="C52" s="1213"/>
      <c r="D52" s="103"/>
      <c r="E52" s="1214" t="s">
        <v>43</v>
      </c>
      <c r="F52" s="1214"/>
      <c r="G52" s="1214"/>
      <c r="H52" s="1215"/>
      <c r="I52" s="354">
        <v>91220</v>
      </c>
      <c r="J52" s="355">
        <v>91152</v>
      </c>
      <c r="K52" s="355">
        <v>93393</v>
      </c>
      <c r="L52" s="355">
        <v>92553</v>
      </c>
      <c r="M52" s="356">
        <v>91448</v>
      </c>
    </row>
    <row r="53" spans="2:13" ht="27.75" customHeight="1" thickBot="1" x14ac:dyDescent="0.2">
      <c r="B53" s="1216" t="s">
        <v>44</v>
      </c>
      <c r="C53" s="1217"/>
      <c r="D53" s="107"/>
      <c r="E53" s="1218" t="s">
        <v>45</v>
      </c>
      <c r="F53" s="1218"/>
      <c r="G53" s="1218"/>
      <c r="H53" s="1219"/>
      <c r="I53" s="357">
        <v>-77</v>
      </c>
      <c r="J53" s="358">
        <v>-3062</v>
      </c>
      <c r="K53" s="358">
        <v>-556</v>
      </c>
      <c r="L53" s="358">
        <v>-325</v>
      </c>
      <c r="M53" s="359">
        <v>-6411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gMDXLzzEq3PN3edtcGBIXadiNRIzgAY1czGfaBqCtPmhu8q90pTP86iffhnbeIMLhnRK7eTq7XV7UJcSjzoxGg==" saltValue="A1dZHN7EqUi1ZwRE0+/f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B43" zoomScale="70" zoomScaleNormal="70" zoomScaleSheetLayoutView="100" workbookViewId="0">
      <selection activeCell="H64" sqref="H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587</v>
      </c>
      <c r="G54" s="116" t="s">
        <v>588</v>
      </c>
      <c r="H54" s="117" t="s">
        <v>589</v>
      </c>
    </row>
    <row r="55" spans="2:8" ht="52.5" customHeight="1" x14ac:dyDescent="0.15">
      <c r="B55" s="118"/>
      <c r="C55" s="1235" t="s">
        <v>48</v>
      </c>
      <c r="D55" s="1235"/>
      <c r="E55" s="1236"/>
      <c r="F55" s="119">
        <v>5567</v>
      </c>
      <c r="G55" s="119">
        <v>5671</v>
      </c>
      <c r="H55" s="120">
        <v>6729</v>
      </c>
    </row>
    <row r="56" spans="2:8" ht="52.5" customHeight="1" x14ac:dyDescent="0.15">
      <c r="B56" s="121"/>
      <c r="C56" s="1237" t="s">
        <v>49</v>
      </c>
      <c r="D56" s="1237"/>
      <c r="E56" s="1238"/>
      <c r="F56" s="122">
        <v>3447</v>
      </c>
      <c r="G56" s="122">
        <v>3386</v>
      </c>
      <c r="H56" s="123">
        <v>3324</v>
      </c>
    </row>
    <row r="57" spans="2:8" ht="53.25" customHeight="1" x14ac:dyDescent="0.15">
      <c r="B57" s="121"/>
      <c r="C57" s="1239" t="s">
        <v>50</v>
      </c>
      <c r="D57" s="1239"/>
      <c r="E57" s="1240"/>
      <c r="F57" s="124">
        <v>12970</v>
      </c>
      <c r="G57" s="124">
        <v>12421</v>
      </c>
      <c r="H57" s="125">
        <v>13118</v>
      </c>
    </row>
    <row r="58" spans="2:8" ht="45.75" customHeight="1" x14ac:dyDescent="0.15">
      <c r="B58" s="126"/>
      <c r="C58" s="1227" t="s">
        <v>632</v>
      </c>
      <c r="D58" s="1228"/>
      <c r="E58" s="1229"/>
      <c r="F58" s="127">
        <v>4826</v>
      </c>
      <c r="G58" s="127">
        <v>4465</v>
      </c>
      <c r="H58" s="128">
        <v>4217</v>
      </c>
    </row>
    <row r="59" spans="2:8" ht="45.75" customHeight="1" x14ac:dyDescent="0.15">
      <c r="B59" s="126"/>
      <c r="C59" s="1227" t="s">
        <v>633</v>
      </c>
      <c r="D59" s="1228"/>
      <c r="E59" s="1229"/>
      <c r="F59" s="127">
        <v>2153</v>
      </c>
      <c r="G59" s="127">
        <v>2435</v>
      </c>
      <c r="H59" s="128">
        <v>2715</v>
      </c>
    </row>
    <row r="60" spans="2:8" ht="45.75" customHeight="1" x14ac:dyDescent="0.15">
      <c r="B60" s="126"/>
      <c r="C60" s="1227" t="s">
        <v>634</v>
      </c>
      <c r="D60" s="1228"/>
      <c r="E60" s="1229"/>
      <c r="F60" s="127">
        <v>2018</v>
      </c>
      <c r="G60" s="127">
        <v>1905</v>
      </c>
      <c r="H60" s="128">
        <v>1739</v>
      </c>
    </row>
    <row r="61" spans="2:8" ht="45.75" customHeight="1" x14ac:dyDescent="0.15">
      <c r="B61" s="126"/>
      <c r="C61" s="1227" t="s">
        <v>635</v>
      </c>
      <c r="D61" s="1228"/>
      <c r="E61" s="1229"/>
      <c r="F61" s="127">
        <v>853</v>
      </c>
      <c r="G61" s="127">
        <v>866</v>
      </c>
      <c r="H61" s="128">
        <v>1129</v>
      </c>
    </row>
    <row r="62" spans="2:8" ht="45.75" customHeight="1" thickBot="1" x14ac:dyDescent="0.2">
      <c r="B62" s="129"/>
      <c r="C62" s="1230" t="s">
        <v>636</v>
      </c>
      <c r="D62" s="1231"/>
      <c r="E62" s="1232"/>
      <c r="F62" s="130">
        <v>731</v>
      </c>
      <c r="G62" s="130">
        <v>742</v>
      </c>
      <c r="H62" s="131">
        <v>726</v>
      </c>
    </row>
    <row r="63" spans="2:8" ht="52.5" customHeight="1" thickBot="1" x14ac:dyDescent="0.2">
      <c r="B63" s="132"/>
      <c r="C63" s="1233" t="s">
        <v>51</v>
      </c>
      <c r="D63" s="1233"/>
      <c r="E63" s="1234"/>
      <c r="F63" s="133">
        <v>21983</v>
      </c>
      <c r="G63" s="133">
        <v>21478</v>
      </c>
      <c r="H63" s="134">
        <v>23170</v>
      </c>
    </row>
    <row r="64" spans="2:8" x14ac:dyDescent="0.15"/>
  </sheetData>
  <sheetProtection algorithmName="SHA-512" hashValue="rADRhSmI8U4ObUC1Vg4/crAR070m4XxEqIr623yFYgQJV2ZKk6BT3OZEVoMD93SlJ8xNzvvt6iQBVf5WMGbW5w==" saltValue="ziXjXdnxfI711jCK6owE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582</v>
      </c>
      <c r="G2" s="148"/>
      <c r="H2" s="149"/>
    </row>
    <row r="3" spans="1:8" x14ac:dyDescent="0.15">
      <c r="A3" s="145" t="s">
        <v>575</v>
      </c>
      <c r="B3" s="150"/>
      <c r="C3" s="151"/>
      <c r="D3" s="152">
        <v>54783</v>
      </c>
      <c r="E3" s="153"/>
      <c r="F3" s="154">
        <v>48088</v>
      </c>
      <c r="G3" s="155"/>
      <c r="H3" s="156"/>
    </row>
    <row r="4" spans="1:8" x14ac:dyDescent="0.15">
      <c r="A4" s="157"/>
      <c r="B4" s="158"/>
      <c r="C4" s="159"/>
      <c r="D4" s="160">
        <v>27221</v>
      </c>
      <c r="E4" s="161"/>
      <c r="F4" s="162">
        <v>25183</v>
      </c>
      <c r="G4" s="163"/>
      <c r="H4" s="164"/>
    </row>
    <row r="5" spans="1:8" x14ac:dyDescent="0.15">
      <c r="A5" s="145" t="s">
        <v>577</v>
      </c>
      <c r="B5" s="150"/>
      <c r="C5" s="151"/>
      <c r="D5" s="152">
        <v>55406</v>
      </c>
      <c r="E5" s="153"/>
      <c r="F5" s="154">
        <v>46457</v>
      </c>
      <c r="G5" s="155"/>
      <c r="H5" s="156"/>
    </row>
    <row r="6" spans="1:8" x14ac:dyDescent="0.15">
      <c r="A6" s="157"/>
      <c r="B6" s="158"/>
      <c r="C6" s="159"/>
      <c r="D6" s="160">
        <v>23965</v>
      </c>
      <c r="E6" s="161"/>
      <c r="F6" s="162">
        <v>24020</v>
      </c>
      <c r="G6" s="163"/>
      <c r="H6" s="164"/>
    </row>
    <row r="7" spans="1:8" x14ac:dyDescent="0.15">
      <c r="A7" s="145" t="s">
        <v>578</v>
      </c>
      <c r="B7" s="150"/>
      <c r="C7" s="151"/>
      <c r="D7" s="152">
        <v>101328</v>
      </c>
      <c r="E7" s="153"/>
      <c r="F7" s="154">
        <v>51849</v>
      </c>
      <c r="G7" s="155"/>
      <c r="H7" s="156"/>
    </row>
    <row r="8" spans="1:8" x14ac:dyDescent="0.15">
      <c r="A8" s="157"/>
      <c r="B8" s="158"/>
      <c r="C8" s="159"/>
      <c r="D8" s="160">
        <v>40818</v>
      </c>
      <c r="E8" s="161"/>
      <c r="F8" s="162">
        <v>26326</v>
      </c>
      <c r="G8" s="163"/>
      <c r="H8" s="164"/>
    </row>
    <row r="9" spans="1:8" x14ac:dyDescent="0.15">
      <c r="A9" s="145" t="s">
        <v>579</v>
      </c>
      <c r="B9" s="150"/>
      <c r="C9" s="151"/>
      <c r="D9" s="152">
        <v>56448</v>
      </c>
      <c r="E9" s="153"/>
      <c r="F9" s="154">
        <v>52191</v>
      </c>
      <c r="G9" s="155"/>
      <c r="H9" s="156"/>
    </row>
    <row r="10" spans="1:8" x14ac:dyDescent="0.15">
      <c r="A10" s="157"/>
      <c r="B10" s="158"/>
      <c r="C10" s="159"/>
      <c r="D10" s="160">
        <v>31734</v>
      </c>
      <c r="E10" s="161"/>
      <c r="F10" s="162">
        <v>26807</v>
      </c>
      <c r="G10" s="163"/>
      <c r="H10" s="164"/>
    </row>
    <row r="11" spans="1:8" x14ac:dyDescent="0.15">
      <c r="A11" s="145" t="s">
        <v>580</v>
      </c>
      <c r="B11" s="150"/>
      <c r="C11" s="151"/>
      <c r="D11" s="152">
        <v>65578</v>
      </c>
      <c r="E11" s="153"/>
      <c r="F11" s="154">
        <v>48105</v>
      </c>
      <c r="G11" s="155"/>
      <c r="H11" s="156"/>
    </row>
    <row r="12" spans="1:8" x14ac:dyDescent="0.15">
      <c r="A12" s="157"/>
      <c r="B12" s="158"/>
      <c r="C12" s="165"/>
      <c r="D12" s="160">
        <v>25730</v>
      </c>
      <c r="E12" s="161"/>
      <c r="F12" s="162">
        <v>24072</v>
      </c>
      <c r="G12" s="163"/>
      <c r="H12" s="164"/>
    </row>
    <row r="13" spans="1:8" x14ac:dyDescent="0.15">
      <c r="A13" s="145"/>
      <c r="B13" s="150"/>
      <c r="C13" s="166"/>
      <c r="D13" s="167">
        <v>66709</v>
      </c>
      <c r="E13" s="168"/>
      <c r="F13" s="169">
        <v>49338</v>
      </c>
      <c r="G13" s="170"/>
      <c r="H13" s="156"/>
    </row>
    <row r="14" spans="1:8" x14ac:dyDescent="0.15">
      <c r="A14" s="157"/>
      <c r="B14" s="158"/>
      <c r="C14" s="159"/>
      <c r="D14" s="160">
        <v>29894</v>
      </c>
      <c r="E14" s="161"/>
      <c r="F14" s="162">
        <v>25282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5.87</v>
      </c>
      <c r="C19" s="171">
        <f>ROUND(VALUE(SUBSTITUTE(実質収支比率等に係る経年分析!G$48,"▲","-")),2)</f>
        <v>5.95</v>
      </c>
      <c r="D19" s="171">
        <f>ROUND(VALUE(SUBSTITUTE(実質収支比率等に係る経年分析!H$48,"▲","-")),2)</f>
        <v>5.47</v>
      </c>
      <c r="E19" s="171">
        <f>ROUND(VALUE(SUBSTITUTE(実質収支比率等に係る経年分析!I$48,"▲","-")),2)</f>
        <v>7.67</v>
      </c>
      <c r="F19" s="171">
        <f>ROUND(VALUE(SUBSTITUTE(実質収支比率等に係る経年分析!J$48,"▲","-")),2)</f>
        <v>7.49</v>
      </c>
    </row>
    <row r="20" spans="1:11" x14ac:dyDescent="0.15">
      <c r="A20" s="171" t="s">
        <v>55</v>
      </c>
      <c r="B20" s="171">
        <f>ROUND(VALUE(SUBSTITUTE(実質収支比率等に係る経年分析!F$47,"▲","-")),2)</f>
        <v>8.56</v>
      </c>
      <c r="C20" s="171">
        <f>ROUND(VALUE(SUBSTITUTE(実質収支比率等に係る経年分析!G$47,"▲","-")),2)</f>
        <v>7.62</v>
      </c>
      <c r="D20" s="171">
        <f>ROUND(VALUE(SUBSTITUTE(実質収支比率等に係る経年分析!H$47,"▲","-")),2)</f>
        <v>9.35</v>
      </c>
      <c r="E20" s="171">
        <f>ROUND(VALUE(SUBSTITUTE(実質収支比率等に係る経年分析!I$47,"▲","-")),2)</f>
        <v>9.39</v>
      </c>
      <c r="F20" s="171">
        <f>ROUND(VALUE(SUBSTITUTE(実質収支比率等に係る経年分析!J$47,"▲","-")),2)</f>
        <v>10.89</v>
      </c>
    </row>
    <row r="21" spans="1:11" x14ac:dyDescent="0.15">
      <c r="A21" s="171" t="s">
        <v>56</v>
      </c>
      <c r="B21" s="171">
        <f>IF(ISNUMBER(VALUE(SUBSTITUTE(実質収支比率等に係る経年分析!F$49,"▲","-"))),ROUND(VALUE(SUBSTITUTE(実質収支比率等に係る経年分析!F$49,"▲","-")),2),NA())</f>
        <v>0.41</v>
      </c>
      <c r="C21" s="171">
        <f>IF(ISNUMBER(VALUE(SUBSTITUTE(実質収支比率等に係る経年分析!G$49,"▲","-"))),ROUND(VALUE(SUBSTITUTE(実質収支比率等に係る経年分析!G$49,"▲","-")),2),NA())</f>
        <v>-0.93</v>
      </c>
      <c r="D21" s="171">
        <f>IF(ISNUMBER(VALUE(SUBSTITUTE(実質収支比率等に係る経年分析!H$49,"▲","-"))),ROUND(VALUE(SUBSTITUTE(実質収支比率等に係る経年分析!H$49,"▲","-")),2),NA())</f>
        <v>1.31</v>
      </c>
      <c r="E21" s="171">
        <f>IF(ISNUMBER(VALUE(SUBSTITUTE(実質収支比率等に係る経年分析!I$49,"▲","-"))),ROUND(VALUE(SUBSTITUTE(実質収支比率等に係る経年分析!I$49,"▲","-")),2),NA())</f>
        <v>2.46</v>
      </c>
      <c r="F21" s="171">
        <f>IF(ISNUMBER(VALUE(SUBSTITUTE(実質収支比率等に係る経年分析!J$49,"▲","-"))),ROUND(VALUE(SUBSTITUTE(実質収支比率等に係る経年分析!J$49,"▲","-")),2),NA())</f>
        <v>1.72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1.66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1.88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0.19</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0.19</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0.19</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0.47</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0.55000000000000004</v>
      </c>
    </row>
    <row r="30" spans="1:11" x14ac:dyDescent="0.15">
      <c r="A30" s="172" t="str">
        <f>IF(連結実質赤字比率に係る赤字・黒字の構成分析!C$40="",NA(),連結実質赤字比率に係る赤字・黒字の構成分析!C$40)</f>
        <v>卸売市場事業特別会計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0.76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0.77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0.59</v>
      </c>
    </row>
    <row r="31" spans="1:11" x14ac:dyDescent="0.15">
      <c r="A31" s="172" t="str">
        <f>IF(連結実質赤字比率に係る赤字・黒字の構成分析!C$39="",NA(),連結実質赤字比率に係る赤字・黒字の構成分析!C$39)</f>
        <v>住宅事業特別会計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0.61</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0.28000000000000003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0.68</v>
      </c>
    </row>
    <row r="33" spans="1:16" x14ac:dyDescent="0.15">
      <c r="A33" s="172" t="str">
        <f>IF(連結実質赤字比率に係る赤字・黒字の構成分析!C$37="",NA(),連結実質赤字比率に係る赤字・黒字の構成分析!C$37)</f>
        <v>競輪事業特別会計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0.56999999999999995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4.62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4.66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4.72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4.75</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6.71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5.42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12582</v>
      </c>
      <c r="E42" s="173"/>
      <c r="F42" s="173"/>
      <c r="G42" s="173">
        <f>'実質公債費比率（分子）の構造'!L$52</f>
        <v>12197</v>
      </c>
      <c r="H42" s="173"/>
      <c r="I42" s="173"/>
      <c r="J42" s="173">
        <f>'実質公債費比率（分子）の構造'!M$52</f>
        <v>11280</v>
      </c>
      <c r="K42" s="173"/>
      <c r="L42" s="173"/>
      <c r="M42" s="173">
        <f>'実質公債費比率（分子）の構造'!N$52</f>
        <v>11583</v>
      </c>
      <c r="N42" s="173"/>
      <c r="O42" s="173"/>
      <c r="P42" s="173">
        <f>'実質公債費比率（分子）の構造'!O$52</f>
        <v>11203</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39</v>
      </c>
      <c r="C44" s="173"/>
      <c r="D44" s="173"/>
      <c r="E44" s="173">
        <f>'実質公債費比率（分子）の構造'!L$50</f>
        <v>36</v>
      </c>
      <c r="F44" s="173"/>
      <c r="G44" s="173"/>
      <c r="H44" s="173">
        <f>'実質公債費比率（分子）の構造'!M$50</f>
        <v>33</v>
      </c>
      <c r="I44" s="173"/>
      <c r="J44" s="173"/>
      <c r="K44" s="173">
        <f>'実質公債費比率（分子）の構造'!N$50</f>
        <v>28</v>
      </c>
      <c r="L44" s="173"/>
      <c r="M44" s="173"/>
      <c r="N44" s="173">
        <f>'実質公債費比率（分子）の構造'!O$50</f>
        <v>22</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2288</v>
      </c>
      <c r="C46" s="173"/>
      <c r="D46" s="173"/>
      <c r="E46" s="173">
        <f>'実質公債費比率（分子）の構造'!L$48</f>
        <v>2383</v>
      </c>
      <c r="F46" s="173"/>
      <c r="G46" s="173"/>
      <c r="H46" s="173">
        <f>'実質公債費比率（分子）の構造'!M$48</f>
        <v>2238</v>
      </c>
      <c r="I46" s="173"/>
      <c r="J46" s="173"/>
      <c r="K46" s="173">
        <f>'実質公債費比率（分子）の構造'!N$48</f>
        <v>2021</v>
      </c>
      <c r="L46" s="173"/>
      <c r="M46" s="173"/>
      <c r="N46" s="173">
        <f>'実質公債費比率（分子）の構造'!O$48</f>
        <v>1861</v>
      </c>
      <c r="O46" s="173"/>
      <c r="P46" s="173"/>
    </row>
    <row r="47" spans="1:16" x14ac:dyDescent="0.15">
      <c r="A47" s="173" t="s">
        <v>68</v>
      </c>
      <c r="B47" s="173">
        <f>'実質公債費比率（分子）の構造'!K$47</f>
        <v>143</v>
      </c>
      <c r="C47" s="173"/>
      <c r="D47" s="173"/>
      <c r="E47" s="173">
        <f>'実質公債費比率（分子）の構造'!L$47</f>
        <v>143</v>
      </c>
      <c r="F47" s="173"/>
      <c r="G47" s="173"/>
      <c r="H47" s="173">
        <f>'実質公債費比率（分子）の構造'!M$47</f>
        <v>143</v>
      </c>
      <c r="I47" s="173"/>
      <c r="J47" s="173"/>
      <c r="K47" s="173">
        <f>'実質公債費比率（分子）の構造'!N$47</f>
        <v>143</v>
      </c>
      <c r="L47" s="173"/>
      <c r="M47" s="173"/>
      <c r="N47" s="173">
        <f>'実質公債費比率（分子）の構造'!O$47</f>
        <v>143</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12321</v>
      </c>
      <c r="C49" s="173"/>
      <c r="D49" s="173"/>
      <c r="E49" s="173">
        <f>'実質公債費比率（分子）の構造'!L$45</f>
        <v>11909</v>
      </c>
      <c r="F49" s="173"/>
      <c r="G49" s="173"/>
      <c r="H49" s="173">
        <f>'実質公債費比率（分子）の構造'!M$45</f>
        <v>11369</v>
      </c>
      <c r="I49" s="173"/>
      <c r="J49" s="173"/>
      <c r="K49" s="173">
        <f>'実質公債費比率（分子）の構造'!N$45</f>
        <v>11250</v>
      </c>
      <c r="L49" s="173"/>
      <c r="M49" s="173"/>
      <c r="N49" s="173">
        <f>'実質公債費比率（分子）の構造'!O$45</f>
        <v>11871</v>
      </c>
      <c r="O49" s="173"/>
      <c r="P49" s="173"/>
    </row>
    <row r="50" spans="1:16" x14ac:dyDescent="0.15">
      <c r="A50" s="173" t="s">
        <v>71</v>
      </c>
      <c r="B50" s="173" t="e">
        <f>NA()</f>
        <v>#N/A</v>
      </c>
      <c r="C50" s="173">
        <f>IF(ISNUMBER('実質公債費比率（分子）の構造'!K$53),'実質公債費比率（分子）の構造'!K$53,NA())</f>
        <v>2209</v>
      </c>
      <c r="D50" s="173" t="e">
        <f>NA()</f>
        <v>#N/A</v>
      </c>
      <c r="E50" s="173" t="e">
        <f>NA()</f>
        <v>#N/A</v>
      </c>
      <c r="F50" s="173">
        <f>IF(ISNUMBER('実質公債費比率（分子）の構造'!L$53),'実質公債費比率（分子）の構造'!L$53,NA())</f>
        <v>2274</v>
      </c>
      <c r="G50" s="173" t="e">
        <f>NA()</f>
        <v>#N/A</v>
      </c>
      <c r="H50" s="173" t="e">
        <f>NA()</f>
        <v>#N/A</v>
      </c>
      <c r="I50" s="173">
        <f>IF(ISNUMBER('実質公債費比率（分子）の構造'!M$53),'実質公債費比率（分子）の構造'!M$53,NA())</f>
        <v>2503</v>
      </c>
      <c r="J50" s="173" t="e">
        <f>NA()</f>
        <v>#N/A</v>
      </c>
      <c r="K50" s="173" t="e">
        <f>NA()</f>
        <v>#N/A</v>
      </c>
      <c r="L50" s="173">
        <f>IF(ISNUMBER('実質公債費比率（分子）の構造'!N$53),'実質公債費比率（分子）の構造'!N$53,NA())</f>
        <v>1859</v>
      </c>
      <c r="M50" s="173" t="e">
        <f>NA()</f>
        <v>#N/A</v>
      </c>
      <c r="N50" s="173" t="e">
        <f>NA()</f>
        <v>#N/A</v>
      </c>
      <c r="O50" s="173">
        <f>IF(ISNUMBER('実質公債費比率（分子）の構造'!O$53),'実質公債費比率（分子）の構造'!O$53,NA())</f>
        <v>2694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91220</v>
      </c>
      <c r="E56" s="172"/>
      <c r="F56" s="172"/>
      <c r="G56" s="172">
        <f>'将来負担比率（分子）の構造'!J$52</f>
        <v>91152</v>
      </c>
      <c r="H56" s="172"/>
      <c r="I56" s="172"/>
      <c r="J56" s="172">
        <f>'将来負担比率（分子）の構造'!K$52</f>
        <v>93393</v>
      </c>
      <c r="K56" s="172"/>
      <c r="L56" s="172"/>
      <c r="M56" s="172">
        <f>'将来負担比率（分子）の構造'!L$52</f>
        <v>92553</v>
      </c>
      <c r="N56" s="172"/>
      <c r="O56" s="172"/>
      <c r="P56" s="172">
        <f>'将来負担比率（分子）の構造'!M$52</f>
        <v>91448</v>
      </c>
    </row>
    <row r="57" spans="1:16" x14ac:dyDescent="0.15">
      <c r="A57" s="172" t="s">
        <v>42</v>
      </c>
      <c r="B57" s="172"/>
      <c r="C57" s="172"/>
      <c r="D57" s="172">
        <f>'将来負担比率（分子）の構造'!I$51</f>
        <v>33065</v>
      </c>
      <c r="E57" s="172"/>
      <c r="F57" s="172"/>
      <c r="G57" s="172">
        <f>'将来負担比率（分子）の構造'!J$51</f>
        <v>33998</v>
      </c>
      <c r="H57" s="172"/>
      <c r="I57" s="172"/>
      <c r="J57" s="172">
        <f>'将来負担比率（分子）の構造'!K$51</f>
        <v>34903</v>
      </c>
      <c r="K57" s="172"/>
      <c r="L57" s="172"/>
      <c r="M57" s="172">
        <f>'将来負担比率（分子）の構造'!L$51</f>
        <v>34681</v>
      </c>
      <c r="N57" s="172"/>
      <c r="O57" s="172"/>
      <c r="P57" s="172">
        <f>'将来負担比率（分子）の構造'!M$51</f>
        <v>36392</v>
      </c>
    </row>
    <row r="58" spans="1:16" x14ac:dyDescent="0.15">
      <c r="A58" s="172" t="s">
        <v>41</v>
      </c>
      <c r="B58" s="172"/>
      <c r="C58" s="172"/>
      <c r="D58" s="172">
        <f>'将来負担比率（分子）の構造'!I$50</f>
        <v>27943</v>
      </c>
      <c r="E58" s="172"/>
      <c r="F58" s="172"/>
      <c r="G58" s="172">
        <f>'将来負担比率（分子）の構造'!J$50</f>
        <v>28104</v>
      </c>
      <c r="H58" s="172"/>
      <c r="I58" s="172"/>
      <c r="J58" s="172">
        <f>'将来負担比率（分子）の構造'!K$50</f>
        <v>28564</v>
      </c>
      <c r="K58" s="172"/>
      <c r="L58" s="172"/>
      <c r="M58" s="172">
        <f>'将来負担比率（分子）の構造'!L$50</f>
        <v>28198</v>
      </c>
      <c r="N58" s="172"/>
      <c r="O58" s="172"/>
      <c r="P58" s="172">
        <f>'将来負担比率（分子）の構造'!M$50</f>
        <v>30993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80</v>
      </c>
      <c r="C61" s="172"/>
      <c r="D61" s="172"/>
      <c r="E61" s="172">
        <f>'将来負担比率（分子）の構造'!J$46</f>
        <v>117</v>
      </c>
      <c r="F61" s="172"/>
      <c r="G61" s="172"/>
      <c r="H61" s="172">
        <f>'将来負担比率（分子）の構造'!K$46</f>
        <v>90</v>
      </c>
      <c r="I61" s="172"/>
      <c r="J61" s="172"/>
      <c r="K61" s="172">
        <f>'将来負担比率（分子）の構造'!L$46</f>
        <v>108</v>
      </c>
      <c r="L61" s="172"/>
      <c r="M61" s="172"/>
      <c r="N61" s="172">
        <f>'将来負担比率（分子）の構造'!M$46</f>
        <v>111</v>
      </c>
      <c r="O61" s="172"/>
      <c r="P61" s="172"/>
    </row>
    <row r="62" spans="1:16" x14ac:dyDescent="0.15">
      <c r="A62" s="172" t="s">
        <v>35</v>
      </c>
      <c r="B62" s="172">
        <f>'将来負担比率（分子）の構造'!I$45</f>
        <v>15647</v>
      </c>
      <c r="C62" s="172"/>
      <c r="D62" s="172"/>
      <c r="E62" s="172">
        <f>'将来負担比率（分子）の構造'!J$45</f>
        <v>14029</v>
      </c>
      <c r="F62" s="172"/>
      <c r="G62" s="172"/>
      <c r="H62" s="172">
        <f>'将来負担比率（分子）の構造'!K$45</f>
        <v>14006</v>
      </c>
      <c r="I62" s="172"/>
      <c r="J62" s="172"/>
      <c r="K62" s="172">
        <f>'将来負担比率（分子）の構造'!L$45</f>
        <v>13454</v>
      </c>
      <c r="L62" s="172"/>
      <c r="M62" s="172"/>
      <c r="N62" s="172">
        <f>'将来負担比率（分子）の構造'!M$45</f>
        <v>12360</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24202</v>
      </c>
      <c r="C64" s="172"/>
      <c r="D64" s="172"/>
      <c r="E64" s="172">
        <f>'将来負担比率（分子）の構造'!J$43</f>
        <v>24578</v>
      </c>
      <c r="F64" s="172"/>
      <c r="G64" s="172"/>
      <c r="H64" s="172">
        <f>'将来負担比率（分子）の構造'!K$43</f>
        <v>25565</v>
      </c>
      <c r="I64" s="172"/>
      <c r="J64" s="172"/>
      <c r="K64" s="172">
        <f>'将来負担比率（分子）の構造'!L$43</f>
        <v>26030</v>
      </c>
      <c r="L64" s="172"/>
      <c r="M64" s="172"/>
      <c r="N64" s="172">
        <f>'将来負担比率（分子）の構造'!M$43</f>
        <v>26134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1312</v>
      </c>
      <c r="L65" s="172"/>
      <c r="M65" s="172"/>
      <c r="N65" s="172">
        <f>'将来負担比率（分子）の構造'!M$42</f>
        <v>880</v>
      </c>
      <c r="O65" s="172"/>
      <c r="P65" s="172"/>
    </row>
    <row r="66" spans="1:16" x14ac:dyDescent="0.15">
      <c r="A66" s="172" t="s">
        <v>31</v>
      </c>
      <c r="B66" s="172">
        <f>'将来負担比率（分子）の構造'!I$41</f>
        <v>112222</v>
      </c>
      <c r="C66" s="172"/>
      <c r="D66" s="172"/>
      <c r="E66" s="172">
        <f>'将来負担比率（分子）の構造'!J$41</f>
        <v>111468</v>
      </c>
      <c r="F66" s="172"/>
      <c r="G66" s="172"/>
      <c r="H66" s="172">
        <f>'将来負担比率（分子）の構造'!K$41</f>
        <v>116645</v>
      </c>
      <c r="I66" s="172"/>
      <c r="J66" s="172"/>
      <c r="K66" s="172">
        <f>'将来負担比率（分子）の構造'!L$41</f>
        <v>114203</v>
      </c>
      <c r="L66" s="172"/>
      <c r="M66" s="172"/>
      <c r="N66" s="172">
        <f>'将来負担比率（分子）の構造'!M$41</f>
        <v>112936</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5567</v>
      </c>
      <c r="C72" s="176">
        <f>基金残高に係る経年分析!G55</f>
        <v>5671</v>
      </c>
      <c r="D72" s="176">
        <f>基金残高に係る経年分析!H55</f>
        <v>6729</v>
      </c>
    </row>
    <row r="73" spans="1:16" x14ac:dyDescent="0.15">
      <c r="A73" s="175" t="s">
        <v>78</v>
      </c>
      <c r="B73" s="176">
        <f>基金残高に係る経年分析!F56</f>
        <v>3447</v>
      </c>
      <c r="C73" s="176">
        <f>基金残高に係る経年分析!G56</f>
        <v>3386</v>
      </c>
      <c r="D73" s="176">
        <f>基金残高に係る経年分析!H56</f>
        <v>3324</v>
      </c>
    </row>
    <row r="74" spans="1:16" x14ac:dyDescent="0.15">
      <c r="A74" s="175" t="s">
        <v>79</v>
      </c>
      <c r="B74" s="176">
        <f>基金残高に係る経年分析!F57</f>
        <v>12970</v>
      </c>
      <c r="C74" s="176">
        <f>基金残高に係る経年分析!G57</f>
        <v>12421</v>
      </c>
      <c r="D74" s="176">
        <f>基金残高に係る経年分析!H57</f>
        <v>13118</v>
      </c>
    </row>
  </sheetData>
  <sheetProtection algorithmName="SHA-512" hashValue="nOSkxh9BF1lXlVPYavqA/Yj3TZbz7GffBDT+9Qd0TwFqKgdRRohU81iF6Y1KRWYIVUC15nR8vhYNX3bc1n41Ew==" saltValue="ix3E706UKhCj28fvYFdd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C1" workbookViewId="0">
      <selection activeCell="AD30" sqref="AD30:AK30"/>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212</v>
      </c>
      <c r="DI1" s="748"/>
      <c r="DJ1" s="748"/>
      <c r="DK1" s="748"/>
      <c r="DL1" s="748"/>
      <c r="DM1" s="748"/>
      <c r="DN1" s="749"/>
      <c r="DO1" s="212"/>
      <c r="DP1" s="747" t="s">
        <v>213</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217</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44" t="s">
        <v>221</v>
      </c>
      <c r="AQ4" s="744"/>
      <c r="AR4" s="744"/>
      <c r="AS4" s="744"/>
      <c r="AT4" s="744"/>
      <c r="AU4" s="744"/>
      <c r="AV4" s="744"/>
      <c r="AW4" s="744"/>
      <c r="AX4" s="744"/>
      <c r="AY4" s="744"/>
      <c r="AZ4" s="744"/>
      <c r="BA4" s="744"/>
      <c r="BB4" s="744"/>
      <c r="BC4" s="744"/>
      <c r="BD4" s="744"/>
      <c r="BE4" s="744"/>
      <c r="BF4" s="744"/>
      <c r="BG4" s="744" t="s">
        <v>222</v>
      </c>
      <c r="BH4" s="744"/>
      <c r="BI4" s="744"/>
      <c r="BJ4" s="744"/>
      <c r="BK4" s="744"/>
      <c r="BL4" s="744"/>
      <c r="BM4" s="744"/>
      <c r="BN4" s="744"/>
      <c r="BO4" s="744" t="s">
        <v>219</v>
      </c>
      <c r="BP4" s="744"/>
      <c r="BQ4" s="744"/>
      <c r="BR4" s="744"/>
      <c r="BS4" s="744" t="s">
        <v>223</v>
      </c>
      <c r="BT4" s="744"/>
      <c r="BU4" s="744"/>
      <c r="BV4" s="744"/>
      <c r="BW4" s="744"/>
      <c r="BX4" s="744"/>
      <c r="BY4" s="744"/>
      <c r="BZ4" s="744"/>
      <c r="CA4" s="744"/>
      <c r="CB4" s="744"/>
      <c r="CD4" s="731" t="s">
        <v>224</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225</v>
      </c>
      <c r="C5" s="698"/>
      <c r="D5" s="698"/>
      <c r="E5" s="698"/>
      <c r="F5" s="698"/>
      <c r="G5" s="698"/>
      <c r="H5" s="698"/>
      <c r="I5" s="698"/>
      <c r="J5" s="698"/>
      <c r="K5" s="698"/>
      <c r="L5" s="698"/>
      <c r="M5" s="698"/>
      <c r="N5" s="698"/>
      <c r="O5" s="698"/>
      <c r="P5" s="698"/>
      <c r="Q5" s="699"/>
      <c r="R5" s="682">
        <v>29238914</v>
      </c>
      <c r="S5" s="683"/>
      <c r="T5" s="683"/>
      <c r="U5" s="683"/>
      <c r="V5" s="683"/>
      <c r="W5" s="683"/>
      <c r="X5" s="683"/>
      <c r="Y5" s="726"/>
      <c r="Z5" s="745">
        <v>20.2</v>
      </c>
      <c r="AA5" s="745"/>
      <c r="AB5" s="745"/>
      <c r="AC5" s="745"/>
      <c r="AD5" s="746">
        <v>27346515</v>
      </c>
      <c r="AE5" s="746"/>
      <c r="AF5" s="746"/>
      <c r="AG5" s="746"/>
      <c r="AH5" s="746"/>
      <c r="AI5" s="746"/>
      <c r="AJ5" s="746"/>
      <c r="AK5" s="746"/>
      <c r="AL5" s="727">
        <v>44.5</v>
      </c>
      <c r="AM5" s="702"/>
      <c r="AN5" s="702"/>
      <c r="AO5" s="728"/>
      <c r="AP5" s="697" t="s">
        <v>226</v>
      </c>
      <c r="AQ5" s="698"/>
      <c r="AR5" s="698"/>
      <c r="AS5" s="698"/>
      <c r="AT5" s="698"/>
      <c r="AU5" s="698"/>
      <c r="AV5" s="698"/>
      <c r="AW5" s="698"/>
      <c r="AX5" s="698"/>
      <c r="AY5" s="698"/>
      <c r="AZ5" s="698"/>
      <c r="BA5" s="698"/>
      <c r="BB5" s="698"/>
      <c r="BC5" s="698"/>
      <c r="BD5" s="698"/>
      <c r="BE5" s="698"/>
      <c r="BF5" s="699"/>
      <c r="BG5" s="629">
        <v>27316776</v>
      </c>
      <c r="BH5" s="630"/>
      <c r="BI5" s="630"/>
      <c r="BJ5" s="630"/>
      <c r="BK5" s="630"/>
      <c r="BL5" s="630"/>
      <c r="BM5" s="630"/>
      <c r="BN5" s="631"/>
      <c r="BO5" s="656">
        <v>93.4</v>
      </c>
      <c r="BP5" s="656"/>
      <c r="BQ5" s="656"/>
      <c r="BR5" s="656"/>
      <c r="BS5" s="657">
        <v>381231</v>
      </c>
      <c r="BT5" s="657"/>
      <c r="BU5" s="657"/>
      <c r="BV5" s="657"/>
      <c r="BW5" s="657"/>
      <c r="BX5" s="657"/>
      <c r="BY5" s="657"/>
      <c r="BZ5" s="657"/>
      <c r="CA5" s="657"/>
      <c r="CB5" s="715"/>
      <c r="CD5" s="731" t="s">
        <v>221</v>
      </c>
      <c r="CE5" s="732"/>
      <c r="CF5" s="732"/>
      <c r="CG5" s="732"/>
      <c r="CH5" s="732"/>
      <c r="CI5" s="732"/>
      <c r="CJ5" s="732"/>
      <c r="CK5" s="732"/>
      <c r="CL5" s="732"/>
      <c r="CM5" s="732"/>
      <c r="CN5" s="732"/>
      <c r="CO5" s="732"/>
      <c r="CP5" s="732"/>
      <c r="CQ5" s="733"/>
      <c r="CR5" s="731" t="s">
        <v>227</v>
      </c>
      <c r="CS5" s="732"/>
      <c r="CT5" s="732"/>
      <c r="CU5" s="732"/>
      <c r="CV5" s="732"/>
      <c r="CW5" s="732"/>
      <c r="CX5" s="732"/>
      <c r="CY5" s="733"/>
      <c r="CZ5" s="731" t="s">
        <v>219</v>
      </c>
      <c r="DA5" s="732"/>
      <c r="DB5" s="732"/>
      <c r="DC5" s="733"/>
      <c r="DD5" s="731" t="s">
        <v>228</v>
      </c>
      <c r="DE5" s="732"/>
      <c r="DF5" s="732"/>
      <c r="DG5" s="732"/>
      <c r="DH5" s="732"/>
      <c r="DI5" s="732"/>
      <c r="DJ5" s="732"/>
      <c r="DK5" s="732"/>
      <c r="DL5" s="732"/>
      <c r="DM5" s="732"/>
      <c r="DN5" s="732"/>
      <c r="DO5" s="732"/>
      <c r="DP5" s="733"/>
      <c r="DQ5" s="731" t="s">
        <v>229</v>
      </c>
      <c r="DR5" s="732"/>
      <c r="DS5" s="732"/>
      <c r="DT5" s="732"/>
      <c r="DU5" s="732"/>
      <c r="DV5" s="732"/>
      <c r="DW5" s="732"/>
      <c r="DX5" s="732"/>
      <c r="DY5" s="732"/>
      <c r="DZ5" s="732"/>
      <c r="EA5" s="732"/>
      <c r="EB5" s="732"/>
      <c r="EC5" s="733"/>
    </row>
    <row r="6" spans="2:143" ht="11.25" customHeight="1" x14ac:dyDescent="0.15">
      <c r="B6" s="626" t="s">
        <v>230</v>
      </c>
      <c r="C6" s="627"/>
      <c r="D6" s="627"/>
      <c r="E6" s="627"/>
      <c r="F6" s="627"/>
      <c r="G6" s="627"/>
      <c r="H6" s="627"/>
      <c r="I6" s="627"/>
      <c r="J6" s="627"/>
      <c r="K6" s="627"/>
      <c r="L6" s="627"/>
      <c r="M6" s="627"/>
      <c r="N6" s="627"/>
      <c r="O6" s="627"/>
      <c r="P6" s="627"/>
      <c r="Q6" s="628"/>
      <c r="R6" s="629">
        <v>761481</v>
      </c>
      <c r="S6" s="630"/>
      <c r="T6" s="630"/>
      <c r="U6" s="630"/>
      <c r="V6" s="630"/>
      <c r="W6" s="630"/>
      <c r="X6" s="630"/>
      <c r="Y6" s="631"/>
      <c r="Z6" s="656">
        <v>0.5</v>
      </c>
      <c r="AA6" s="656"/>
      <c r="AB6" s="656"/>
      <c r="AC6" s="656"/>
      <c r="AD6" s="657">
        <v>761481</v>
      </c>
      <c r="AE6" s="657"/>
      <c r="AF6" s="657"/>
      <c r="AG6" s="657"/>
      <c r="AH6" s="657"/>
      <c r="AI6" s="657"/>
      <c r="AJ6" s="657"/>
      <c r="AK6" s="657"/>
      <c r="AL6" s="632">
        <v>1.2</v>
      </c>
      <c r="AM6" s="633"/>
      <c r="AN6" s="633"/>
      <c r="AO6" s="658"/>
      <c r="AP6" s="626" t="s">
        <v>231</v>
      </c>
      <c r="AQ6" s="627"/>
      <c r="AR6" s="627"/>
      <c r="AS6" s="627"/>
      <c r="AT6" s="627"/>
      <c r="AU6" s="627"/>
      <c r="AV6" s="627"/>
      <c r="AW6" s="627"/>
      <c r="AX6" s="627"/>
      <c r="AY6" s="627"/>
      <c r="AZ6" s="627"/>
      <c r="BA6" s="627"/>
      <c r="BB6" s="627"/>
      <c r="BC6" s="627"/>
      <c r="BD6" s="627"/>
      <c r="BE6" s="627"/>
      <c r="BF6" s="628"/>
      <c r="BG6" s="629">
        <v>27316776</v>
      </c>
      <c r="BH6" s="630"/>
      <c r="BI6" s="630"/>
      <c r="BJ6" s="630"/>
      <c r="BK6" s="630"/>
      <c r="BL6" s="630"/>
      <c r="BM6" s="630"/>
      <c r="BN6" s="631"/>
      <c r="BO6" s="656">
        <v>93.4</v>
      </c>
      <c r="BP6" s="656"/>
      <c r="BQ6" s="656"/>
      <c r="BR6" s="656"/>
      <c r="BS6" s="657">
        <v>381231</v>
      </c>
      <c r="BT6" s="657"/>
      <c r="BU6" s="657"/>
      <c r="BV6" s="657"/>
      <c r="BW6" s="657"/>
      <c r="BX6" s="657"/>
      <c r="BY6" s="657"/>
      <c r="BZ6" s="657"/>
      <c r="CA6" s="657"/>
      <c r="CB6" s="715"/>
      <c r="CD6" s="685" t="s">
        <v>232</v>
      </c>
      <c r="CE6" s="686"/>
      <c r="CF6" s="686"/>
      <c r="CG6" s="686"/>
      <c r="CH6" s="686"/>
      <c r="CI6" s="686"/>
      <c r="CJ6" s="686"/>
      <c r="CK6" s="686"/>
      <c r="CL6" s="686"/>
      <c r="CM6" s="686"/>
      <c r="CN6" s="686"/>
      <c r="CO6" s="686"/>
      <c r="CP6" s="686"/>
      <c r="CQ6" s="687"/>
      <c r="CR6" s="629">
        <v>530131</v>
      </c>
      <c r="CS6" s="630"/>
      <c r="CT6" s="630"/>
      <c r="CU6" s="630"/>
      <c r="CV6" s="630"/>
      <c r="CW6" s="630"/>
      <c r="CX6" s="630"/>
      <c r="CY6" s="631"/>
      <c r="CZ6" s="727">
        <v>0.4</v>
      </c>
      <c r="DA6" s="702"/>
      <c r="DB6" s="702"/>
      <c r="DC6" s="730"/>
      <c r="DD6" s="635" t="s">
        <v>128</v>
      </c>
      <c r="DE6" s="630"/>
      <c r="DF6" s="630"/>
      <c r="DG6" s="630"/>
      <c r="DH6" s="630"/>
      <c r="DI6" s="630"/>
      <c r="DJ6" s="630"/>
      <c r="DK6" s="630"/>
      <c r="DL6" s="630"/>
      <c r="DM6" s="630"/>
      <c r="DN6" s="630"/>
      <c r="DO6" s="630"/>
      <c r="DP6" s="631"/>
      <c r="DQ6" s="635">
        <v>529442</v>
      </c>
      <c r="DR6" s="630"/>
      <c r="DS6" s="630"/>
      <c r="DT6" s="630"/>
      <c r="DU6" s="630"/>
      <c r="DV6" s="630"/>
      <c r="DW6" s="630"/>
      <c r="DX6" s="630"/>
      <c r="DY6" s="630"/>
      <c r="DZ6" s="630"/>
      <c r="EA6" s="630"/>
      <c r="EB6" s="630"/>
      <c r="EC6" s="674"/>
    </row>
    <row r="7" spans="2:143" ht="11.25" customHeight="1" x14ac:dyDescent="0.15">
      <c r="B7" s="626" t="s">
        <v>233</v>
      </c>
      <c r="C7" s="627"/>
      <c r="D7" s="627"/>
      <c r="E7" s="627"/>
      <c r="F7" s="627"/>
      <c r="G7" s="627"/>
      <c r="H7" s="627"/>
      <c r="I7" s="627"/>
      <c r="J7" s="627"/>
      <c r="K7" s="627"/>
      <c r="L7" s="627"/>
      <c r="M7" s="627"/>
      <c r="N7" s="627"/>
      <c r="O7" s="627"/>
      <c r="P7" s="627"/>
      <c r="Q7" s="628"/>
      <c r="R7" s="629">
        <v>15466</v>
      </c>
      <c r="S7" s="630"/>
      <c r="T7" s="630"/>
      <c r="U7" s="630"/>
      <c r="V7" s="630"/>
      <c r="W7" s="630"/>
      <c r="X7" s="630"/>
      <c r="Y7" s="631"/>
      <c r="Z7" s="656">
        <v>0</v>
      </c>
      <c r="AA7" s="656"/>
      <c r="AB7" s="656"/>
      <c r="AC7" s="656"/>
      <c r="AD7" s="657">
        <v>15466</v>
      </c>
      <c r="AE7" s="657"/>
      <c r="AF7" s="657"/>
      <c r="AG7" s="657"/>
      <c r="AH7" s="657"/>
      <c r="AI7" s="657"/>
      <c r="AJ7" s="657"/>
      <c r="AK7" s="657"/>
      <c r="AL7" s="632">
        <v>0</v>
      </c>
      <c r="AM7" s="633"/>
      <c r="AN7" s="633"/>
      <c r="AO7" s="658"/>
      <c r="AP7" s="626" t="s">
        <v>234</v>
      </c>
      <c r="AQ7" s="627"/>
      <c r="AR7" s="627"/>
      <c r="AS7" s="627"/>
      <c r="AT7" s="627"/>
      <c r="AU7" s="627"/>
      <c r="AV7" s="627"/>
      <c r="AW7" s="627"/>
      <c r="AX7" s="627"/>
      <c r="AY7" s="627"/>
      <c r="AZ7" s="627"/>
      <c r="BA7" s="627"/>
      <c r="BB7" s="627"/>
      <c r="BC7" s="627"/>
      <c r="BD7" s="627"/>
      <c r="BE7" s="627"/>
      <c r="BF7" s="628"/>
      <c r="BG7" s="629">
        <v>12799958</v>
      </c>
      <c r="BH7" s="630"/>
      <c r="BI7" s="630"/>
      <c r="BJ7" s="630"/>
      <c r="BK7" s="630"/>
      <c r="BL7" s="630"/>
      <c r="BM7" s="630"/>
      <c r="BN7" s="631"/>
      <c r="BO7" s="656">
        <v>43.8</v>
      </c>
      <c r="BP7" s="656"/>
      <c r="BQ7" s="656"/>
      <c r="BR7" s="656"/>
      <c r="BS7" s="657">
        <v>381231</v>
      </c>
      <c r="BT7" s="657"/>
      <c r="BU7" s="657"/>
      <c r="BV7" s="657"/>
      <c r="BW7" s="657"/>
      <c r="BX7" s="657"/>
      <c r="BY7" s="657"/>
      <c r="BZ7" s="657"/>
      <c r="CA7" s="657"/>
      <c r="CB7" s="715"/>
      <c r="CD7" s="666" t="s">
        <v>235</v>
      </c>
      <c r="CE7" s="667"/>
      <c r="CF7" s="667"/>
      <c r="CG7" s="667"/>
      <c r="CH7" s="667"/>
      <c r="CI7" s="667"/>
      <c r="CJ7" s="667"/>
      <c r="CK7" s="667"/>
      <c r="CL7" s="667"/>
      <c r="CM7" s="667"/>
      <c r="CN7" s="667"/>
      <c r="CO7" s="667"/>
      <c r="CP7" s="667"/>
      <c r="CQ7" s="668"/>
      <c r="CR7" s="629">
        <v>15388502</v>
      </c>
      <c r="CS7" s="630"/>
      <c r="CT7" s="630"/>
      <c r="CU7" s="630"/>
      <c r="CV7" s="630"/>
      <c r="CW7" s="630"/>
      <c r="CX7" s="630"/>
      <c r="CY7" s="631"/>
      <c r="CZ7" s="656">
        <v>11.1</v>
      </c>
      <c r="DA7" s="656"/>
      <c r="DB7" s="656"/>
      <c r="DC7" s="656"/>
      <c r="DD7" s="635">
        <v>848385</v>
      </c>
      <c r="DE7" s="630"/>
      <c r="DF7" s="630"/>
      <c r="DG7" s="630"/>
      <c r="DH7" s="630"/>
      <c r="DI7" s="630"/>
      <c r="DJ7" s="630"/>
      <c r="DK7" s="630"/>
      <c r="DL7" s="630"/>
      <c r="DM7" s="630"/>
      <c r="DN7" s="630"/>
      <c r="DO7" s="630"/>
      <c r="DP7" s="631"/>
      <c r="DQ7" s="635">
        <v>12030216</v>
      </c>
      <c r="DR7" s="630"/>
      <c r="DS7" s="630"/>
      <c r="DT7" s="630"/>
      <c r="DU7" s="630"/>
      <c r="DV7" s="630"/>
      <c r="DW7" s="630"/>
      <c r="DX7" s="630"/>
      <c r="DY7" s="630"/>
      <c r="DZ7" s="630"/>
      <c r="EA7" s="630"/>
      <c r="EB7" s="630"/>
      <c r="EC7" s="674"/>
    </row>
    <row r="8" spans="2:143" ht="11.25" customHeight="1" x14ac:dyDescent="0.15">
      <c r="B8" s="626" t="s">
        <v>236</v>
      </c>
      <c r="C8" s="627"/>
      <c r="D8" s="627"/>
      <c r="E8" s="627"/>
      <c r="F8" s="627"/>
      <c r="G8" s="627"/>
      <c r="H8" s="627"/>
      <c r="I8" s="627"/>
      <c r="J8" s="627"/>
      <c r="K8" s="627"/>
      <c r="L8" s="627"/>
      <c r="M8" s="627"/>
      <c r="N8" s="627"/>
      <c r="O8" s="627"/>
      <c r="P8" s="627"/>
      <c r="Q8" s="628"/>
      <c r="R8" s="629">
        <v>116769</v>
      </c>
      <c r="S8" s="630"/>
      <c r="T8" s="630"/>
      <c r="U8" s="630"/>
      <c r="V8" s="630"/>
      <c r="W8" s="630"/>
      <c r="X8" s="630"/>
      <c r="Y8" s="631"/>
      <c r="Z8" s="656">
        <v>0.1</v>
      </c>
      <c r="AA8" s="656"/>
      <c r="AB8" s="656"/>
      <c r="AC8" s="656"/>
      <c r="AD8" s="657">
        <v>116769</v>
      </c>
      <c r="AE8" s="657"/>
      <c r="AF8" s="657"/>
      <c r="AG8" s="657"/>
      <c r="AH8" s="657"/>
      <c r="AI8" s="657"/>
      <c r="AJ8" s="657"/>
      <c r="AK8" s="657"/>
      <c r="AL8" s="632">
        <v>0.2</v>
      </c>
      <c r="AM8" s="633"/>
      <c r="AN8" s="633"/>
      <c r="AO8" s="658"/>
      <c r="AP8" s="626" t="s">
        <v>237</v>
      </c>
      <c r="AQ8" s="627"/>
      <c r="AR8" s="627"/>
      <c r="AS8" s="627"/>
      <c r="AT8" s="627"/>
      <c r="AU8" s="627"/>
      <c r="AV8" s="627"/>
      <c r="AW8" s="627"/>
      <c r="AX8" s="627"/>
      <c r="AY8" s="627"/>
      <c r="AZ8" s="627"/>
      <c r="BA8" s="627"/>
      <c r="BB8" s="627"/>
      <c r="BC8" s="627"/>
      <c r="BD8" s="627"/>
      <c r="BE8" s="627"/>
      <c r="BF8" s="628"/>
      <c r="BG8" s="629">
        <v>405092</v>
      </c>
      <c r="BH8" s="630"/>
      <c r="BI8" s="630"/>
      <c r="BJ8" s="630"/>
      <c r="BK8" s="630"/>
      <c r="BL8" s="630"/>
      <c r="BM8" s="630"/>
      <c r="BN8" s="631"/>
      <c r="BO8" s="656">
        <v>1.4</v>
      </c>
      <c r="BP8" s="656"/>
      <c r="BQ8" s="656"/>
      <c r="BR8" s="656"/>
      <c r="BS8" s="657" t="s">
        <v>128</v>
      </c>
      <c r="BT8" s="657"/>
      <c r="BU8" s="657"/>
      <c r="BV8" s="657"/>
      <c r="BW8" s="657"/>
      <c r="BX8" s="657"/>
      <c r="BY8" s="657"/>
      <c r="BZ8" s="657"/>
      <c r="CA8" s="657"/>
      <c r="CB8" s="715"/>
      <c r="CD8" s="666" t="s">
        <v>238</v>
      </c>
      <c r="CE8" s="667"/>
      <c r="CF8" s="667"/>
      <c r="CG8" s="667"/>
      <c r="CH8" s="667"/>
      <c r="CI8" s="667"/>
      <c r="CJ8" s="667"/>
      <c r="CK8" s="667"/>
      <c r="CL8" s="667"/>
      <c r="CM8" s="667"/>
      <c r="CN8" s="667"/>
      <c r="CO8" s="667"/>
      <c r="CP8" s="667"/>
      <c r="CQ8" s="668"/>
      <c r="CR8" s="629">
        <v>53888262</v>
      </c>
      <c r="CS8" s="630"/>
      <c r="CT8" s="630"/>
      <c r="CU8" s="630"/>
      <c r="CV8" s="630"/>
      <c r="CW8" s="630"/>
      <c r="CX8" s="630"/>
      <c r="CY8" s="631"/>
      <c r="CZ8" s="656">
        <v>38.9</v>
      </c>
      <c r="DA8" s="656"/>
      <c r="DB8" s="656"/>
      <c r="DC8" s="656"/>
      <c r="DD8" s="635">
        <v>432606</v>
      </c>
      <c r="DE8" s="630"/>
      <c r="DF8" s="630"/>
      <c r="DG8" s="630"/>
      <c r="DH8" s="630"/>
      <c r="DI8" s="630"/>
      <c r="DJ8" s="630"/>
      <c r="DK8" s="630"/>
      <c r="DL8" s="630"/>
      <c r="DM8" s="630"/>
      <c r="DN8" s="630"/>
      <c r="DO8" s="630"/>
      <c r="DP8" s="631"/>
      <c r="DQ8" s="635">
        <v>21124798</v>
      </c>
      <c r="DR8" s="630"/>
      <c r="DS8" s="630"/>
      <c r="DT8" s="630"/>
      <c r="DU8" s="630"/>
      <c r="DV8" s="630"/>
      <c r="DW8" s="630"/>
      <c r="DX8" s="630"/>
      <c r="DY8" s="630"/>
      <c r="DZ8" s="630"/>
      <c r="EA8" s="630"/>
      <c r="EB8" s="630"/>
      <c r="EC8" s="674"/>
    </row>
    <row r="9" spans="2:143" ht="11.25" customHeight="1" x14ac:dyDescent="0.15">
      <c r="B9" s="626" t="s">
        <v>239</v>
      </c>
      <c r="C9" s="627"/>
      <c r="D9" s="627"/>
      <c r="E9" s="627"/>
      <c r="F9" s="627"/>
      <c r="G9" s="627"/>
      <c r="H9" s="627"/>
      <c r="I9" s="627"/>
      <c r="J9" s="627"/>
      <c r="K9" s="627"/>
      <c r="L9" s="627"/>
      <c r="M9" s="627"/>
      <c r="N9" s="627"/>
      <c r="O9" s="627"/>
      <c r="P9" s="627"/>
      <c r="Q9" s="628"/>
      <c r="R9" s="629">
        <v>147206</v>
      </c>
      <c r="S9" s="630"/>
      <c r="T9" s="630"/>
      <c r="U9" s="630"/>
      <c r="V9" s="630"/>
      <c r="W9" s="630"/>
      <c r="X9" s="630"/>
      <c r="Y9" s="631"/>
      <c r="Z9" s="656">
        <v>0.1</v>
      </c>
      <c r="AA9" s="656"/>
      <c r="AB9" s="656"/>
      <c r="AC9" s="656"/>
      <c r="AD9" s="657">
        <v>147206</v>
      </c>
      <c r="AE9" s="657"/>
      <c r="AF9" s="657"/>
      <c r="AG9" s="657"/>
      <c r="AH9" s="657"/>
      <c r="AI9" s="657"/>
      <c r="AJ9" s="657"/>
      <c r="AK9" s="657"/>
      <c r="AL9" s="632">
        <v>0.2</v>
      </c>
      <c r="AM9" s="633"/>
      <c r="AN9" s="633"/>
      <c r="AO9" s="658"/>
      <c r="AP9" s="626" t="s">
        <v>240</v>
      </c>
      <c r="AQ9" s="627"/>
      <c r="AR9" s="627"/>
      <c r="AS9" s="627"/>
      <c r="AT9" s="627"/>
      <c r="AU9" s="627"/>
      <c r="AV9" s="627"/>
      <c r="AW9" s="627"/>
      <c r="AX9" s="627"/>
      <c r="AY9" s="627"/>
      <c r="AZ9" s="627"/>
      <c r="BA9" s="627"/>
      <c r="BB9" s="627"/>
      <c r="BC9" s="627"/>
      <c r="BD9" s="627"/>
      <c r="BE9" s="627"/>
      <c r="BF9" s="628"/>
      <c r="BG9" s="629">
        <v>10482264</v>
      </c>
      <c r="BH9" s="630"/>
      <c r="BI9" s="630"/>
      <c r="BJ9" s="630"/>
      <c r="BK9" s="630"/>
      <c r="BL9" s="630"/>
      <c r="BM9" s="630"/>
      <c r="BN9" s="631"/>
      <c r="BO9" s="656">
        <v>35.9</v>
      </c>
      <c r="BP9" s="656"/>
      <c r="BQ9" s="656"/>
      <c r="BR9" s="656"/>
      <c r="BS9" s="657" t="s">
        <v>128</v>
      </c>
      <c r="BT9" s="657"/>
      <c r="BU9" s="657"/>
      <c r="BV9" s="657"/>
      <c r="BW9" s="657"/>
      <c r="BX9" s="657"/>
      <c r="BY9" s="657"/>
      <c r="BZ9" s="657"/>
      <c r="CA9" s="657"/>
      <c r="CB9" s="715"/>
      <c r="CD9" s="666" t="s">
        <v>241</v>
      </c>
      <c r="CE9" s="667"/>
      <c r="CF9" s="667"/>
      <c r="CG9" s="667"/>
      <c r="CH9" s="667"/>
      <c r="CI9" s="667"/>
      <c r="CJ9" s="667"/>
      <c r="CK9" s="667"/>
      <c r="CL9" s="667"/>
      <c r="CM9" s="667"/>
      <c r="CN9" s="667"/>
      <c r="CO9" s="667"/>
      <c r="CP9" s="667"/>
      <c r="CQ9" s="668"/>
      <c r="CR9" s="629">
        <v>11748600</v>
      </c>
      <c r="CS9" s="630"/>
      <c r="CT9" s="630"/>
      <c r="CU9" s="630"/>
      <c r="CV9" s="630"/>
      <c r="CW9" s="630"/>
      <c r="CX9" s="630"/>
      <c r="CY9" s="631"/>
      <c r="CZ9" s="656">
        <v>8.5</v>
      </c>
      <c r="DA9" s="656"/>
      <c r="DB9" s="656"/>
      <c r="DC9" s="656"/>
      <c r="DD9" s="635">
        <v>341006</v>
      </c>
      <c r="DE9" s="630"/>
      <c r="DF9" s="630"/>
      <c r="DG9" s="630"/>
      <c r="DH9" s="630"/>
      <c r="DI9" s="630"/>
      <c r="DJ9" s="630"/>
      <c r="DK9" s="630"/>
      <c r="DL9" s="630"/>
      <c r="DM9" s="630"/>
      <c r="DN9" s="630"/>
      <c r="DO9" s="630"/>
      <c r="DP9" s="631"/>
      <c r="DQ9" s="635">
        <v>8410031</v>
      </c>
      <c r="DR9" s="630"/>
      <c r="DS9" s="630"/>
      <c r="DT9" s="630"/>
      <c r="DU9" s="630"/>
      <c r="DV9" s="630"/>
      <c r="DW9" s="630"/>
      <c r="DX9" s="630"/>
      <c r="DY9" s="630"/>
      <c r="DZ9" s="630"/>
      <c r="EA9" s="630"/>
      <c r="EB9" s="630"/>
      <c r="EC9" s="674"/>
    </row>
    <row r="10" spans="2:143" ht="11.25" customHeight="1" x14ac:dyDescent="0.15">
      <c r="B10" s="626" t="s">
        <v>242</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243</v>
      </c>
      <c r="AQ10" s="627"/>
      <c r="AR10" s="627"/>
      <c r="AS10" s="627"/>
      <c r="AT10" s="627"/>
      <c r="AU10" s="627"/>
      <c r="AV10" s="627"/>
      <c r="AW10" s="627"/>
      <c r="AX10" s="627"/>
      <c r="AY10" s="627"/>
      <c r="AZ10" s="627"/>
      <c r="BA10" s="627"/>
      <c r="BB10" s="627"/>
      <c r="BC10" s="627"/>
      <c r="BD10" s="627"/>
      <c r="BE10" s="627"/>
      <c r="BF10" s="628"/>
      <c r="BG10" s="629">
        <v>593160</v>
      </c>
      <c r="BH10" s="630"/>
      <c r="BI10" s="630"/>
      <c r="BJ10" s="630"/>
      <c r="BK10" s="630"/>
      <c r="BL10" s="630"/>
      <c r="BM10" s="630"/>
      <c r="BN10" s="631"/>
      <c r="BO10" s="656">
        <v>2</v>
      </c>
      <c r="BP10" s="656"/>
      <c r="BQ10" s="656"/>
      <c r="BR10" s="656"/>
      <c r="BS10" s="657" t="s">
        <v>128</v>
      </c>
      <c r="BT10" s="657"/>
      <c r="BU10" s="657"/>
      <c r="BV10" s="657"/>
      <c r="BW10" s="657"/>
      <c r="BX10" s="657"/>
      <c r="BY10" s="657"/>
      <c r="BZ10" s="657"/>
      <c r="CA10" s="657"/>
      <c r="CB10" s="715"/>
      <c r="CD10" s="666" t="s">
        <v>244</v>
      </c>
      <c r="CE10" s="667"/>
      <c r="CF10" s="667"/>
      <c r="CG10" s="667"/>
      <c r="CH10" s="667"/>
      <c r="CI10" s="667"/>
      <c r="CJ10" s="667"/>
      <c r="CK10" s="667"/>
      <c r="CL10" s="667"/>
      <c r="CM10" s="667"/>
      <c r="CN10" s="667"/>
      <c r="CO10" s="667"/>
      <c r="CP10" s="667"/>
      <c r="CQ10" s="668"/>
      <c r="CR10" s="629">
        <v>67991</v>
      </c>
      <c r="CS10" s="630"/>
      <c r="CT10" s="630"/>
      <c r="CU10" s="630"/>
      <c r="CV10" s="630"/>
      <c r="CW10" s="630"/>
      <c r="CX10" s="630"/>
      <c r="CY10" s="631"/>
      <c r="CZ10" s="656">
        <v>0</v>
      </c>
      <c r="DA10" s="656"/>
      <c r="DB10" s="656"/>
      <c r="DC10" s="656"/>
      <c r="DD10" s="635" t="s">
        <v>128</v>
      </c>
      <c r="DE10" s="630"/>
      <c r="DF10" s="630"/>
      <c r="DG10" s="630"/>
      <c r="DH10" s="630"/>
      <c r="DI10" s="630"/>
      <c r="DJ10" s="630"/>
      <c r="DK10" s="630"/>
      <c r="DL10" s="630"/>
      <c r="DM10" s="630"/>
      <c r="DN10" s="630"/>
      <c r="DO10" s="630"/>
      <c r="DP10" s="631"/>
      <c r="DQ10" s="635">
        <v>54153</v>
      </c>
      <c r="DR10" s="630"/>
      <c r="DS10" s="630"/>
      <c r="DT10" s="630"/>
      <c r="DU10" s="630"/>
      <c r="DV10" s="630"/>
      <c r="DW10" s="630"/>
      <c r="DX10" s="630"/>
      <c r="DY10" s="630"/>
      <c r="DZ10" s="630"/>
      <c r="EA10" s="630"/>
      <c r="EB10" s="630"/>
      <c r="EC10" s="674"/>
    </row>
    <row r="11" spans="2:143" ht="11.25" customHeight="1" x14ac:dyDescent="0.15">
      <c r="B11" s="626" t="s">
        <v>245</v>
      </c>
      <c r="C11" s="627"/>
      <c r="D11" s="627"/>
      <c r="E11" s="627"/>
      <c r="F11" s="627"/>
      <c r="G11" s="627"/>
      <c r="H11" s="627"/>
      <c r="I11" s="627"/>
      <c r="J11" s="627"/>
      <c r="K11" s="627"/>
      <c r="L11" s="627"/>
      <c r="M11" s="627"/>
      <c r="N11" s="627"/>
      <c r="O11" s="627"/>
      <c r="P11" s="627"/>
      <c r="Q11" s="628"/>
      <c r="R11" s="629">
        <v>5956628</v>
      </c>
      <c r="S11" s="630"/>
      <c r="T11" s="630"/>
      <c r="U11" s="630"/>
      <c r="V11" s="630"/>
      <c r="W11" s="630"/>
      <c r="X11" s="630"/>
      <c r="Y11" s="631"/>
      <c r="Z11" s="632">
        <v>4.0999999999999996</v>
      </c>
      <c r="AA11" s="633"/>
      <c r="AB11" s="633"/>
      <c r="AC11" s="634"/>
      <c r="AD11" s="635">
        <v>5956628</v>
      </c>
      <c r="AE11" s="630"/>
      <c r="AF11" s="630"/>
      <c r="AG11" s="630"/>
      <c r="AH11" s="630"/>
      <c r="AI11" s="630"/>
      <c r="AJ11" s="630"/>
      <c r="AK11" s="631"/>
      <c r="AL11" s="632">
        <v>9.6999999999999993</v>
      </c>
      <c r="AM11" s="633"/>
      <c r="AN11" s="633"/>
      <c r="AO11" s="658"/>
      <c r="AP11" s="626" t="s">
        <v>246</v>
      </c>
      <c r="AQ11" s="627"/>
      <c r="AR11" s="627"/>
      <c r="AS11" s="627"/>
      <c r="AT11" s="627"/>
      <c r="AU11" s="627"/>
      <c r="AV11" s="627"/>
      <c r="AW11" s="627"/>
      <c r="AX11" s="627"/>
      <c r="AY11" s="627"/>
      <c r="AZ11" s="627"/>
      <c r="BA11" s="627"/>
      <c r="BB11" s="627"/>
      <c r="BC11" s="627"/>
      <c r="BD11" s="627"/>
      <c r="BE11" s="627"/>
      <c r="BF11" s="628"/>
      <c r="BG11" s="629">
        <v>1319442</v>
      </c>
      <c r="BH11" s="630"/>
      <c r="BI11" s="630"/>
      <c r="BJ11" s="630"/>
      <c r="BK11" s="630"/>
      <c r="BL11" s="630"/>
      <c r="BM11" s="630"/>
      <c r="BN11" s="631"/>
      <c r="BO11" s="656">
        <v>4.5</v>
      </c>
      <c r="BP11" s="656"/>
      <c r="BQ11" s="656"/>
      <c r="BR11" s="656"/>
      <c r="BS11" s="657">
        <v>381231</v>
      </c>
      <c r="BT11" s="657"/>
      <c r="BU11" s="657"/>
      <c r="BV11" s="657"/>
      <c r="BW11" s="657"/>
      <c r="BX11" s="657"/>
      <c r="BY11" s="657"/>
      <c r="BZ11" s="657"/>
      <c r="CA11" s="657"/>
      <c r="CB11" s="715"/>
      <c r="CD11" s="666" t="s">
        <v>247</v>
      </c>
      <c r="CE11" s="667"/>
      <c r="CF11" s="667"/>
      <c r="CG11" s="667"/>
      <c r="CH11" s="667"/>
      <c r="CI11" s="667"/>
      <c r="CJ11" s="667"/>
      <c r="CK11" s="667"/>
      <c r="CL11" s="667"/>
      <c r="CM11" s="667"/>
      <c r="CN11" s="667"/>
      <c r="CO11" s="667"/>
      <c r="CP11" s="667"/>
      <c r="CQ11" s="668"/>
      <c r="CR11" s="629">
        <v>2322824</v>
      </c>
      <c r="CS11" s="630"/>
      <c r="CT11" s="630"/>
      <c r="CU11" s="630"/>
      <c r="CV11" s="630"/>
      <c r="CW11" s="630"/>
      <c r="CX11" s="630"/>
      <c r="CY11" s="631"/>
      <c r="CZ11" s="656">
        <v>1.7</v>
      </c>
      <c r="DA11" s="656"/>
      <c r="DB11" s="656"/>
      <c r="DC11" s="656"/>
      <c r="DD11" s="635">
        <v>727638</v>
      </c>
      <c r="DE11" s="630"/>
      <c r="DF11" s="630"/>
      <c r="DG11" s="630"/>
      <c r="DH11" s="630"/>
      <c r="DI11" s="630"/>
      <c r="DJ11" s="630"/>
      <c r="DK11" s="630"/>
      <c r="DL11" s="630"/>
      <c r="DM11" s="630"/>
      <c r="DN11" s="630"/>
      <c r="DO11" s="630"/>
      <c r="DP11" s="631"/>
      <c r="DQ11" s="635">
        <v>1401071</v>
      </c>
      <c r="DR11" s="630"/>
      <c r="DS11" s="630"/>
      <c r="DT11" s="630"/>
      <c r="DU11" s="630"/>
      <c r="DV11" s="630"/>
      <c r="DW11" s="630"/>
      <c r="DX11" s="630"/>
      <c r="DY11" s="630"/>
      <c r="DZ11" s="630"/>
      <c r="EA11" s="630"/>
      <c r="EB11" s="630"/>
      <c r="EC11" s="674"/>
    </row>
    <row r="12" spans="2:143" ht="11.25" customHeight="1" x14ac:dyDescent="0.15">
      <c r="B12" s="626" t="s">
        <v>248</v>
      </c>
      <c r="C12" s="627"/>
      <c r="D12" s="627"/>
      <c r="E12" s="627"/>
      <c r="F12" s="627"/>
      <c r="G12" s="627"/>
      <c r="H12" s="627"/>
      <c r="I12" s="627"/>
      <c r="J12" s="627"/>
      <c r="K12" s="627"/>
      <c r="L12" s="627"/>
      <c r="M12" s="627"/>
      <c r="N12" s="627"/>
      <c r="O12" s="627"/>
      <c r="P12" s="627"/>
      <c r="Q12" s="628"/>
      <c r="R12" s="629">
        <v>40790</v>
      </c>
      <c r="S12" s="630"/>
      <c r="T12" s="630"/>
      <c r="U12" s="630"/>
      <c r="V12" s="630"/>
      <c r="W12" s="630"/>
      <c r="X12" s="630"/>
      <c r="Y12" s="631"/>
      <c r="Z12" s="656">
        <v>0</v>
      </c>
      <c r="AA12" s="656"/>
      <c r="AB12" s="656"/>
      <c r="AC12" s="656"/>
      <c r="AD12" s="657">
        <v>40790</v>
      </c>
      <c r="AE12" s="657"/>
      <c r="AF12" s="657"/>
      <c r="AG12" s="657"/>
      <c r="AH12" s="657"/>
      <c r="AI12" s="657"/>
      <c r="AJ12" s="657"/>
      <c r="AK12" s="657"/>
      <c r="AL12" s="632">
        <v>0.1</v>
      </c>
      <c r="AM12" s="633"/>
      <c r="AN12" s="633"/>
      <c r="AO12" s="658"/>
      <c r="AP12" s="626" t="s">
        <v>249</v>
      </c>
      <c r="AQ12" s="627"/>
      <c r="AR12" s="627"/>
      <c r="AS12" s="627"/>
      <c r="AT12" s="627"/>
      <c r="AU12" s="627"/>
      <c r="AV12" s="627"/>
      <c r="AW12" s="627"/>
      <c r="AX12" s="627"/>
      <c r="AY12" s="627"/>
      <c r="AZ12" s="627"/>
      <c r="BA12" s="627"/>
      <c r="BB12" s="627"/>
      <c r="BC12" s="627"/>
      <c r="BD12" s="627"/>
      <c r="BE12" s="627"/>
      <c r="BF12" s="628"/>
      <c r="BG12" s="629">
        <v>11848786</v>
      </c>
      <c r="BH12" s="630"/>
      <c r="BI12" s="630"/>
      <c r="BJ12" s="630"/>
      <c r="BK12" s="630"/>
      <c r="BL12" s="630"/>
      <c r="BM12" s="630"/>
      <c r="BN12" s="631"/>
      <c r="BO12" s="656">
        <v>40.5</v>
      </c>
      <c r="BP12" s="656"/>
      <c r="BQ12" s="656"/>
      <c r="BR12" s="656"/>
      <c r="BS12" s="657" t="s">
        <v>128</v>
      </c>
      <c r="BT12" s="657"/>
      <c r="BU12" s="657"/>
      <c r="BV12" s="657"/>
      <c r="BW12" s="657"/>
      <c r="BX12" s="657"/>
      <c r="BY12" s="657"/>
      <c r="BZ12" s="657"/>
      <c r="CA12" s="657"/>
      <c r="CB12" s="715"/>
      <c r="CD12" s="666" t="s">
        <v>250</v>
      </c>
      <c r="CE12" s="667"/>
      <c r="CF12" s="667"/>
      <c r="CG12" s="667"/>
      <c r="CH12" s="667"/>
      <c r="CI12" s="667"/>
      <c r="CJ12" s="667"/>
      <c r="CK12" s="667"/>
      <c r="CL12" s="667"/>
      <c r="CM12" s="667"/>
      <c r="CN12" s="667"/>
      <c r="CO12" s="667"/>
      <c r="CP12" s="667"/>
      <c r="CQ12" s="668"/>
      <c r="CR12" s="629">
        <v>11092570</v>
      </c>
      <c r="CS12" s="630"/>
      <c r="CT12" s="630"/>
      <c r="CU12" s="630"/>
      <c r="CV12" s="630"/>
      <c r="CW12" s="630"/>
      <c r="CX12" s="630"/>
      <c r="CY12" s="631"/>
      <c r="CZ12" s="656">
        <v>8</v>
      </c>
      <c r="DA12" s="656"/>
      <c r="DB12" s="656"/>
      <c r="DC12" s="656"/>
      <c r="DD12" s="635">
        <v>138866</v>
      </c>
      <c r="DE12" s="630"/>
      <c r="DF12" s="630"/>
      <c r="DG12" s="630"/>
      <c r="DH12" s="630"/>
      <c r="DI12" s="630"/>
      <c r="DJ12" s="630"/>
      <c r="DK12" s="630"/>
      <c r="DL12" s="630"/>
      <c r="DM12" s="630"/>
      <c r="DN12" s="630"/>
      <c r="DO12" s="630"/>
      <c r="DP12" s="631"/>
      <c r="DQ12" s="635">
        <v>3364397</v>
      </c>
      <c r="DR12" s="630"/>
      <c r="DS12" s="630"/>
      <c r="DT12" s="630"/>
      <c r="DU12" s="630"/>
      <c r="DV12" s="630"/>
      <c r="DW12" s="630"/>
      <c r="DX12" s="630"/>
      <c r="DY12" s="630"/>
      <c r="DZ12" s="630"/>
      <c r="EA12" s="630"/>
      <c r="EB12" s="630"/>
      <c r="EC12" s="674"/>
    </row>
    <row r="13" spans="2:143" ht="11.25" customHeight="1" x14ac:dyDescent="0.15">
      <c r="B13" s="626" t="s">
        <v>251</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252</v>
      </c>
      <c r="AQ13" s="627"/>
      <c r="AR13" s="627"/>
      <c r="AS13" s="627"/>
      <c r="AT13" s="627"/>
      <c r="AU13" s="627"/>
      <c r="AV13" s="627"/>
      <c r="AW13" s="627"/>
      <c r="AX13" s="627"/>
      <c r="AY13" s="627"/>
      <c r="AZ13" s="627"/>
      <c r="BA13" s="627"/>
      <c r="BB13" s="627"/>
      <c r="BC13" s="627"/>
      <c r="BD13" s="627"/>
      <c r="BE13" s="627"/>
      <c r="BF13" s="628"/>
      <c r="BG13" s="629">
        <v>11689661</v>
      </c>
      <c r="BH13" s="630"/>
      <c r="BI13" s="630"/>
      <c r="BJ13" s="630"/>
      <c r="BK13" s="630"/>
      <c r="BL13" s="630"/>
      <c r="BM13" s="630"/>
      <c r="BN13" s="631"/>
      <c r="BO13" s="656">
        <v>40</v>
      </c>
      <c r="BP13" s="656"/>
      <c r="BQ13" s="656"/>
      <c r="BR13" s="656"/>
      <c r="BS13" s="657" t="s">
        <v>128</v>
      </c>
      <c r="BT13" s="657"/>
      <c r="BU13" s="657"/>
      <c r="BV13" s="657"/>
      <c r="BW13" s="657"/>
      <c r="BX13" s="657"/>
      <c r="BY13" s="657"/>
      <c r="BZ13" s="657"/>
      <c r="CA13" s="657"/>
      <c r="CB13" s="715"/>
      <c r="CD13" s="666" t="s">
        <v>253</v>
      </c>
      <c r="CE13" s="667"/>
      <c r="CF13" s="667"/>
      <c r="CG13" s="667"/>
      <c r="CH13" s="667"/>
      <c r="CI13" s="667"/>
      <c r="CJ13" s="667"/>
      <c r="CK13" s="667"/>
      <c r="CL13" s="667"/>
      <c r="CM13" s="667"/>
      <c r="CN13" s="667"/>
      <c r="CO13" s="667"/>
      <c r="CP13" s="667"/>
      <c r="CQ13" s="668"/>
      <c r="CR13" s="629">
        <v>15535517</v>
      </c>
      <c r="CS13" s="630"/>
      <c r="CT13" s="630"/>
      <c r="CU13" s="630"/>
      <c r="CV13" s="630"/>
      <c r="CW13" s="630"/>
      <c r="CX13" s="630"/>
      <c r="CY13" s="631"/>
      <c r="CZ13" s="656">
        <v>11.2</v>
      </c>
      <c r="DA13" s="656"/>
      <c r="DB13" s="656"/>
      <c r="DC13" s="656"/>
      <c r="DD13" s="635">
        <v>9954446</v>
      </c>
      <c r="DE13" s="630"/>
      <c r="DF13" s="630"/>
      <c r="DG13" s="630"/>
      <c r="DH13" s="630"/>
      <c r="DI13" s="630"/>
      <c r="DJ13" s="630"/>
      <c r="DK13" s="630"/>
      <c r="DL13" s="630"/>
      <c r="DM13" s="630"/>
      <c r="DN13" s="630"/>
      <c r="DO13" s="630"/>
      <c r="DP13" s="631"/>
      <c r="DQ13" s="635">
        <v>6738264</v>
      </c>
      <c r="DR13" s="630"/>
      <c r="DS13" s="630"/>
      <c r="DT13" s="630"/>
      <c r="DU13" s="630"/>
      <c r="DV13" s="630"/>
      <c r="DW13" s="630"/>
      <c r="DX13" s="630"/>
      <c r="DY13" s="630"/>
      <c r="DZ13" s="630"/>
      <c r="EA13" s="630"/>
      <c r="EB13" s="630"/>
      <c r="EC13" s="674"/>
    </row>
    <row r="14" spans="2:143" ht="11.25" customHeight="1" x14ac:dyDescent="0.15">
      <c r="B14" s="626" t="s">
        <v>254</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128</v>
      </c>
      <c r="AA14" s="656"/>
      <c r="AB14" s="656"/>
      <c r="AC14" s="656"/>
      <c r="AD14" s="657" t="s">
        <v>128</v>
      </c>
      <c r="AE14" s="657"/>
      <c r="AF14" s="657"/>
      <c r="AG14" s="657"/>
      <c r="AH14" s="657"/>
      <c r="AI14" s="657"/>
      <c r="AJ14" s="657"/>
      <c r="AK14" s="657"/>
      <c r="AL14" s="632" t="s">
        <v>128</v>
      </c>
      <c r="AM14" s="633"/>
      <c r="AN14" s="633"/>
      <c r="AO14" s="658"/>
      <c r="AP14" s="626" t="s">
        <v>255</v>
      </c>
      <c r="AQ14" s="627"/>
      <c r="AR14" s="627"/>
      <c r="AS14" s="627"/>
      <c r="AT14" s="627"/>
      <c r="AU14" s="627"/>
      <c r="AV14" s="627"/>
      <c r="AW14" s="627"/>
      <c r="AX14" s="627"/>
      <c r="AY14" s="627"/>
      <c r="AZ14" s="627"/>
      <c r="BA14" s="627"/>
      <c r="BB14" s="627"/>
      <c r="BC14" s="627"/>
      <c r="BD14" s="627"/>
      <c r="BE14" s="627"/>
      <c r="BF14" s="628"/>
      <c r="BG14" s="629">
        <v>787590</v>
      </c>
      <c r="BH14" s="630"/>
      <c r="BI14" s="630"/>
      <c r="BJ14" s="630"/>
      <c r="BK14" s="630"/>
      <c r="BL14" s="630"/>
      <c r="BM14" s="630"/>
      <c r="BN14" s="631"/>
      <c r="BO14" s="656">
        <v>2.7</v>
      </c>
      <c r="BP14" s="656"/>
      <c r="BQ14" s="656"/>
      <c r="BR14" s="656"/>
      <c r="BS14" s="657" t="s">
        <v>128</v>
      </c>
      <c r="BT14" s="657"/>
      <c r="BU14" s="657"/>
      <c r="BV14" s="657"/>
      <c r="BW14" s="657"/>
      <c r="BX14" s="657"/>
      <c r="BY14" s="657"/>
      <c r="BZ14" s="657"/>
      <c r="CA14" s="657"/>
      <c r="CB14" s="715"/>
      <c r="CD14" s="666" t="s">
        <v>256</v>
      </c>
      <c r="CE14" s="667"/>
      <c r="CF14" s="667"/>
      <c r="CG14" s="667"/>
      <c r="CH14" s="667"/>
      <c r="CI14" s="667"/>
      <c r="CJ14" s="667"/>
      <c r="CK14" s="667"/>
      <c r="CL14" s="667"/>
      <c r="CM14" s="667"/>
      <c r="CN14" s="667"/>
      <c r="CO14" s="667"/>
      <c r="CP14" s="667"/>
      <c r="CQ14" s="668"/>
      <c r="CR14" s="629">
        <v>4344473</v>
      </c>
      <c r="CS14" s="630"/>
      <c r="CT14" s="630"/>
      <c r="CU14" s="630"/>
      <c r="CV14" s="630"/>
      <c r="CW14" s="630"/>
      <c r="CX14" s="630"/>
      <c r="CY14" s="631"/>
      <c r="CZ14" s="656">
        <v>3.1</v>
      </c>
      <c r="DA14" s="656"/>
      <c r="DB14" s="656"/>
      <c r="DC14" s="656"/>
      <c r="DD14" s="635">
        <v>828642</v>
      </c>
      <c r="DE14" s="630"/>
      <c r="DF14" s="630"/>
      <c r="DG14" s="630"/>
      <c r="DH14" s="630"/>
      <c r="DI14" s="630"/>
      <c r="DJ14" s="630"/>
      <c r="DK14" s="630"/>
      <c r="DL14" s="630"/>
      <c r="DM14" s="630"/>
      <c r="DN14" s="630"/>
      <c r="DO14" s="630"/>
      <c r="DP14" s="631"/>
      <c r="DQ14" s="635">
        <v>2599630</v>
      </c>
      <c r="DR14" s="630"/>
      <c r="DS14" s="630"/>
      <c r="DT14" s="630"/>
      <c r="DU14" s="630"/>
      <c r="DV14" s="630"/>
      <c r="DW14" s="630"/>
      <c r="DX14" s="630"/>
      <c r="DY14" s="630"/>
      <c r="DZ14" s="630"/>
      <c r="EA14" s="630"/>
      <c r="EB14" s="630"/>
      <c r="EC14" s="674"/>
    </row>
    <row r="15" spans="2:143" ht="11.25" customHeight="1" x14ac:dyDescent="0.15">
      <c r="B15" s="626" t="s">
        <v>257</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258</v>
      </c>
      <c r="AQ15" s="627"/>
      <c r="AR15" s="627"/>
      <c r="AS15" s="627"/>
      <c r="AT15" s="627"/>
      <c r="AU15" s="627"/>
      <c r="AV15" s="627"/>
      <c r="AW15" s="627"/>
      <c r="AX15" s="627"/>
      <c r="AY15" s="627"/>
      <c r="AZ15" s="627"/>
      <c r="BA15" s="627"/>
      <c r="BB15" s="627"/>
      <c r="BC15" s="627"/>
      <c r="BD15" s="627"/>
      <c r="BE15" s="627"/>
      <c r="BF15" s="628"/>
      <c r="BG15" s="629">
        <v>1880442</v>
      </c>
      <c r="BH15" s="630"/>
      <c r="BI15" s="630"/>
      <c r="BJ15" s="630"/>
      <c r="BK15" s="630"/>
      <c r="BL15" s="630"/>
      <c r="BM15" s="630"/>
      <c r="BN15" s="631"/>
      <c r="BO15" s="656">
        <v>6.4</v>
      </c>
      <c r="BP15" s="656"/>
      <c r="BQ15" s="656"/>
      <c r="BR15" s="656"/>
      <c r="BS15" s="657" t="s">
        <v>128</v>
      </c>
      <c r="BT15" s="657"/>
      <c r="BU15" s="657"/>
      <c r="BV15" s="657"/>
      <c r="BW15" s="657"/>
      <c r="BX15" s="657"/>
      <c r="BY15" s="657"/>
      <c r="BZ15" s="657"/>
      <c r="CA15" s="657"/>
      <c r="CB15" s="715"/>
      <c r="CD15" s="666" t="s">
        <v>259</v>
      </c>
      <c r="CE15" s="667"/>
      <c r="CF15" s="667"/>
      <c r="CG15" s="667"/>
      <c r="CH15" s="667"/>
      <c r="CI15" s="667"/>
      <c r="CJ15" s="667"/>
      <c r="CK15" s="667"/>
      <c r="CL15" s="667"/>
      <c r="CM15" s="667"/>
      <c r="CN15" s="667"/>
      <c r="CO15" s="667"/>
      <c r="CP15" s="667"/>
      <c r="CQ15" s="668"/>
      <c r="CR15" s="629">
        <v>11515997</v>
      </c>
      <c r="CS15" s="630"/>
      <c r="CT15" s="630"/>
      <c r="CU15" s="630"/>
      <c r="CV15" s="630"/>
      <c r="CW15" s="630"/>
      <c r="CX15" s="630"/>
      <c r="CY15" s="631"/>
      <c r="CZ15" s="656">
        <v>8.3000000000000007</v>
      </c>
      <c r="DA15" s="656"/>
      <c r="DB15" s="656"/>
      <c r="DC15" s="656"/>
      <c r="DD15" s="635">
        <v>2668725</v>
      </c>
      <c r="DE15" s="630"/>
      <c r="DF15" s="630"/>
      <c r="DG15" s="630"/>
      <c r="DH15" s="630"/>
      <c r="DI15" s="630"/>
      <c r="DJ15" s="630"/>
      <c r="DK15" s="630"/>
      <c r="DL15" s="630"/>
      <c r="DM15" s="630"/>
      <c r="DN15" s="630"/>
      <c r="DO15" s="630"/>
      <c r="DP15" s="631"/>
      <c r="DQ15" s="635">
        <v>7728262</v>
      </c>
      <c r="DR15" s="630"/>
      <c r="DS15" s="630"/>
      <c r="DT15" s="630"/>
      <c r="DU15" s="630"/>
      <c r="DV15" s="630"/>
      <c r="DW15" s="630"/>
      <c r="DX15" s="630"/>
      <c r="DY15" s="630"/>
      <c r="DZ15" s="630"/>
      <c r="EA15" s="630"/>
      <c r="EB15" s="630"/>
      <c r="EC15" s="674"/>
    </row>
    <row r="16" spans="2:143" ht="11.25" customHeight="1" x14ac:dyDescent="0.15">
      <c r="B16" s="626" t="s">
        <v>260</v>
      </c>
      <c r="C16" s="627"/>
      <c r="D16" s="627"/>
      <c r="E16" s="627"/>
      <c r="F16" s="627"/>
      <c r="G16" s="627"/>
      <c r="H16" s="627"/>
      <c r="I16" s="627"/>
      <c r="J16" s="627"/>
      <c r="K16" s="627"/>
      <c r="L16" s="627"/>
      <c r="M16" s="627"/>
      <c r="N16" s="627"/>
      <c r="O16" s="627"/>
      <c r="P16" s="627"/>
      <c r="Q16" s="628"/>
      <c r="R16" s="629">
        <v>38420</v>
      </c>
      <c r="S16" s="630"/>
      <c r="T16" s="630"/>
      <c r="U16" s="630"/>
      <c r="V16" s="630"/>
      <c r="W16" s="630"/>
      <c r="X16" s="630"/>
      <c r="Y16" s="631"/>
      <c r="Z16" s="656">
        <v>0</v>
      </c>
      <c r="AA16" s="656"/>
      <c r="AB16" s="656"/>
      <c r="AC16" s="656"/>
      <c r="AD16" s="657">
        <v>38420</v>
      </c>
      <c r="AE16" s="657"/>
      <c r="AF16" s="657"/>
      <c r="AG16" s="657"/>
      <c r="AH16" s="657"/>
      <c r="AI16" s="657"/>
      <c r="AJ16" s="657"/>
      <c r="AK16" s="657"/>
      <c r="AL16" s="632">
        <v>0.1</v>
      </c>
      <c r="AM16" s="633"/>
      <c r="AN16" s="633"/>
      <c r="AO16" s="658"/>
      <c r="AP16" s="626" t="s">
        <v>261</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56" t="s">
        <v>128</v>
      </c>
      <c r="BP16" s="656"/>
      <c r="BQ16" s="656"/>
      <c r="BR16" s="656"/>
      <c r="BS16" s="657" t="s">
        <v>128</v>
      </c>
      <c r="BT16" s="657"/>
      <c r="BU16" s="657"/>
      <c r="BV16" s="657"/>
      <c r="BW16" s="657"/>
      <c r="BX16" s="657"/>
      <c r="BY16" s="657"/>
      <c r="BZ16" s="657"/>
      <c r="CA16" s="657"/>
      <c r="CB16" s="715"/>
      <c r="CD16" s="666" t="s">
        <v>262</v>
      </c>
      <c r="CE16" s="667"/>
      <c r="CF16" s="667"/>
      <c r="CG16" s="667"/>
      <c r="CH16" s="667"/>
      <c r="CI16" s="667"/>
      <c r="CJ16" s="667"/>
      <c r="CK16" s="667"/>
      <c r="CL16" s="667"/>
      <c r="CM16" s="667"/>
      <c r="CN16" s="667"/>
      <c r="CO16" s="667"/>
      <c r="CP16" s="667"/>
      <c r="CQ16" s="668"/>
      <c r="CR16" s="629">
        <v>1200218</v>
      </c>
      <c r="CS16" s="630"/>
      <c r="CT16" s="630"/>
      <c r="CU16" s="630"/>
      <c r="CV16" s="630"/>
      <c r="CW16" s="630"/>
      <c r="CX16" s="630"/>
      <c r="CY16" s="631"/>
      <c r="CZ16" s="656">
        <v>0.9</v>
      </c>
      <c r="DA16" s="656"/>
      <c r="DB16" s="656"/>
      <c r="DC16" s="656"/>
      <c r="DD16" s="635" t="s">
        <v>128</v>
      </c>
      <c r="DE16" s="630"/>
      <c r="DF16" s="630"/>
      <c r="DG16" s="630"/>
      <c r="DH16" s="630"/>
      <c r="DI16" s="630"/>
      <c r="DJ16" s="630"/>
      <c r="DK16" s="630"/>
      <c r="DL16" s="630"/>
      <c r="DM16" s="630"/>
      <c r="DN16" s="630"/>
      <c r="DO16" s="630"/>
      <c r="DP16" s="631"/>
      <c r="DQ16" s="635">
        <v>431645</v>
      </c>
      <c r="DR16" s="630"/>
      <c r="DS16" s="630"/>
      <c r="DT16" s="630"/>
      <c r="DU16" s="630"/>
      <c r="DV16" s="630"/>
      <c r="DW16" s="630"/>
      <c r="DX16" s="630"/>
      <c r="DY16" s="630"/>
      <c r="DZ16" s="630"/>
      <c r="EA16" s="630"/>
      <c r="EB16" s="630"/>
      <c r="EC16" s="674"/>
    </row>
    <row r="17" spans="2:133" ht="11.25" customHeight="1" x14ac:dyDescent="0.15">
      <c r="B17" s="626" t="s">
        <v>263</v>
      </c>
      <c r="C17" s="627"/>
      <c r="D17" s="627"/>
      <c r="E17" s="627"/>
      <c r="F17" s="627"/>
      <c r="G17" s="627"/>
      <c r="H17" s="627"/>
      <c r="I17" s="627"/>
      <c r="J17" s="627"/>
      <c r="K17" s="627"/>
      <c r="L17" s="627"/>
      <c r="M17" s="627"/>
      <c r="N17" s="627"/>
      <c r="O17" s="627"/>
      <c r="P17" s="627"/>
      <c r="Q17" s="628"/>
      <c r="R17" s="629">
        <v>341776</v>
      </c>
      <c r="S17" s="630"/>
      <c r="T17" s="630"/>
      <c r="U17" s="630"/>
      <c r="V17" s="630"/>
      <c r="W17" s="630"/>
      <c r="X17" s="630"/>
      <c r="Y17" s="631"/>
      <c r="Z17" s="656">
        <v>0.2</v>
      </c>
      <c r="AA17" s="656"/>
      <c r="AB17" s="656"/>
      <c r="AC17" s="656"/>
      <c r="AD17" s="657">
        <v>341776</v>
      </c>
      <c r="AE17" s="657"/>
      <c r="AF17" s="657"/>
      <c r="AG17" s="657"/>
      <c r="AH17" s="657"/>
      <c r="AI17" s="657"/>
      <c r="AJ17" s="657"/>
      <c r="AK17" s="657"/>
      <c r="AL17" s="632">
        <v>0.6</v>
      </c>
      <c r="AM17" s="633"/>
      <c r="AN17" s="633"/>
      <c r="AO17" s="658"/>
      <c r="AP17" s="626" t="s">
        <v>264</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56" t="s">
        <v>128</v>
      </c>
      <c r="BP17" s="656"/>
      <c r="BQ17" s="656"/>
      <c r="BR17" s="656"/>
      <c r="BS17" s="657" t="s">
        <v>128</v>
      </c>
      <c r="BT17" s="657"/>
      <c r="BU17" s="657"/>
      <c r="BV17" s="657"/>
      <c r="BW17" s="657"/>
      <c r="BX17" s="657"/>
      <c r="BY17" s="657"/>
      <c r="BZ17" s="657"/>
      <c r="CA17" s="657"/>
      <c r="CB17" s="715"/>
      <c r="CD17" s="666" t="s">
        <v>265</v>
      </c>
      <c r="CE17" s="667"/>
      <c r="CF17" s="667"/>
      <c r="CG17" s="667"/>
      <c r="CH17" s="667"/>
      <c r="CI17" s="667"/>
      <c r="CJ17" s="667"/>
      <c r="CK17" s="667"/>
      <c r="CL17" s="667"/>
      <c r="CM17" s="667"/>
      <c r="CN17" s="667"/>
      <c r="CO17" s="667"/>
      <c r="CP17" s="667"/>
      <c r="CQ17" s="668"/>
      <c r="CR17" s="629">
        <v>11022459</v>
      </c>
      <c r="CS17" s="630"/>
      <c r="CT17" s="630"/>
      <c r="CU17" s="630"/>
      <c r="CV17" s="630"/>
      <c r="CW17" s="630"/>
      <c r="CX17" s="630"/>
      <c r="CY17" s="631"/>
      <c r="CZ17" s="656">
        <v>7.9</v>
      </c>
      <c r="DA17" s="656"/>
      <c r="DB17" s="656"/>
      <c r="DC17" s="656"/>
      <c r="DD17" s="635" t="s">
        <v>128</v>
      </c>
      <c r="DE17" s="630"/>
      <c r="DF17" s="630"/>
      <c r="DG17" s="630"/>
      <c r="DH17" s="630"/>
      <c r="DI17" s="630"/>
      <c r="DJ17" s="630"/>
      <c r="DK17" s="630"/>
      <c r="DL17" s="630"/>
      <c r="DM17" s="630"/>
      <c r="DN17" s="630"/>
      <c r="DO17" s="630"/>
      <c r="DP17" s="631"/>
      <c r="DQ17" s="635">
        <v>10303810</v>
      </c>
      <c r="DR17" s="630"/>
      <c r="DS17" s="630"/>
      <c r="DT17" s="630"/>
      <c r="DU17" s="630"/>
      <c r="DV17" s="630"/>
      <c r="DW17" s="630"/>
      <c r="DX17" s="630"/>
      <c r="DY17" s="630"/>
      <c r="DZ17" s="630"/>
      <c r="EA17" s="630"/>
      <c r="EB17" s="630"/>
      <c r="EC17" s="674"/>
    </row>
    <row r="18" spans="2:133" ht="11.25" customHeight="1" x14ac:dyDescent="0.15">
      <c r="B18" s="626" t="s">
        <v>266</v>
      </c>
      <c r="C18" s="627"/>
      <c r="D18" s="627"/>
      <c r="E18" s="627"/>
      <c r="F18" s="627"/>
      <c r="G18" s="627"/>
      <c r="H18" s="627"/>
      <c r="I18" s="627"/>
      <c r="J18" s="627"/>
      <c r="K18" s="627"/>
      <c r="L18" s="627"/>
      <c r="M18" s="627"/>
      <c r="N18" s="627"/>
      <c r="O18" s="627"/>
      <c r="P18" s="627"/>
      <c r="Q18" s="628"/>
      <c r="R18" s="629">
        <v>621341</v>
      </c>
      <c r="S18" s="630"/>
      <c r="T18" s="630"/>
      <c r="U18" s="630"/>
      <c r="V18" s="630"/>
      <c r="W18" s="630"/>
      <c r="X18" s="630"/>
      <c r="Y18" s="631"/>
      <c r="Z18" s="656">
        <v>0.4</v>
      </c>
      <c r="AA18" s="656"/>
      <c r="AB18" s="656"/>
      <c r="AC18" s="656"/>
      <c r="AD18" s="657">
        <v>579060</v>
      </c>
      <c r="AE18" s="657"/>
      <c r="AF18" s="657"/>
      <c r="AG18" s="657"/>
      <c r="AH18" s="657"/>
      <c r="AI18" s="657"/>
      <c r="AJ18" s="657"/>
      <c r="AK18" s="657"/>
      <c r="AL18" s="632">
        <v>0.89999997615814209</v>
      </c>
      <c r="AM18" s="633"/>
      <c r="AN18" s="633"/>
      <c r="AO18" s="658"/>
      <c r="AP18" s="626" t="s">
        <v>267</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66" t="s">
        <v>268</v>
      </c>
      <c r="CE18" s="667"/>
      <c r="CF18" s="667"/>
      <c r="CG18" s="667"/>
      <c r="CH18" s="667"/>
      <c r="CI18" s="667"/>
      <c r="CJ18" s="667"/>
      <c r="CK18" s="667"/>
      <c r="CL18" s="667"/>
      <c r="CM18" s="667"/>
      <c r="CN18" s="667"/>
      <c r="CO18" s="667"/>
      <c r="CP18" s="667"/>
      <c r="CQ18" s="668"/>
      <c r="CR18" s="629" t="s">
        <v>128</v>
      </c>
      <c r="CS18" s="630"/>
      <c r="CT18" s="630"/>
      <c r="CU18" s="630"/>
      <c r="CV18" s="630"/>
      <c r="CW18" s="630"/>
      <c r="CX18" s="630"/>
      <c r="CY18" s="631"/>
      <c r="CZ18" s="656" t="s">
        <v>128</v>
      </c>
      <c r="DA18" s="656"/>
      <c r="DB18" s="656"/>
      <c r="DC18" s="656"/>
      <c r="DD18" s="635" t="s">
        <v>128</v>
      </c>
      <c r="DE18" s="630"/>
      <c r="DF18" s="630"/>
      <c r="DG18" s="630"/>
      <c r="DH18" s="630"/>
      <c r="DI18" s="630"/>
      <c r="DJ18" s="630"/>
      <c r="DK18" s="630"/>
      <c r="DL18" s="630"/>
      <c r="DM18" s="630"/>
      <c r="DN18" s="630"/>
      <c r="DO18" s="630"/>
      <c r="DP18" s="631"/>
      <c r="DQ18" s="635" t="s">
        <v>128</v>
      </c>
      <c r="DR18" s="630"/>
      <c r="DS18" s="630"/>
      <c r="DT18" s="630"/>
      <c r="DU18" s="630"/>
      <c r="DV18" s="630"/>
      <c r="DW18" s="630"/>
      <c r="DX18" s="630"/>
      <c r="DY18" s="630"/>
      <c r="DZ18" s="630"/>
      <c r="EA18" s="630"/>
      <c r="EB18" s="630"/>
      <c r="EC18" s="674"/>
    </row>
    <row r="19" spans="2:133" ht="11.25" customHeight="1" x14ac:dyDescent="0.15">
      <c r="B19" s="626" t="s">
        <v>269</v>
      </c>
      <c r="C19" s="627"/>
      <c r="D19" s="627"/>
      <c r="E19" s="627"/>
      <c r="F19" s="627"/>
      <c r="G19" s="627"/>
      <c r="H19" s="627"/>
      <c r="I19" s="627"/>
      <c r="J19" s="627"/>
      <c r="K19" s="627"/>
      <c r="L19" s="627"/>
      <c r="M19" s="627"/>
      <c r="N19" s="627"/>
      <c r="O19" s="627"/>
      <c r="P19" s="627"/>
      <c r="Q19" s="628"/>
      <c r="R19" s="629">
        <v>169428</v>
      </c>
      <c r="S19" s="630"/>
      <c r="T19" s="630"/>
      <c r="U19" s="630"/>
      <c r="V19" s="630"/>
      <c r="W19" s="630"/>
      <c r="X19" s="630"/>
      <c r="Y19" s="631"/>
      <c r="Z19" s="656">
        <v>0.1</v>
      </c>
      <c r="AA19" s="656"/>
      <c r="AB19" s="656"/>
      <c r="AC19" s="656"/>
      <c r="AD19" s="657">
        <v>169428</v>
      </c>
      <c r="AE19" s="657"/>
      <c r="AF19" s="657"/>
      <c r="AG19" s="657"/>
      <c r="AH19" s="657"/>
      <c r="AI19" s="657"/>
      <c r="AJ19" s="657"/>
      <c r="AK19" s="657"/>
      <c r="AL19" s="632">
        <v>0.3</v>
      </c>
      <c r="AM19" s="633"/>
      <c r="AN19" s="633"/>
      <c r="AO19" s="658"/>
      <c r="AP19" s="626" t="s">
        <v>270</v>
      </c>
      <c r="AQ19" s="627"/>
      <c r="AR19" s="627"/>
      <c r="AS19" s="627"/>
      <c r="AT19" s="627"/>
      <c r="AU19" s="627"/>
      <c r="AV19" s="627"/>
      <c r="AW19" s="627"/>
      <c r="AX19" s="627"/>
      <c r="AY19" s="627"/>
      <c r="AZ19" s="627"/>
      <c r="BA19" s="627"/>
      <c r="BB19" s="627"/>
      <c r="BC19" s="627"/>
      <c r="BD19" s="627"/>
      <c r="BE19" s="627"/>
      <c r="BF19" s="628"/>
      <c r="BG19" s="629">
        <v>1922138</v>
      </c>
      <c r="BH19" s="630"/>
      <c r="BI19" s="630"/>
      <c r="BJ19" s="630"/>
      <c r="BK19" s="630"/>
      <c r="BL19" s="630"/>
      <c r="BM19" s="630"/>
      <c r="BN19" s="631"/>
      <c r="BO19" s="656">
        <v>6.6</v>
      </c>
      <c r="BP19" s="656"/>
      <c r="BQ19" s="656"/>
      <c r="BR19" s="656"/>
      <c r="BS19" s="657" t="s">
        <v>128</v>
      </c>
      <c r="BT19" s="657"/>
      <c r="BU19" s="657"/>
      <c r="BV19" s="657"/>
      <c r="BW19" s="657"/>
      <c r="BX19" s="657"/>
      <c r="BY19" s="657"/>
      <c r="BZ19" s="657"/>
      <c r="CA19" s="657"/>
      <c r="CB19" s="715"/>
      <c r="CD19" s="666" t="s">
        <v>271</v>
      </c>
      <c r="CE19" s="667"/>
      <c r="CF19" s="667"/>
      <c r="CG19" s="667"/>
      <c r="CH19" s="667"/>
      <c r="CI19" s="667"/>
      <c r="CJ19" s="667"/>
      <c r="CK19" s="667"/>
      <c r="CL19" s="667"/>
      <c r="CM19" s="667"/>
      <c r="CN19" s="667"/>
      <c r="CO19" s="667"/>
      <c r="CP19" s="667"/>
      <c r="CQ19" s="668"/>
      <c r="CR19" s="629" t="s">
        <v>128</v>
      </c>
      <c r="CS19" s="630"/>
      <c r="CT19" s="630"/>
      <c r="CU19" s="630"/>
      <c r="CV19" s="630"/>
      <c r="CW19" s="630"/>
      <c r="CX19" s="630"/>
      <c r="CY19" s="631"/>
      <c r="CZ19" s="656" t="s">
        <v>128</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4"/>
    </row>
    <row r="20" spans="2:133" ht="11.25" customHeight="1" x14ac:dyDescent="0.15">
      <c r="B20" s="626" t="s">
        <v>272</v>
      </c>
      <c r="C20" s="627"/>
      <c r="D20" s="627"/>
      <c r="E20" s="627"/>
      <c r="F20" s="627"/>
      <c r="G20" s="627"/>
      <c r="H20" s="627"/>
      <c r="I20" s="627"/>
      <c r="J20" s="627"/>
      <c r="K20" s="627"/>
      <c r="L20" s="627"/>
      <c r="M20" s="627"/>
      <c r="N20" s="627"/>
      <c r="O20" s="627"/>
      <c r="P20" s="627"/>
      <c r="Q20" s="628"/>
      <c r="R20" s="629">
        <v>12566</v>
      </c>
      <c r="S20" s="630"/>
      <c r="T20" s="630"/>
      <c r="U20" s="630"/>
      <c r="V20" s="630"/>
      <c r="W20" s="630"/>
      <c r="X20" s="630"/>
      <c r="Y20" s="631"/>
      <c r="Z20" s="656">
        <v>0</v>
      </c>
      <c r="AA20" s="656"/>
      <c r="AB20" s="656"/>
      <c r="AC20" s="656"/>
      <c r="AD20" s="657">
        <v>12566</v>
      </c>
      <c r="AE20" s="657"/>
      <c r="AF20" s="657"/>
      <c r="AG20" s="657"/>
      <c r="AH20" s="657"/>
      <c r="AI20" s="657"/>
      <c r="AJ20" s="657"/>
      <c r="AK20" s="657"/>
      <c r="AL20" s="632">
        <v>0</v>
      </c>
      <c r="AM20" s="633"/>
      <c r="AN20" s="633"/>
      <c r="AO20" s="658"/>
      <c r="AP20" s="626" t="s">
        <v>273</v>
      </c>
      <c r="AQ20" s="627"/>
      <c r="AR20" s="627"/>
      <c r="AS20" s="627"/>
      <c r="AT20" s="627"/>
      <c r="AU20" s="627"/>
      <c r="AV20" s="627"/>
      <c r="AW20" s="627"/>
      <c r="AX20" s="627"/>
      <c r="AY20" s="627"/>
      <c r="AZ20" s="627"/>
      <c r="BA20" s="627"/>
      <c r="BB20" s="627"/>
      <c r="BC20" s="627"/>
      <c r="BD20" s="627"/>
      <c r="BE20" s="627"/>
      <c r="BF20" s="628"/>
      <c r="BG20" s="629">
        <v>1922138</v>
      </c>
      <c r="BH20" s="630"/>
      <c r="BI20" s="630"/>
      <c r="BJ20" s="630"/>
      <c r="BK20" s="630"/>
      <c r="BL20" s="630"/>
      <c r="BM20" s="630"/>
      <c r="BN20" s="631"/>
      <c r="BO20" s="656">
        <v>6.6</v>
      </c>
      <c r="BP20" s="656"/>
      <c r="BQ20" s="656"/>
      <c r="BR20" s="656"/>
      <c r="BS20" s="657" t="s">
        <v>128</v>
      </c>
      <c r="BT20" s="657"/>
      <c r="BU20" s="657"/>
      <c r="BV20" s="657"/>
      <c r="BW20" s="657"/>
      <c r="BX20" s="657"/>
      <c r="BY20" s="657"/>
      <c r="BZ20" s="657"/>
      <c r="CA20" s="657"/>
      <c r="CB20" s="715"/>
      <c r="CD20" s="666" t="s">
        <v>274</v>
      </c>
      <c r="CE20" s="667"/>
      <c r="CF20" s="667"/>
      <c r="CG20" s="667"/>
      <c r="CH20" s="667"/>
      <c r="CI20" s="667"/>
      <c r="CJ20" s="667"/>
      <c r="CK20" s="667"/>
      <c r="CL20" s="667"/>
      <c r="CM20" s="667"/>
      <c r="CN20" s="667"/>
      <c r="CO20" s="667"/>
      <c r="CP20" s="667"/>
      <c r="CQ20" s="668"/>
      <c r="CR20" s="629">
        <v>138657544</v>
      </c>
      <c r="CS20" s="630"/>
      <c r="CT20" s="630"/>
      <c r="CU20" s="630"/>
      <c r="CV20" s="630"/>
      <c r="CW20" s="630"/>
      <c r="CX20" s="630"/>
      <c r="CY20" s="631"/>
      <c r="CZ20" s="656">
        <v>100</v>
      </c>
      <c r="DA20" s="656"/>
      <c r="DB20" s="656"/>
      <c r="DC20" s="656"/>
      <c r="DD20" s="635">
        <v>15940314</v>
      </c>
      <c r="DE20" s="630"/>
      <c r="DF20" s="630"/>
      <c r="DG20" s="630"/>
      <c r="DH20" s="630"/>
      <c r="DI20" s="630"/>
      <c r="DJ20" s="630"/>
      <c r="DK20" s="630"/>
      <c r="DL20" s="630"/>
      <c r="DM20" s="630"/>
      <c r="DN20" s="630"/>
      <c r="DO20" s="630"/>
      <c r="DP20" s="631"/>
      <c r="DQ20" s="635">
        <v>74715719</v>
      </c>
      <c r="DR20" s="630"/>
      <c r="DS20" s="630"/>
      <c r="DT20" s="630"/>
      <c r="DU20" s="630"/>
      <c r="DV20" s="630"/>
      <c r="DW20" s="630"/>
      <c r="DX20" s="630"/>
      <c r="DY20" s="630"/>
      <c r="DZ20" s="630"/>
      <c r="EA20" s="630"/>
      <c r="EB20" s="630"/>
      <c r="EC20" s="674"/>
    </row>
    <row r="21" spans="2:133" ht="11.25" customHeight="1" x14ac:dyDescent="0.15">
      <c r="B21" s="626" t="s">
        <v>275</v>
      </c>
      <c r="C21" s="627"/>
      <c r="D21" s="627"/>
      <c r="E21" s="627"/>
      <c r="F21" s="627"/>
      <c r="G21" s="627"/>
      <c r="H21" s="627"/>
      <c r="I21" s="627"/>
      <c r="J21" s="627"/>
      <c r="K21" s="627"/>
      <c r="L21" s="627"/>
      <c r="M21" s="627"/>
      <c r="N21" s="627"/>
      <c r="O21" s="627"/>
      <c r="P21" s="627"/>
      <c r="Q21" s="628"/>
      <c r="R21" s="629">
        <v>10384</v>
      </c>
      <c r="S21" s="630"/>
      <c r="T21" s="630"/>
      <c r="U21" s="630"/>
      <c r="V21" s="630"/>
      <c r="W21" s="630"/>
      <c r="X21" s="630"/>
      <c r="Y21" s="631"/>
      <c r="Z21" s="656">
        <v>0</v>
      </c>
      <c r="AA21" s="656"/>
      <c r="AB21" s="656"/>
      <c r="AC21" s="656"/>
      <c r="AD21" s="657">
        <v>10384</v>
      </c>
      <c r="AE21" s="657"/>
      <c r="AF21" s="657"/>
      <c r="AG21" s="657"/>
      <c r="AH21" s="657"/>
      <c r="AI21" s="657"/>
      <c r="AJ21" s="657"/>
      <c r="AK21" s="657"/>
      <c r="AL21" s="632">
        <v>0</v>
      </c>
      <c r="AM21" s="633"/>
      <c r="AN21" s="633"/>
      <c r="AO21" s="658"/>
      <c r="AP21" s="722" t="s">
        <v>276</v>
      </c>
      <c r="AQ21" s="729"/>
      <c r="AR21" s="729"/>
      <c r="AS21" s="729"/>
      <c r="AT21" s="729"/>
      <c r="AU21" s="729"/>
      <c r="AV21" s="729"/>
      <c r="AW21" s="729"/>
      <c r="AX21" s="729"/>
      <c r="AY21" s="729"/>
      <c r="AZ21" s="729"/>
      <c r="BA21" s="729"/>
      <c r="BB21" s="729"/>
      <c r="BC21" s="729"/>
      <c r="BD21" s="729"/>
      <c r="BE21" s="729"/>
      <c r="BF21" s="724"/>
      <c r="BG21" s="629">
        <v>29739</v>
      </c>
      <c r="BH21" s="630"/>
      <c r="BI21" s="630"/>
      <c r="BJ21" s="630"/>
      <c r="BK21" s="630"/>
      <c r="BL21" s="630"/>
      <c r="BM21" s="630"/>
      <c r="BN21" s="631"/>
      <c r="BO21" s="656">
        <v>0.1</v>
      </c>
      <c r="BP21" s="656"/>
      <c r="BQ21" s="656"/>
      <c r="BR21" s="656"/>
      <c r="BS21" s="657" t="s">
        <v>128</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277</v>
      </c>
      <c r="C22" s="693"/>
      <c r="D22" s="693"/>
      <c r="E22" s="693"/>
      <c r="F22" s="693"/>
      <c r="G22" s="693"/>
      <c r="H22" s="693"/>
      <c r="I22" s="693"/>
      <c r="J22" s="693"/>
      <c r="K22" s="693"/>
      <c r="L22" s="693"/>
      <c r="M22" s="693"/>
      <c r="N22" s="693"/>
      <c r="O22" s="693"/>
      <c r="P22" s="693"/>
      <c r="Q22" s="694"/>
      <c r="R22" s="629">
        <v>428963</v>
      </c>
      <c r="S22" s="630"/>
      <c r="T22" s="630"/>
      <c r="U22" s="630"/>
      <c r="V22" s="630"/>
      <c r="W22" s="630"/>
      <c r="X22" s="630"/>
      <c r="Y22" s="631"/>
      <c r="Z22" s="656">
        <v>0.3</v>
      </c>
      <c r="AA22" s="656"/>
      <c r="AB22" s="656"/>
      <c r="AC22" s="656"/>
      <c r="AD22" s="657">
        <v>386682</v>
      </c>
      <c r="AE22" s="657"/>
      <c r="AF22" s="657"/>
      <c r="AG22" s="657"/>
      <c r="AH22" s="657"/>
      <c r="AI22" s="657"/>
      <c r="AJ22" s="657"/>
      <c r="AK22" s="657"/>
      <c r="AL22" s="632">
        <v>0.60000002384185791</v>
      </c>
      <c r="AM22" s="633"/>
      <c r="AN22" s="633"/>
      <c r="AO22" s="658"/>
      <c r="AP22" s="722" t="s">
        <v>278</v>
      </c>
      <c r="AQ22" s="729"/>
      <c r="AR22" s="729"/>
      <c r="AS22" s="729"/>
      <c r="AT22" s="729"/>
      <c r="AU22" s="729"/>
      <c r="AV22" s="729"/>
      <c r="AW22" s="729"/>
      <c r="AX22" s="729"/>
      <c r="AY22" s="729"/>
      <c r="AZ22" s="729"/>
      <c r="BA22" s="729"/>
      <c r="BB22" s="729"/>
      <c r="BC22" s="729"/>
      <c r="BD22" s="729"/>
      <c r="BE22" s="729"/>
      <c r="BF22" s="724"/>
      <c r="BG22" s="629" t="s">
        <v>128</v>
      </c>
      <c r="BH22" s="630"/>
      <c r="BI22" s="630"/>
      <c r="BJ22" s="630"/>
      <c r="BK22" s="630"/>
      <c r="BL22" s="630"/>
      <c r="BM22" s="630"/>
      <c r="BN22" s="631"/>
      <c r="BO22" s="656" t="s">
        <v>128</v>
      </c>
      <c r="BP22" s="656"/>
      <c r="BQ22" s="656"/>
      <c r="BR22" s="656"/>
      <c r="BS22" s="657" t="s">
        <v>128</v>
      </c>
      <c r="BT22" s="657"/>
      <c r="BU22" s="657"/>
      <c r="BV22" s="657"/>
      <c r="BW22" s="657"/>
      <c r="BX22" s="657"/>
      <c r="BY22" s="657"/>
      <c r="BZ22" s="657"/>
      <c r="CA22" s="657"/>
      <c r="CB22" s="715"/>
      <c r="CD22" s="731" t="s">
        <v>279</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280</v>
      </c>
      <c r="C23" s="627"/>
      <c r="D23" s="627"/>
      <c r="E23" s="627"/>
      <c r="F23" s="627"/>
      <c r="G23" s="627"/>
      <c r="H23" s="627"/>
      <c r="I23" s="627"/>
      <c r="J23" s="627"/>
      <c r="K23" s="627"/>
      <c r="L23" s="627"/>
      <c r="M23" s="627"/>
      <c r="N23" s="627"/>
      <c r="O23" s="627"/>
      <c r="P23" s="627"/>
      <c r="Q23" s="628"/>
      <c r="R23" s="629">
        <v>26939462</v>
      </c>
      <c r="S23" s="630"/>
      <c r="T23" s="630"/>
      <c r="U23" s="630"/>
      <c r="V23" s="630"/>
      <c r="W23" s="630"/>
      <c r="X23" s="630"/>
      <c r="Y23" s="631"/>
      <c r="Z23" s="656">
        <v>18.600000000000001</v>
      </c>
      <c r="AA23" s="656"/>
      <c r="AB23" s="656"/>
      <c r="AC23" s="656"/>
      <c r="AD23" s="657">
        <v>24858352</v>
      </c>
      <c r="AE23" s="657"/>
      <c r="AF23" s="657"/>
      <c r="AG23" s="657"/>
      <c r="AH23" s="657"/>
      <c r="AI23" s="657"/>
      <c r="AJ23" s="657"/>
      <c r="AK23" s="657"/>
      <c r="AL23" s="632">
        <v>40.5</v>
      </c>
      <c r="AM23" s="633"/>
      <c r="AN23" s="633"/>
      <c r="AO23" s="658"/>
      <c r="AP23" s="722" t="s">
        <v>281</v>
      </c>
      <c r="AQ23" s="729"/>
      <c r="AR23" s="729"/>
      <c r="AS23" s="729"/>
      <c r="AT23" s="729"/>
      <c r="AU23" s="729"/>
      <c r="AV23" s="729"/>
      <c r="AW23" s="729"/>
      <c r="AX23" s="729"/>
      <c r="AY23" s="729"/>
      <c r="AZ23" s="729"/>
      <c r="BA23" s="729"/>
      <c r="BB23" s="729"/>
      <c r="BC23" s="729"/>
      <c r="BD23" s="729"/>
      <c r="BE23" s="729"/>
      <c r="BF23" s="724"/>
      <c r="BG23" s="629">
        <v>1892399</v>
      </c>
      <c r="BH23" s="630"/>
      <c r="BI23" s="630"/>
      <c r="BJ23" s="630"/>
      <c r="BK23" s="630"/>
      <c r="BL23" s="630"/>
      <c r="BM23" s="630"/>
      <c r="BN23" s="631"/>
      <c r="BO23" s="656">
        <v>6.5</v>
      </c>
      <c r="BP23" s="656"/>
      <c r="BQ23" s="656"/>
      <c r="BR23" s="656"/>
      <c r="BS23" s="657" t="s">
        <v>128</v>
      </c>
      <c r="BT23" s="657"/>
      <c r="BU23" s="657"/>
      <c r="BV23" s="657"/>
      <c r="BW23" s="657"/>
      <c r="BX23" s="657"/>
      <c r="BY23" s="657"/>
      <c r="BZ23" s="657"/>
      <c r="CA23" s="657"/>
      <c r="CB23" s="715"/>
      <c r="CD23" s="731" t="s">
        <v>221</v>
      </c>
      <c r="CE23" s="732"/>
      <c r="CF23" s="732"/>
      <c r="CG23" s="732"/>
      <c r="CH23" s="732"/>
      <c r="CI23" s="732"/>
      <c r="CJ23" s="732"/>
      <c r="CK23" s="732"/>
      <c r="CL23" s="732"/>
      <c r="CM23" s="732"/>
      <c r="CN23" s="732"/>
      <c r="CO23" s="732"/>
      <c r="CP23" s="732"/>
      <c r="CQ23" s="733"/>
      <c r="CR23" s="731" t="s">
        <v>282</v>
      </c>
      <c r="CS23" s="732"/>
      <c r="CT23" s="732"/>
      <c r="CU23" s="732"/>
      <c r="CV23" s="732"/>
      <c r="CW23" s="732"/>
      <c r="CX23" s="732"/>
      <c r="CY23" s="733"/>
      <c r="CZ23" s="731" t="s">
        <v>283</v>
      </c>
      <c r="DA23" s="732"/>
      <c r="DB23" s="732"/>
      <c r="DC23" s="733"/>
      <c r="DD23" s="731" t="s">
        <v>284</v>
      </c>
      <c r="DE23" s="732"/>
      <c r="DF23" s="732"/>
      <c r="DG23" s="732"/>
      <c r="DH23" s="732"/>
      <c r="DI23" s="732"/>
      <c r="DJ23" s="732"/>
      <c r="DK23" s="733"/>
      <c r="DL23" s="734" t="s">
        <v>285</v>
      </c>
      <c r="DM23" s="735"/>
      <c r="DN23" s="735"/>
      <c r="DO23" s="735"/>
      <c r="DP23" s="735"/>
      <c r="DQ23" s="735"/>
      <c r="DR23" s="735"/>
      <c r="DS23" s="735"/>
      <c r="DT23" s="735"/>
      <c r="DU23" s="735"/>
      <c r="DV23" s="736"/>
      <c r="DW23" s="731" t="s">
        <v>286</v>
      </c>
      <c r="DX23" s="732"/>
      <c r="DY23" s="732"/>
      <c r="DZ23" s="732"/>
      <c r="EA23" s="732"/>
      <c r="EB23" s="732"/>
      <c r="EC23" s="733"/>
    </row>
    <row r="24" spans="2:133" ht="11.25" customHeight="1" x14ac:dyDescent="0.15">
      <c r="B24" s="626" t="s">
        <v>287</v>
      </c>
      <c r="C24" s="627"/>
      <c r="D24" s="627"/>
      <c r="E24" s="627"/>
      <c r="F24" s="627"/>
      <c r="G24" s="627"/>
      <c r="H24" s="627"/>
      <c r="I24" s="627"/>
      <c r="J24" s="627"/>
      <c r="K24" s="627"/>
      <c r="L24" s="627"/>
      <c r="M24" s="627"/>
      <c r="N24" s="627"/>
      <c r="O24" s="627"/>
      <c r="P24" s="627"/>
      <c r="Q24" s="628"/>
      <c r="R24" s="629">
        <v>24858352</v>
      </c>
      <c r="S24" s="630"/>
      <c r="T24" s="630"/>
      <c r="U24" s="630"/>
      <c r="V24" s="630"/>
      <c r="W24" s="630"/>
      <c r="X24" s="630"/>
      <c r="Y24" s="631"/>
      <c r="Z24" s="656">
        <v>17.2</v>
      </c>
      <c r="AA24" s="656"/>
      <c r="AB24" s="656"/>
      <c r="AC24" s="656"/>
      <c r="AD24" s="657">
        <v>24858352</v>
      </c>
      <c r="AE24" s="657"/>
      <c r="AF24" s="657"/>
      <c r="AG24" s="657"/>
      <c r="AH24" s="657"/>
      <c r="AI24" s="657"/>
      <c r="AJ24" s="657"/>
      <c r="AK24" s="657"/>
      <c r="AL24" s="632">
        <v>40.5</v>
      </c>
      <c r="AM24" s="633"/>
      <c r="AN24" s="633"/>
      <c r="AO24" s="658"/>
      <c r="AP24" s="722" t="s">
        <v>288</v>
      </c>
      <c r="AQ24" s="729"/>
      <c r="AR24" s="729"/>
      <c r="AS24" s="729"/>
      <c r="AT24" s="729"/>
      <c r="AU24" s="729"/>
      <c r="AV24" s="729"/>
      <c r="AW24" s="729"/>
      <c r="AX24" s="729"/>
      <c r="AY24" s="729"/>
      <c r="AZ24" s="729"/>
      <c r="BA24" s="729"/>
      <c r="BB24" s="729"/>
      <c r="BC24" s="729"/>
      <c r="BD24" s="729"/>
      <c r="BE24" s="729"/>
      <c r="BF24" s="724"/>
      <c r="BG24" s="629" t="s">
        <v>128</v>
      </c>
      <c r="BH24" s="630"/>
      <c r="BI24" s="630"/>
      <c r="BJ24" s="630"/>
      <c r="BK24" s="630"/>
      <c r="BL24" s="630"/>
      <c r="BM24" s="630"/>
      <c r="BN24" s="631"/>
      <c r="BO24" s="656" t="s">
        <v>128</v>
      </c>
      <c r="BP24" s="656"/>
      <c r="BQ24" s="656"/>
      <c r="BR24" s="656"/>
      <c r="BS24" s="657" t="s">
        <v>128</v>
      </c>
      <c r="BT24" s="657"/>
      <c r="BU24" s="657"/>
      <c r="BV24" s="657"/>
      <c r="BW24" s="657"/>
      <c r="BX24" s="657"/>
      <c r="BY24" s="657"/>
      <c r="BZ24" s="657"/>
      <c r="CA24" s="657"/>
      <c r="CB24" s="715"/>
      <c r="CD24" s="685" t="s">
        <v>289</v>
      </c>
      <c r="CE24" s="686"/>
      <c r="CF24" s="686"/>
      <c r="CG24" s="686"/>
      <c r="CH24" s="686"/>
      <c r="CI24" s="686"/>
      <c r="CJ24" s="686"/>
      <c r="CK24" s="686"/>
      <c r="CL24" s="686"/>
      <c r="CM24" s="686"/>
      <c r="CN24" s="686"/>
      <c r="CO24" s="686"/>
      <c r="CP24" s="686"/>
      <c r="CQ24" s="687"/>
      <c r="CR24" s="682">
        <v>71199914</v>
      </c>
      <c r="CS24" s="683"/>
      <c r="CT24" s="683"/>
      <c r="CU24" s="683"/>
      <c r="CV24" s="683"/>
      <c r="CW24" s="683"/>
      <c r="CX24" s="683"/>
      <c r="CY24" s="726"/>
      <c r="CZ24" s="727">
        <v>51.3</v>
      </c>
      <c r="DA24" s="702"/>
      <c r="DB24" s="702"/>
      <c r="DC24" s="730"/>
      <c r="DD24" s="725">
        <v>37612629</v>
      </c>
      <c r="DE24" s="683"/>
      <c r="DF24" s="683"/>
      <c r="DG24" s="683"/>
      <c r="DH24" s="683"/>
      <c r="DI24" s="683"/>
      <c r="DJ24" s="683"/>
      <c r="DK24" s="726"/>
      <c r="DL24" s="725">
        <v>36660901</v>
      </c>
      <c r="DM24" s="683"/>
      <c r="DN24" s="683"/>
      <c r="DO24" s="683"/>
      <c r="DP24" s="683"/>
      <c r="DQ24" s="683"/>
      <c r="DR24" s="683"/>
      <c r="DS24" s="683"/>
      <c r="DT24" s="683"/>
      <c r="DU24" s="683"/>
      <c r="DV24" s="726"/>
      <c r="DW24" s="727">
        <v>57.1</v>
      </c>
      <c r="DX24" s="702"/>
      <c r="DY24" s="702"/>
      <c r="DZ24" s="702"/>
      <c r="EA24" s="702"/>
      <c r="EB24" s="702"/>
      <c r="EC24" s="728"/>
    </row>
    <row r="25" spans="2:133" ht="11.25" customHeight="1" x14ac:dyDescent="0.15">
      <c r="B25" s="626" t="s">
        <v>290</v>
      </c>
      <c r="C25" s="627"/>
      <c r="D25" s="627"/>
      <c r="E25" s="627"/>
      <c r="F25" s="627"/>
      <c r="G25" s="627"/>
      <c r="H25" s="627"/>
      <c r="I25" s="627"/>
      <c r="J25" s="627"/>
      <c r="K25" s="627"/>
      <c r="L25" s="627"/>
      <c r="M25" s="627"/>
      <c r="N25" s="627"/>
      <c r="O25" s="627"/>
      <c r="P25" s="627"/>
      <c r="Q25" s="628"/>
      <c r="R25" s="629">
        <v>2081110</v>
      </c>
      <c r="S25" s="630"/>
      <c r="T25" s="630"/>
      <c r="U25" s="630"/>
      <c r="V25" s="630"/>
      <c r="W25" s="630"/>
      <c r="X25" s="630"/>
      <c r="Y25" s="631"/>
      <c r="Z25" s="656">
        <v>1.4</v>
      </c>
      <c r="AA25" s="656"/>
      <c r="AB25" s="656"/>
      <c r="AC25" s="656"/>
      <c r="AD25" s="657" t="s">
        <v>128</v>
      </c>
      <c r="AE25" s="657"/>
      <c r="AF25" s="657"/>
      <c r="AG25" s="657"/>
      <c r="AH25" s="657"/>
      <c r="AI25" s="657"/>
      <c r="AJ25" s="657"/>
      <c r="AK25" s="657"/>
      <c r="AL25" s="632" t="s">
        <v>128</v>
      </c>
      <c r="AM25" s="633"/>
      <c r="AN25" s="633"/>
      <c r="AO25" s="658"/>
      <c r="AP25" s="722" t="s">
        <v>291</v>
      </c>
      <c r="AQ25" s="729"/>
      <c r="AR25" s="729"/>
      <c r="AS25" s="729"/>
      <c r="AT25" s="729"/>
      <c r="AU25" s="729"/>
      <c r="AV25" s="729"/>
      <c r="AW25" s="729"/>
      <c r="AX25" s="729"/>
      <c r="AY25" s="729"/>
      <c r="AZ25" s="729"/>
      <c r="BA25" s="729"/>
      <c r="BB25" s="729"/>
      <c r="BC25" s="729"/>
      <c r="BD25" s="729"/>
      <c r="BE25" s="729"/>
      <c r="BF25" s="724"/>
      <c r="BG25" s="629" t="s">
        <v>128</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66" t="s">
        <v>292</v>
      </c>
      <c r="CE25" s="667"/>
      <c r="CF25" s="667"/>
      <c r="CG25" s="667"/>
      <c r="CH25" s="667"/>
      <c r="CI25" s="667"/>
      <c r="CJ25" s="667"/>
      <c r="CK25" s="667"/>
      <c r="CL25" s="667"/>
      <c r="CM25" s="667"/>
      <c r="CN25" s="667"/>
      <c r="CO25" s="667"/>
      <c r="CP25" s="667"/>
      <c r="CQ25" s="668"/>
      <c r="CR25" s="629">
        <v>19791710</v>
      </c>
      <c r="CS25" s="640"/>
      <c r="CT25" s="640"/>
      <c r="CU25" s="640"/>
      <c r="CV25" s="640"/>
      <c r="CW25" s="640"/>
      <c r="CX25" s="640"/>
      <c r="CY25" s="641"/>
      <c r="CZ25" s="632">
        <v>14.3</v>
      </c>
      <c r="DA25" s="642"/>
      <c r="DB25" s="642"/>
      <c r="DC25" s="643"/>
      <c r="DD25" s="635">
        <v>17379476</v>
      </c>
      <c r="DE25" s="640"/>
      <c r="DF25" s="640"/>
      <c r="DG25" s="640"/>
      <c r="DH25" s="640"/>
      <c r="DI25" s="640"/>
      <c r="DJ25" s="640"/>
      <c r="DK25" s="641"/>
      <c r="DL25" s="635">
        <v>16613054</v>
      </c>
      <c r="DM25" s="640"/>
      <c r="DN25" s="640"/>
      <c r="DO25" s="640"/>
      <c r="DP25" s="640"/>
      <c r="DQ25" s="640"/>
      <c r="DR25" s="640"/>
      <c r="DS25" s="640"/>
      <c r="DT25" s="640"/>
      <c r="DU25" s="640"/>
      <c r="DV25" s="641"/>
      <c r="DW25" s="632">
        <v>25.9</v>
      </c>
      <c r="DX25" s="642"/>
      <c r="DY25" s="642"/>
      <c r="DZ25" s="642"/>
      <c r="EA25" s="642"/>
      <c r="EB25" s="642"/>
      <c r="EC25" s="669"/>
    </row>
    <row r="26" spans="2:133" ht="11.25" customHeight="1" x14ac:dyDescent="0.15">
      <c r="B26" s="626" t="s">
        <v>293</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56" t="s">
        <v>128</v>
      </c>
      <c r="AA26" s="656"/>
      <c r="AB26" s="656"/>
      <c r="AC26" s="656"/>
      <c r="AD26" s="657" t="s">
        <v>128</v>
      </c>
      <c r="AE26" s="657"/>
      <c r="AF26" s="657"/>
      <c r="AG26" s="657"/>
      <c r="AH26" s="657"/>
      <c r="AI26" s="657"/>
      <c r="AJ26" s="657"/>
      <c r="AK26" s="657"/>
      <c r="AL26" s="632" t="s">
        <v>128</v>
      </c>
      <c r="AM26" s="633"/>
      <c r="AN26" s="633"/>
      <c r="AO26" s="658"/>
      <c r="AP26" s="722" t="s">
        <v>294</v>
      </c>
      <c r="AQ26" s="723"/>
      <c r="AR26" s="723"/>
      <c r="AS26" s="723"/>
      <c r="AT26" s="723"/>
      <c r="AU26" s="723"/>
      <c r="AV26" s="723"/>
      <c r="AW26" s="723"/>
      <c r="AX26" s="723"/>
      <c r="AY26" s="723"/>
      <c r="AZ26" s="723"/>
      <c r="BA26" s="723"/>
      <c r="BB26" s="723"/>
      <c r="BC26" s="723"/>
      <c r="BD26" s="723"/>
      <c r="BE26" s="723"/>
      <c r="BF26" s="724"/>
      <c r="BG26" s="629" t="s">
        <v>128</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66" t="s">
        <v>295</v>
      </c>
      <c r="CE26" s="667"/>
      <c r="CF26" s="667"/>
      <c r="CG26" s="667"/>
      <c r="CH26" s="667"/>
      <c r="CI26" s="667"/>
      <c r="CJ26" s="667"/>
      <c r="CK26" s="667"/>
      <c r="CL26" s="667"/>
      <c r="CM26" s="667"/>
      <c r="CN26" s="667"/>
      <c r="CO26" s="667"/>
      <c r="CP26" s="667"/>
      <c r="CQ26" s="668"/>
      <c r="CR26" s="629">
        <v>13760434</v>
      </c>
      <c r="CS26" s="630"/>
      <c r="CT26" s="630"/>
      <c r="CU26" s="630"/>
      <c r="CV26" s="630"/>
      <c r="CW26" s="630"/>
      <c r="CX26" s="630"/>
      <c r="CY26" s="631"/>
      <c r="CZ26" s="632">
        <v>9.9</v>
      </c>
      <c r="DA26" s="642"/>
      <c r="DB26" s="642"/>
      <c r="DC26" s="643"/>
      <c r="DD26" s="635">
        <v>11829488</v>
      </c>
      <c r="DE26" s="630"/>
      <c r="DF26" s="630"/>
      <c r="DG26" s="630"/>
      <c r="DH26" s="630"/>
      <c r="DI26" s="630"/>
      <c r="DJ26" s="630"/>
      <c r="DK26" s="631"/>
      <c r="DL26" s="635" t="s">
        <v>128</v>
      </c>
      <c r="DM26" s="630"/>
      <c r="DN26" s="630"/>
      <c r="DO26" s="630"/>
      <c r="DP26" s="630"/>
      <c r="DQ26" s="630"/>
      <c r="DR26" s="630"/>
      <c r="DS26" s="630"/>
      <c r="DT26" s="630"/>
      <c r="DU26" s="630"/>
      <c r="DV26" s="631"/>
      <c r="DW26" s="632" t="s">
        <v>128</v>
      </c>
      <c r="DX26" s="642"/>
      <c r="DY26" s="642"/>
      <c r="DZ26" s="642"/>
      <c r="EA26" s="642"/>
      <c r="EB26" s="642"/>
      <c r="EC26" s="669"/>
    </row>
    <row r="27" spans="2:133" ht="11.25" customHeight="1" x14ac:dyDescent="0.15">
      <c r="B27" s="626" t="s">
        <v>296</v>
      </c>
      <c r="C27" s="627"/>
      <c r="D27" s="627"/>
      <c r="E27" s="627"/>
      <c r="F27" s="627"/>
      <c r="G27" s="627"/>
      <c r="H27" s="627"/>
      <c r="I27" s="627"/>
      <c r="J27" s="627"/>
      <c r="K27" s="627"/>
      <c r="L27" s="627"/>
      <c r="M27" s="627"/>
      <c r="N27" s="627"/>
      <c r="O27" s="627"/>
      <c r="P27" s="627"/>
      <c r="Q27" s="628"/>
      <c r="R27" s="629">
        <v>64218253</v>
      </c>
      <c r="S27" s="630"/>
      <c r="T27" s="630"/>
      <c r="U27" s="630"/>
      <c r="V27" s="630"/>
      <c r="W27" s="630"/>
      <c r="X27" s="630"/>
      <c r="Y27" s="631"/>
      <c r="Z27" s="656">
        <v>44.4</v>
      </c>
      <c r="AA27" s="656"/>
      <c r="AB27" s="656"/>
      <c r="AC27" s="656"/>
      <c r="AD27" s="657">
        <v>60202463</v>
      </c>
      <c r="AE27" s="657"/>
      <c r="AF27" s="657"/>
      <c r="AG27" s="657"/>
      <c r="AH27" s="657"/>
      <c r="AI27" s="657"/>
      <c r="AJ27" s="657"/>
      <c r="AK27" s="657"/>
      <c r="AL27" s="632">
        <v>98</v>
      </c>
      <c r="AM27" s="633"/>
      <c r="AN27" s="633"/>
      <c r="AO27" s="658"/>
      <c r="AP27" s="626" t="s">
        <v>297</v>
      </c>
      <c r="AQ27" s="627"/>
      <c r="AR27" s="627"/>
      <c r="AS27" s="627"/>
      <c r="AT27" s="627"/>
      <c r="AU27" s="627"/>
      <c r="AV27" s="627"/>
      <c r="AW27" s="627"/>
      <c r="AX27" s="627"/>
      <c r="AY27" s="627"/>
      <c r="AZ27" s="627"/>
      <c r="BA27" s="627"/>
      <c r="BB27" s="627"/>
      <c r="BC27" s="627"/>
      <c r="BD27" s="627"/>
      <c r="BE27" s="627"/>
      <c r="BF27" s="628"/>
      <c r="BG27" s="629">
        <v>29238914</v>
      </c>
      <c r="BH27" s="630"/>
      <c r="BI27" s="630"/>
      <c r="BJ27" s="630"/>
      <c r="BK27" s="630"/>
      <c r="BL27" s="630"/>
      <c r="BM27" s="630"/>
      <c r="BN27" s="631"/>
      <c r="BO27" s="656">
        <v>100</v>
      </c>
      <c r="BP27" s="656"/>
      <c r="BQ27" s="656"/>
      <c r="BR27" s="656"/>
      <c r="BS27" s="657">
        <v>381231</v>
      </c>
      <c r="BT27" s="657"/>
      <c r="BU27" s="657"/>
      <c r="BV27" s="657"/>
      <c r="BW27" s="657"/>
      <c r="BX27" s="657"/>
      <c r="BY27" s="657"/>
      <c r="BZ27" s="657"/>
      <c r="CA27" s="657"/>
      <c r="CB27" s="715"/>
      <c r="CD27" s="666" t="s">
        <v>298</v>
      </c>
      <c r="CE27" s="667"/>
      <c r="CF27" s="667"/>
      <c r="CG27" s="667"/>
      <c r="CH27" s="667"/>
      <c r="CI27" s="667"/>
      <c r="CJ27" s="667"/>
      <c r="CK27" s="667"/>
      <c r="CL27" s="667"/>
      <c r="CM27" s="667"/>
      <c r="CN27" s="667"/>
      <c r="CO27" s="667"/>
      <c r="CP27" s="667"/>
      <c r="CQ27" s="668"/>
      <c r="CR27" s="629">
        <v>40385745</v>
      </c>
      <c r="CS27" s="640"/>
      <c r="CT27" s="640"/>
      <c r="CU27" s="640"/>
      <c r="CV27" s="640"/>
      <c r="CW27" s="640"/>
      <c r="CX27" s="640"/>
      <c r="CY27" s="641"/>
      <c r="CZ27" s="632">
        <v>29.1</v>
      </c>
      <c r="DA27" s="642"/>
      <c r="DB27" s="642"/>
      <c r="DC27" s="643"/>
      <c r="DD27" s="635">
        <v>9929343</v>
      </c>
      <c r="DE27" s="640"/>
      <c r="DF27" s="640"/>
      <c r="DG27" s="640"/>
      <c r="DH27" s="640"/>
      <c r="DI27" s="640"/>
      <c r="DJ27" s="640"/>
      <c r="DK27" s="641"/>
      <c r="DL27" s="635">
        <v>9744037</v>
      </c>
      <c r="DM27" s="640"/>
      <c r="DN27" s="640"/>
      <c r="DO27" s="640"/>
      <c r="DP27" s="640"/>
      <c r="DQ27" s="640"/>
      <c r="DR27" s="640"/>
      <c r="DS27" s="640"/>
      <c r="DT27" s="640"/>
      <c r="DU27" s="640"/>
      <c r="DV27" s="641"/>
      <c r="DW27" s="632">
        <v>15.2</v>
      </c>
      <c r="DX27" s="642"/>
      <c r="DY27" s="642"/>
      <c r="DZ27" s="642"/>
      <c r="EA27" s="642"/>
      <c r="EB27" s="642"/>
      <c r="EC27" s="669"/>
    </row>
    <row r="28" spans="2:133" ht="11.25" customHeight="1" x14ac:dyDescent="0.15">
      <c r="B28" s="626" t="s">
        <v>299</v>
      </c>
      <c r="C28" s="627"/>
      <c r="D28" s="627"/>
      <c r="E28" s="627"/>
      <c r="F28" s="627"/>
      <c r="G28" s="627"/>
      <c r="H28" s="627"/>
      <c r="I28" s="627"/>
      <c r="J28" s="627"/>
      <c r="K28" s="627"/>
      <c r="L28" s="627"/>
      <c r="M28" s="627"/>
      <c r="N28" s="627"/>
      <c r="O28" s="627"/>
      <c r="P28" s="627"/>
      <c r="Q28" s="628"/>
      <c r="R28" s="629">
        <v>31731</v>
      </c>
      <c r="S28" s="630"/>
      <c r="T28" s="630"/>
      <c r="U28" s="630"/>
      <c r="V28" s="630"/>
      <c r="W28" s="630"/>
      <c r="X28" s="630"/>
      <c r="Y28" s="631"/>
      <c r="Z28" s="656">
        <v>0</v>
      </c>
      <c r="AA28" s="656"/>
      <c r="AB28" s="656"/>
      <c r="AC28" s="656"/>
      <c r="AD28" s="657">
        <v>31731</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300</v>
      </c>
      <c r="CE28" s="667"/>
      <c r="CF28" s="667"/>
      <c r="CG28" s="667"/>
      <c r="CH28" s="667"/>
      <c r="CI28" s="667"/>
      <c r="CJ28" s="667"/>
      <c r="CK28" s="667"/>
      <c r="CL28" s="667"/>
      <c r="CM28" s="667"/>
      <c r="CN28" s="667"/>
      <c r="CO28" s="667"/>
      <c r="CP28" s="667"/>
      <c r="CQ28" s="668"/>
      <c r="CR28" s="629">
        <v>11022459</v>
      </c>
      <c r="CS28" s="630"/>
      <c r="CT28" s="630"/>
      <c r="CU28" s="630"/>
      <c r="CV28" s="630"/>
      <c r="CW28" s="630"/>
      <c r="CX28" s="630"/>
      <c r="CY28" s="631"/>
      <c r="CZ28" s="632">
        <v>7.9</v>
      </c>
      <c r="DA28" s="642"/>
      <c r="DB28" s="642"/>
      <c r="DC28" s="643"/>
      <c r="DD28" s="635">
        <v>10303810</v>
      </c>
      <c r="DE28" s="630"/>
      <c r="DF28" s="630"/>
      <c r="DG28" s="630"/>
      <c r="DH28" s="630"/>
      <c r="DI28" s="630"/>
      <c r="DJ28" s="630"/>
      <c r="DK28" s="631"/>
      <c r="DL28" s="635">
        <v>10303810</v>
      </c>
      <c r="DM28" s="630"/>
      <c r="DN28" s="630"/>
      <c r="DO28" s="630"/>
      <c r="DP28" s="630"/>
      <c r="DQ28" s="630"/>
      <c r="DR28" s="630"/>
      <c r="DS28" s="630"/>
      <c r="DT28" s="630"/>
      <c r="DU28" s="630"/>
      <c r="DV28" s="631"/>
      <c r="DW28" s="632">
        <v>16</v>
      </c>
      <c r="DX28" s="642"/>
      <c r="DY28" s="642"/>
      <c r="DZ28" s="642"/>
      <c r="EA28" s="642"/>
      <c r="EB28" s="642"/>
      <c r="EC28" s="669"/>
    </row>
    <row r="29" spans="2:133" ht="11.25" customHeight="1" x14ac:dyDescent="0.15">
      <c r="B29" s="626" t="s">
        <v>301</v>
      </c>
      <c r="C29" s="627"/>
      <c r="D29" s="627"/>
      <c r="E29" s="627"/>
      <c r="F29" s="627"/>
      <c r="G29" s="627"/>
      <c r="H29" s="627"/>
      <c r="I29" s="627"/>
      <c r="J29" s="627"/>
      <c r="K29" s="627"/>
      <c r="L29" s="627"/>
      <c r="M29" s="627"/>
      <c r="N29" s="627"/>
      <c r="O29" s="627"/>
      <c r="P29" s="627"/>
      <c r="Q29" s="628"/>
      <c r="R29" s="629">
        <v>1738005</v>
      </c>
      <c r="S29" s="630"/>
      <c r="T29" s="630"/>
      <c r="U29" s="630"/>
      <c r="V29" s="630"/>
      <c r="W29" s="630"/>
      <c r="X29" s="630"/>
      <c r="Y29" s="631"/>
      <c r="Z29" s="656">
        <v>1.2</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302</v>
      </c>
      <c r="CE29" s="717"/>
      <c r="CF29" s="666" t="s">
        <v>70</v>
      </c>
      <c r="CG29" s="667"/>
      <c r="CH29" s="667"/>
      <c r="CI29" s="667"/>
      <c r="CJ29" s="667"/>
      <c r="CK29" s="667"/>
      <c r="CL29" s="667"/>
      <c r="CM29" s="667"/>
      <c r="CN29" s="667"/>
      <c r="CO29" s="667"/>
      <c r="CP29" s="667"/>
      <c r="CQ29" s="668"/>
      <c r="CR29" s="629">
        <v>11022459</v>
      </c>
      <c r="CS29" s="640"/>
      <c r="CT29" s="640"/>
      <c r="CU29" s="640"/>
      <c r="CV29" s="640"/>
      <c r="CW29" s="640"/>
      <c r="CX29" s="640"/>
      <c r="CY29" s="641"/>
      <c r="CZ29" s="632">
        <v>7.9</v>
      </c>
      <c r="DA29" s="642"/>
      <c r="DB29" s="642"/>
      <c r="DC29" s="643"/>
      <c r="DD29" s="635">
        <v>10303810</v>
      </c>
      <c r="DE29" s="640"/>
      <c r="DF29" s="640"/>
      <c r="DG29" s="640"/>
      <c r="DH29" s="640"/>
      <c r="DI29" s="640"/>
      <c r="DJ29" s="640"/>
      <c r="DK29" s="641"/>
      <c r="DL29" s="635">
        <v>10303810</v>
      </c>
      <c r="DM29" s="640"/>
      <c r="DN29" s="640"/>
      <c r="DO29" s="640"/>
      <c r="DP29" s="640"/>
      <c r="DQ29" s="640"/>
      <c r="DR29" s="640"/>
      <c r="DS29" s="640"/>
      <c r="DT29" s="640"/>
      <c r="DU29" s="640"/>
      <c r="DV29" s="641"/>
      <c r="DW29" s="632">
        <v>16</v>
      </c>
      <c r="DX29" s="642"/>
      <c r="DY29" s="642"/>
      <c r="DZ29" s="642"/>
      <c r="EA29" s="642"/>
      <c r="EB29" s="642"/>
      <c r="EC29" s="669"/>
    </row>
    <row r="30" spans="2:133" ht="11.25" customHeight="1" x14ac:dyDescent="0.15">
      <c r="B30" s="626" t="s">
        <v>303</v>
      </c>
      <c r="C30" s="627"/>
      <c r="D30" s="627"/>
      <c r="E30" s="627"/>
      <c r="F30" s="627"/>
      <c r="G30" s="627"/>
      <c r="H30" s="627"/>
      <c r="I30" s="627"/>
      <c r="J30" s="627"/>
      <c r="K30" s="627"/>
      <c r="L30" s="627"/>
      <c r="M30" s="627"/>
      <c r="N30" s="627"/>
      <c r="O30" s="627"/>
      <c r="P30" s="627"/>
      <c r="Q30" s="628"/>
      <c r="R30" s="629">
        <v>1965808</v>
      </c>
      <c r="S30" s="630"/>
      <c r="T30" s="630"/>
      <c r="U30" s="630"/>
      <c r="V30" s="630"/>
      <c r="W30" s="630"/>
      <c r="X30" s="630"/>
      <c r="Y30" s="631"/>
      <c r="Z30" s="656">
        <v>1.4</v>
      </c>
      <c r="AA30" s="656"/>
      <c r="AB30" s="656"/>
      <c r="AC30" s="656"/>
      <c r="AD30" s="657">
        <v>99284</v>
      </c>
      <c r="AE30" s="657"/>
      <c r="AF30" s="657"/>
      <c r="AG30" s="657"/>
      <c r="AH30" s="657"/>
      <c r="AI30" s="657"/>
      <c r="AJ30" s="657"/>
      <c r="AK30" s="657"/>
      <c r="AL30" s="632">
        <v>0.2</v>
      </c>
      <c r="AM30" s="633"/>
      <c r="AN30" s="633"/>
      <c r="AO30" s="658"/>
      <c r="AP30" s="688" t="s">
        <v>221</v>
      </c>
      <c r="AQ30" s="689"/>
      <c r="AR30" s="689"/>
      <c r="AS30" s="689"/>
      <c r="AT30" s="689"/>
      <c r="AU30" s="689"/>
      <c r="AV30" s="689"/>
      <c r="AW30" s="689"/>
      <c r="AX30" s="689"/>
      <c r="AY30" s="689"/>
      <c r="AZ30" s="689"/>
      <c r="BA30" s="689"/>
      <c r="BB30" s="689"/>
      <c r="BC30" s="689"/>
      <c r="BD30" s="689"/>
      <c r="BE30" s="689"/>
      <c r="BF30" s="690"/>
      <c r="BG30" s="688" t="s">
        <v>304</v>
      </c>
      <c r="BH30" s="713"/>
      <c r="BI30" s="713"/>
      <c r="BJ30" s="713"/>
      <c r="BK30" s="713"/>
      <c r="BL30" s="713"/>
      <c r="BM30" s="713"/>
      <c r="BN30" s="713"/>
      <c r="BO30" s="713"/>
      <c r="BP30" s="713"/>
      <c r="BQ30" s="714"/>
      <c r="BR30" s="688" t="s">
        <v>305</v>
      </c>
      <c r="BS30" s="713"/>
      <c r="BT30" s="713"/>
      <c r="BU30" s="713"/>
      <c r="BV30" s="713"/>
      <c r="BW30" s="713"/>
      <c r="BX30" s="713"/>
      <c r="BY30" s="713"/>
      <c r="BZ30" s="713"/>
      <c r="CA30" s="713"/>
      <c r="CB30" s="714"/>
      <c r="CD30" s="718"/>
      <c r="CE30" s="719"/>
      <c r="CF30" s="666" t="s">
        <v>306</v>
      </c>
      <c r="CG30" s="667"/>
      <c r="CH30" s="667"/>
      <c r="CI30" s="667"/>
      <c r="CJ30" s="667"/>
      <c r="CK30" s="667"/>
      <c r="CL30" s="667"/>
      <c r="CM30" s="667"/>
      <c r="CN30" s="667"/>
      <c r="CO30" s="667"/>
      <c r="CP30" s="667"/>
      <c r="CQ30" s="668"/>
      <c r="CR30" s="629">
        <v>10528447</v>
      </c>
      <c r="CS30" s="630"/>
      <c r="CT30" s="630"/>
      <c r="CU30" s="630"/>
      <c r="CV30" s="630"/>
      <c r="CW30" s="630"/>
      <c r="CX30" s="630"/>
      <c r="CY30" s="631"/>
      <c r="CZ30" s="632">
        <v>7.6</v>
      </c>
      <c r="DA30" s="642"/>
      <c r="DB30" s="642"/>
      <c r="DC30" s="643"/>
      <c r="DD30" s="635">
        <v>9895452</v>
      </c>
      <c r="DE30" s="630"/>
      <c r="DF30" s="630"/>
      <c r="DG30" s="630"/>
      <c r="DH30" s="630"/>
      <c r="DI30" s="630"/>
      <c r="DJ30" s="630"/>
      <c r="DK30" s="631"/>
      <c r="DL30" s="635">
        <v>9895452</v>
      </c>
      <c r="DM30" s="630"/>
      <c r="DN30" s="630"/>
      <c r="DO30" s="630"/>
      <c r="DP30" s="630"/>
      <c r="DQ30" s="630"/>
      <c r="DR30" s="630"/>
      <c r="DS30" s="630"/>
      <c r="DT30" s="630"/>
      <c r="DU30" s="630"/>
      <c r="DV30" s="631"/>
      <c r="DW30" s="632">
        <v>15.4</v>
      </c>
      <c r="DX30" s="642"/>
      <c r="DY30" s="642"/>
      <c r="DZ30" s="642"/>
      <c r="EA30" s="642"/>
      <c r="EB30" s="642"/>
      <c r="EC30" s="669"/>
    </row>
    <row r="31" spans="2:133" ht="11.25" customHeight="1" x14ac:dyDescent="0.15">
      <c r="B31" s="626" t="s">
        <v>307</v>
      </c>
      <c r="C31" s="627"/>
      <c r="D31" s="627"/>
      <c r="E31" s="627"/>
      <c r="F31" s="627"/>
      <c r="G31" s="627"/>
      <c r="H31" s="627"/>
      <c r="I31" s="627"/>
      <c r="J31" s="627"/>
      <c r="K31" s="627"/>
      <c r="L31" s="627"/>
      <c r="M31" s="627"/>
      <c r="N31" s="627"/>
      <c r="O31" s="627"/>
      <c r="P31" s="627"/>
      <c r="Q31" s="628"/>
      <c r="R31" s="629">
        <v>743444</v>
      </c>
      <c r="S31" s="630"/>
      <c r="T31" s="630"/>
      <c r="U31" s="630"/>
      <c r="V31" s="630"/>
      <c r="W31" s="630"/>
      <c r="X31" s="630"/>
      <c r="Y31" s="631"/>
      <c r="Z31" s="656">
        <v>0.5</v>
      </c>
      <c r="AA31" s="656"/>
      <c r="AB31" s="656"/>
      <c r="AC31" s="656"/>
      <c r="AD31" s="657" t="s">
        <v>128</v>
      </c>
      <c r="AE31" s="657"/>
      <c r="AF31" s="657"/>
      <c r="AG31" s="657"/>
      <c r="AH31" s="657"/>
      <c r="AI31" s="657"/>
      <c r="AJ31" s="657"/>
      <c r="AK31" s="657"/>
      <c r="AL31" s="632" t="s">
        <v>128</v>
      </c>
      <c r="AM31" s="633"/>
      <c r="AN31" s="633"/>
      <c r="AO31" s="658"/>
      <c r="AP31" s="704" t="s">
        <v>308</v>
      </c>
      <c r="AQ31" s="705"/>
      <c r="AR31" s="705"/>
      <c r="AS31" s="705"/>
      <c r="AT31" s="710" t="s">
        <v>309</v>
      </c>
      <c r="AU31" s="366"/>
      <c r="AV31" s="366"/>
      <c r="AW31" s="366"/>
      <c r="AX31" s="697" t="s">
        <v>187</v>
      </c>
      <c r="AY31" s="698"/>
      <c r="AZ31" s="698"/>
      <c r="BA31" s="698"/>
      <c r="BB31" s="698"/>
      <c r="BC31" s="698"/>
      <c r="BD31" s="698"/>
      <c r="BE31" s="698"/>
      <c r="BF31" s="699"/>
      <c r="BG31" s="700">
        <v>99.4</v>
      </c>
      <c r="BH31" s="701"/>
      <c r="BI31" s="701"/>
      <c r="BJ31" s="701"/>
      <c r="BK31" s="701"/>
      <c r="BL31" s="701"/>
      <c r="BM31" s="702">
        <v>97.8</v>
      </c>
      <c r="BN31" s="701"/>
      <c r="BO31" s="701"/>
      <c r="BP31" s="701"/>
      <c r="BQ31" s="703"/>
      <c r="BR31" s="700">
        <v>98.5</v>
      </c>
      <c r="BS31" s="701"/>
      <c r="BT31" s="701"/>
      <c r="BU31" s="701"/>
      <c r="BV31" s="701"/>
      <c r="BW31" s="701"/>
      <c r="BX31" s="702">
        <v>96.7</v>
      </c>
      <c r="BY31" s="701"/>
      <c r="BZ31" s="701"/>
      <c r="CA31" s="701"/>
      <c r="CB31" s="703"/>
      <c r="CD31" s="718"/>
      <c r="CE31" s="719"/>
      <c r="CF31" s="666" t="s">
        <v>310</v>
      </c>
      <c r="CG31" s="667"/>
      <c r="CH31" s="667"/>
      <c r="CI31" s="667"/>
      <c r="CJ31" s="667"/>
      <c r="CK31" s="667"/>
      <c r="CL31" s="667"/>
      <c r="CM31" s="667"/>
      <c r="CN31" s="667"/>
      <c r="CO31" s="667"/>
      <c r="CP31" s="667"/>
      <c r="CQ31" s="668"/>
      <c r="CR31" s="629">
        <v>494012</v>
      </c>
      <c r="CS31" s="640"/>
      <c r="CT31" s="640"/>
      <c r="CU31" s="640"/>
      <c r="CV31" s="640"/>
      <c r="CW31" s="640"/>
      <c r="CX31" s="640"/>
      <c r="CY31" s="641"/>
      <c r="CZ31" s="632">
        <v>0.4</v>
      </c>
      <c r="DA31" s="642"/>
      <c r="DB31" s="642"/>
      <c r="DC31" s="643"/>
      <c r="DD31" s="635">
        <v>408358</v>
      </c>
      <c r="DE31" s="640"/>
      <c r="DF31" s="640"/>
      <c r="DG31" s="640"/>
      <c r="DH31" s="640"/>
      <c r="DI31" s="640"/>
      <c r="DJ31" s="640"/>
      <c r="DK31" s="641"/>
      <c r="DL31" s="635">
        <v>408358</v>
      </c>
      <c r="DM31" s="640"/>
      <c r="DN31" s="640"/>
      <c r="DO31" s="640"/>
      <c r="DP31" s="640"/>
      <c r="DQ31" s="640"/>
      <c r="DR31" s="640"/>
      <c r="DS31" s="640"/>
      <c r="DT31" s="640"/>
      <c r="DU31" s="640"/>
      <c r="DV31" s="641"/>
      <c r="DW31" s="632">
        <v>0.6</v>
      </c>
      <c r="DX31" s="642"/>
      <c r="DY31" s="642"/>
      <c r="DZ31" s="642"/>
      <c r="EA31" s="642"/>
      <c r="EB31" s="642"/>
      <c r="EC31" s="669"/>
    </row>
    <row r="32" spans="2:133" ht="11.25" customHeight="1" x14ac:dyDescent="0.15">
      <c r="B32" s="626" t="s">
        <v>311</v>
      </c>
      <c r="C32" s="627"/>
      <c r="D32" s="627"/>
      <c r="E32" s="627"/>
      <c r="F32" s="627"/>
      <c r="G32" s="627"/>
      <c r="H32" s="627"/>
      <c r="I32" s="627"/>
      <c r="J32" s="627"/>
      <c r="K32" s="627"/>
      <c r="L32" s="627"/>
      <c r="M32" s="627"/>
      <c r="N32" s="627"/>
      <c r="O32" s="627"/>
      <c r="P32" s="627"/>
      <c r="Q32" s="628"/>
      <c r="R32" s="629">
        <v>35536114</v>
      </c>
      <c r="S32" s="630"/>
      <c r="T32" s="630"/>
      <c r="U32" s="630"/>
      <c r="V32" s="630"/>
      <c r="W32" s="630"/>
      <c r="X32" s="630"/>
      <c r="Y32" s="631"/>
      <c r="Z32" s="656">
        <v>24.6</v>
      </c>
      <c r="AA32" s="656"/>
      <c r="AB32" s="656"/>
      <c r="AC32" s="656"/>
      <c r="AD32" s="657" t="s">
        <v>128</v>
      </c>
      <c r="AE32" s="657"/>
      <c r="AF32" s="657"/>
      <c r="AG32" s="657"/>
      <c r="AH32" s="657"/>
      <c r="AI32" s="657"/>
      <c r="AJ32" s="657"/>
      <c r="AK32" s="657"/>
      <c r="AL32" s="632" t="s">
        <v>128</v>
      </c>
      <c r="AM32" s="633"/>
      <c r="AN32" s="633"/>
      <c r="AO32" s="658"/>
      <c r="AP32" s="706"/>
      <c r="AQ32" s="707"/>
      <c r="AR32" s="707"/>
      <c r="AS32" s="707"/>
      <c r="AT32" s="711"/>
      <c r="AU32" s="362" t="s">
        <v>312</v>
      </c>
      <c r="AV32" s="362"/>
      <c r="AW32" s="362"/>
      <c r="AX32" s="626" t="s">
        <v>313</v>
      </c>
      <c r="AY32" s="627"/>
      <c r="AZ32" s="627"/>
      <c r="BA32" s="627"/>
      <c r="BB32" s="627"/>
      <c r="BC32" s="627"/>
      <c r="BD32" s="627"/>
      <c r="BE32" s="627"/>
      <c r="BF32" s="628"/>
      <c r="BG32" s="695">
        <v>99.3</v>
      </c>
      <c r="BH32" s="640"/>
      <c r="BI32" s="640"/>
      <c r="BJ32" s="640"/>
      <c r="BK32" s="640"/>
      <c r="BL32" s="640"/>
      <c r="BM32" s="633">
        <v>97.5</v>
      </c>
      <c r="BN32" s="696"/>
      <c r="BO32" s="696"/>
      <c r="BP32" s="696"/>
      <c r="BQ32" s="673"/>
      <c r="BR32" s="695">
        <v>99.1</v>
      </c>
      <c r="BS32" s="640"/>
      <c r="BT32" s="640"/>
      <c r="BU32" s="640"/>
      <c r="BV32" s="640"/>
      <c r="BW32" s="640"/>
      <c r="BX32" s="633">
        <v>97.3</v>
      </c>
      <c r="BY32" s="696"/>
      <c r="BZ32" s="696"/>
      <c r="CA32" s="696"/>
      <c r="CB32" s="673"/>
      <c r="CD32" s="720"/>
      <c r="CE32" s="721"/>
      <c r="CF32" s="666" t="s">
        <v>314</v>
      </c>
      <c r="CG32" s="667"/>
      <c r="CH32" s="667"/>
      <c r="CI32" s="667"/>
      <c r="CJ32" s="667"/>
      <c r="CK32" s="667"/>
      <c r="CL32" s="667"/>
      <c r="CM32" s="667"/>
      <c r="CN32" s="667"/>
      <c r="CO32" s="667"/>
      <c r="CP32" s="667"/>
      <c r="CQ32" s="668"/>
      <c r="CR32" s="629" t="s">
        <v>128</v>
      </c>
      <c r="CS32" s="630"/>
      <c r="CT32" s="630"/>
      <c r="CU32" s="630"/>
      <c r="CV32" s="630"/>
      <c r="CW32" s="630"/>
      <c r="CX32" s="630"/>
      <c r="CY32" s="631"/>
      <c r="CZ32" s="632" t="s">
        <v>128</v>
      </c>
      <c r="DA32" s="642"/>
      <c r="DB32" s="642"/>
      <c r="DC32" s="643"/>
      <c r="DD32" s="635" t="s">
        <v>128</v>
      </c>
      <c r="DE32" s="630"/>
      <c r="DF32" s="630"/>
      <c r="DG32" s="630"/>
      <c r="DH32" s="630"/>
      <c r="DI32" s="630"/>
      <c r="DJ32" s="630"/>
      <c r="DK32" s="631"/>
      <c r="DL32" s="635" t="s">
        <v>128</v>
      </c>
      <c r="DM32" s="630"/>
      <c r="DN32" s="630"/>
      <c r="DO32" s="630"/>
      <c r="DP32" s="630"/>
      <c r="DQ32" s="630"/>
      <c r="DR32" s="630"/>
      <c r="DS32" s="630"/>
      <c r="DT32" s="630"/>
      <c r="DU32" s="630"/>
      <c r="DV32" s="631"/>
      <c r="DW32" s="632" t="s">
        <v>128</v>
      </c>
      <c r="DX32" s="642"/>
      <c r="DY32" s="642"/>
      <c r="DZ32" s="642"/>
      <c r="EA32" s="642"/>
      <c r="EB32" s="642"/>
      <c r="EC32" s="669"/>
    </row>
    <row r="33" spans="2:133" ht="11.25" customHeight="1" x14ac:dyDescent="0.15">
      <c r="B33" s="692" t="s">
        <v>315</v>
      </c>
      <c r="C33" s="693"/>
      <c r="D33" s="693"/>
      <c r="E33" s="693"/>
      <c r="F33" s="693"/>
      <c r="G33" s="693"/>
      <c r="H33" s="693"/>
      <c r="I33" s="693"/>
      <c r="J33" s="693"/>
      <c r="K33" s="693"/>
      <c r="L33" s="693"/>
      <c r="M33" s="693"/>
      <c r="N33" s="693"/>
      <c r="O33" s="693"/>
      <c r="P33" s="693"/>
      <c r="Q33" s="694"/>
      <c r="R33" s="629">
        <v>785088</v>
      </c>
      <c r="S33" s="630"/>
      <c r="T33" s="630"/>
      <c r="U33" s="630"/>
      <c r="V33" s="630"/>
      <c r="W33" s="630"/>
      <c r="X33" s="630"/>
      <c r="Y33" s="631"/>
      <c r="Z33" s="656">
        <v>0.5</v>
      </c>
      <c r="AA33" s="656"/>
      <c r="AB33" s="656"/>
      <c r="AC33" s="656"/>
      <c r="AD33" s="657">
        <v>785088</v>
      </c>
      <c r="AE33" s="657"/>
      <c r="AF33" s="657"/>
      <c r="AG33" s="657"/>
      <c r="AH33" s="657"/>
      <c r="AI33" s="657"/>
      <c r="AJ33" s="657"/>
      <c r="AK33" s="657"/>
      <c r="AL33" s="632">
        <v>1.3</v>
      </c>
      <c r="AM33" s="633"/>
      <c r="AN33" s="633"/>
      <c r="AO33" s="658"/>
      <c r="AP33" s="708"/>
      <c r="AQ33" s="709"/>
      <c r="AR33" s="709"/>
      <c r="AS33" s="709"/>
      <c r="AT33" s="712"/>
      <c r="AU33" s="360"/>
      <c r="AV33" s="360"/>
      <c r="AW33" s="360"/>
      <c r="AX33" s="606" t="s">
        <v>316</v>
      </c>
      <c r="AY33" s="607"/>
      <c r="AZ33" s="607"/>
      <c r="BA33" s="607"/>
      <c r="BB33" s="607"/>
      <c r="BC33" s="607"/>
      <c r="BD33" s="607"/>
      <c r="BE33" s="607"/>
      <c r="BF33" s="608"/>
      <c r="BG33" s="691">
        <v>99.4</v>
      </c>
      <c r="BH33" s="610"/>
      <c r="BI33" s="610"/>
      <c r="BJ33" s="610"/>
      <c r="BK33" s="610"/>
      <c r="BL33" s="610"/>
      <c r="BM33" s="648">
        <v>97.8</v>
      </c>
      <c r="BN33" s="610"/>
      <c r="BO33" s="610"/>
      <c r="BP33" s="610"/>
      <c r="BQ33" s="659"/>
      <c r="BR33" s="691">
        <v>97.8</v>
      </c>
      <c r="BS33" s="610"/>
      <c r="BT33" s="610"/>
      <c r="BU33" s="610"/>
      <c r="BV33" s="610"/>
      <c r="BW33" s="610"/>
      <c r="BX33" s="648">
        <v>95.6</v>
      </c>
      <c r="BY33" s="610"/>
      <c r="BZ33" s="610"/>
      <c r="CA33" s="610"/>
      <c r="CB33" s="659"/>
      <c r="CD33" s="666" t="s">
        <v>317</v>
      </c>
      <c r="CE33" s="667"/>
      <c r="CF33" s="667"/>
      <c r="CG33" s="667"/>
      <c r="CH33" s="667"/>
      <c r="CI33" s="667"/>
      <c r="CJ33" s="667"/>
      <c r="CK33" s="667"/>
      <c r="CL33" s="667"/>
      <c r="CM33" s="667"/>
      <c r="CN33" s="667"/>
      <c r="CO33" s="667"/>
      <c r="CP33" s="667"/>
      <c r="CQ33" s="668"/>
      <c r="CR33" s="629">
        <v>50317098</v>
      </c>
      <c r="CS33" s="640"/>
      <c r="CT33" s="640"/>
      <c r="CU33" s="640"/>
      <c r="CV33" s="640"/>
      <c r="CW33" s="640"/>
      <c r="CX33" s="640"/>
      <c r="CY33" s="641"/>
      <c r="CZ33" s="632">
        <v>36.299999999999997</v>
      </c>
      <c r="DA33" s="642"/>
      <c r="DB33" s="642"/>
      <c r="DC33" s="643"/>
      <c r="DD33" s="635">
        <v>33050342</v>
      </c>
      <c r="DE33" s="640"/>
      <c r="DF33" s="640"/>
      <c r="DG33" s="640"/>
      <c r="DH33" s="640"/>
      <c r="DI33" s="640"/>
      <c r="DJ33" s="640"/>
      <c r="DK33" s="641"/>
      <c r="DL33" s="635">
        <v>21390085</v>
      </c>
      <c r="DM33" s="640"/>
      <c r="DN33" s="640"/>
      <c r="DO33" s="640"/>
      <c r="DP33" s="640"/>
      <c r="DQ33" s="640"/>
      <c r="DR33" s="640"/>
      <c r="DS33" s="640"/>
      <c r="DT33" s="640"/>
      <c r="DU33" s="640"/>
      <c r="DV33" s="641"/>
      <c r="DW33" s="632">
        <v>33.299999999999997</v>
      </c>
      <c r="DX33" s="642"/>
      <c r="DY33" s="642"/>
      <c r="DZ33" s="642"/>
      <c r="EA33" s="642"/>
      <c r="EB33" s="642"/>
      <c r="EC33" s="669"/>
    </row>
    <row r="34" spans="2:133" ht="11.25" customHeight="1" x14ac:dyDescent="0.15">
      <c r="B34" s="626" t="s">
        <v>318</v>
      </c>
      <c r="C34" s="627"/>
      <c r="D34" s="627"/>
      <c r="E34" s="627"/>
      <c r="F34" s="627"/>
      <c r="G34" s="627"/>
      <c r="H34" s="627"/>
      <c r="I34" s="627"/>
      <c r="J34" s="627"/>
      <c r="K34" s="627"/>
      <c r="L34" s="627"/>
      <c r="M34" s="627"/>
      <c r="N34" s="627"/>
      <c r="O34" s="627"/>
      <c r="P34" s="627"/>
      <c r="Q34" s="628"/>
      <c r="R34" s="629">
        <v>13445492</v>
      </c>
      <c r="S34" s="630"/>
      <c r="T34" s="630"/>
      <c r="U34" s="630"/>
      <c r="V34" s="630"/>
      <c r="W34" s="630"/>
      <c r="X34" s="630"/>
      <c r="Y34" s="631"/>
      <c r="Z34" s="656">
        <v>9.3000000000000007</v>
      </c>
      <c r="AA34" s="656"/>
      <c r="AB34" s="656"/>
      <c r="AC34" s="656"/>
      <c r="AD34" s="657" t="s">
        <v>128</v>
      </c>
      <c r="AE34" s="657"/>
      <c r="AF34" s="657"/>
      <c r="AG34" s="657"/>
      <c r="AH34" s="657"/>
      <c r="AI34" s="657"/>
      <c r="AJ34" s="657"/>
      <c r="AK34" s="657"/>
      <c r="AL34" s="632" t="s">
        <v>128</v>
      </c>
      <c r="AM34" s="633"/>
      <c r="AN34" s="633"/>
      <c r="AO34" s="658"/>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319</v>
      </c>
      <c r="CE34" s="667"/>
      <c r="CF34" s="667"/>
      <c r="CG34" s="667"/>
      <c r="CH34" s="667"/>
      <c r="CI34" s="667"/>
      <c r="CJ34" s="667"/>
      <c r="CK34" s="667"/>
      <c r="CL34" s="667"/>
      <c r="CM34" s="667"/>
      <c r="CN34" s="667"/>
      <c r="CO34" s="667"/>
      <c r="CP34" s="667"/>
      <c r="CQ34" s="668"/>
      <c r="CR34" s="629">
        <v>17697026</v>
      </c>
      <c r="CS34" s="630"/>
      <c r="CT34" s="630"/>
      <c r="CU34" s="630"/>
      <c r="CV34" s="630"/>
      <c r="CW34" s="630"/>
      <c r="CX34" s="630"/>
      <c r="CY34" s="631"/>
      <c r="CZ34" s="632">
        <v>12.8</v>
      </c>
      <c r="DA34" s="642"/>
      <c r="DB34" s="642"/>
      <c r="DC34" s="643"/>
      <c r="DD34" s="635">
        <v>11498689</v>
      </c>
      <c r="DE34" s="630"/>
      <c r="DF34" s="630"/>
      <c r="DG34" s="630"/>
      <c r="DH34" s="630"/>
      <c r="DI34" s="630"/>
      <c r="DJ34" s="630"/>
      <c r="DK34" s="631"/>
      <c r="DL34" s="635">
        <v>9162351</v>
      </c>
      <c r="DM34" s="630"/>
      <c r="DN34" s="630"/>
      <c r="DO34" s="630"/>
      <c r="DP34" s="630"/>
      <c r="DQ34" s="630"/>
      <c r="DR34" s="630"/>
      <c r="DS34" s="630"/>
      <c r="DT34" s="630"/>
      <c r="DU34" s="630"/>
      <c r="DV34" s="631"/>
      <c r="DW34" s="632">
        <v>14.3</v>
      </c>
      <c r="DX34" s="642"/>
      <c r="DY34" s="642"/>
      <c r="DZ34" s="642"/>
      <c r="EA34" s="642"/>
      <c r="EB34" s="642"/>
      <c r="EC34" s="669"/>
    </row>
    <row r="35" spans="2:133" ht="11.25" customHeight="1" x14ac:dyDescent="0.15">
      <c r="B35" s="626" t="s">
        <v>320</v>
      </c>
      <c r="C35" s="627"/>
      <c r="D35" s="627"/>
      <c r="E35" s="627"/>
      <c r="F35" s="627"/>
      <c r="G35" s="627"/>
      <c r="H35" s="627"/>
      <c r="I35" s="627"/>
      <c r="J35" s="627"/>
      <c r="K35" s="627"/>
      <c r="L35" s="627"/>
      <c r="M35" s="627"/>
      <c r="N35" s="627"/>
      <c r="O35" s="627"/>
      <c r="P35" s="627"/>
      <c r="Q35" s="628"/>
      <c r="R35" s="629">
        <v>639806</v>
      </c>
      <c r="S35" s="630"/>
      <c r="T35" s="630"/>
      <c r="U35" s="630"/>
      <c r="V35" s="630"/>
      <c r="W35" s="630"/>
      <c r="X35" s="630"/>
      <c r="Y35" s="631"/>
      <c r="Z35" s="656">
        <v>0.4</v>
      </c>
      <c r="AA35" s="656"/>
      <c r="AB35" s="656"/>
      <c r="AC35" s="656"/>
      <c r="AD35" s="657">
        <v>328502</v>
      </c>
      <c r="AE35" s="657"/>
      <c r="AF35" s="657"/>
      <c r="AG35" s="657"/>
      <c r="AH35" s="657"/>
      <c r="AI35" s="657"/>
      <c r="AJ35" s="657"/>
      <c r="AK35" s="657"/>
      <c r="AL35" s="632">
        <v>0.5</v>
      </c>
      <c r="AM35" s="633"/>
      <c r="AN35" s="633"/>
      <c r="AO35" s="658"/>
      <c r="AP35" s="218"/>
      <c r="AQ35" s="688" t="s">
        <v>321</v>
      </c>
      <c r="AR35" s="689"/>
      <c r="AS35" s="689"/>
      <c r="AT35" s="689"/>
      <c r="AU35" s="689"/>
      <c r="AV35" s="689"/>
      <c r="AW35" s="689"/>
      <c r="AX35" s="689"/>
      <c r="AY35" s="689"/>
      <c r="AZ35" s="689"/>
      <c r="BA35" s="689"/>
      <c r="BB35" s="689"/>
      <c r="BC35" s="689"/>
      <c r="BD35" s="689"/>
      <c r="BE35" s="689"/>
      <c r="BF35" s="690"/>
      <c r="BG35" s="688" t="s">
        <v>322</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323</v>
      </c>
      <c r="CE35" s="667"/>
      <c r="CF35" s="667"/>
      <c r="CG35" s="667"/>
      <c r="CH35" s="667"/>
      <c r="CI35" s="667"/>
      <c r="CJ35" s="667"/>
      <c r="CK35" s="667"/>
      <c r="CL35" s="667"/>
      <c r="CM35" s="667"/>
      <c r="CN35" s="667"/>
      <c r="CO35" s="667"/>
      <c r="CP35" s="667"/>
      <c r="CQ35" s="668"/>
      <c r="CR35" s="629">
        <v>759871</v>
      </c>
      <c r="CS35" s="640"/>
      <c r="CT35" s="640"/>
      <c r="CU35" s="640"/>
      <c r="CV35" s="640"/>
      <c r="CW35" s="640"/>
      <c r="CX35" s="640"/>
      <c r="CY35" s="641"/>
      <c r="CZ35" s="632">
        <v>0.5</v>
      </c>
      <c r="DA35" s="642"/>
      <c r="DB35" s="642"/>
      <c r="DC35" s="643"/>
      <c r="DD35" s="635">
        <v>721010</v>
      </c>
      <c r="DE35" s="640"/>
      <c r="DF35" s="640"/>
      <c r="DG35" s="640"/>
      <c r="DH35" s="640"/>
      <c r="DI35" s="640"/>
      <c r="DJ35" s="640"/>
      <c r="DK35" s="641"/>
      <c r="DL35" s="635">
        <v>720953</v>
      </c>
      <c r="DM35" s="640"/>
      <c r="DN35" s="640"/>
      <c r="DO35" s="640"/>
      <c r="DP35" s="640"/>
      <c r="DQ35" s="640"/>
      <c r="DR35" s="640"/>
      <c r="DS35" s="640"/>
      <c r="DT35" s="640"/>
      <c r="DU35" s="640"/>
      <c r="DV35" s="641"/>
      <c r="DW35" s="632">
        <v>1.1000000000000001</v>
      </c>
      <c r="DX35" s="642"/>
      <c r="DY35" s="642"/>
      <c r="DZ35" s="642"/>
      <c r="EA35" s="642"/>
      <c r="EB35" s="642"/>
      <c r="EC35" s="669"/>
    </row>
    <row r="36" spans="2:133" ht="11.25" customHeight="1" x14ac:dyDescent="0.15">
      <c r="B36" s="626" t="s">
        <v>324</v>
      </c>
      <c r="C36" s="627"/>
      <c r="D36" s="627"/>
      <c r="E36" s="627"/>
      <c r="F36" s="627"/>
      <c r="G36" s="627"/>
      <c r="H36" s="627"/>
      <c r="I36" s="627"/>
      <c r="J36" s="627"/>
      <c r="K36" s="627"/>
      <c r="L36" s="627"/>
      <c r="M36" s="627"/>
      <c r="N36" s="627"/>
      <c r="O36" s="627"/>
      <c r="P36" s="627"/>
      <c r="Q36" s="628"/>
      <c r="R36" s="629">
        <v>2094253</v>
      </c>
      <c r="S36" s="630"/>
      <c r="T36" s="630"/>
      <c r="U36" s="630"/>
      <c r="V36" s="630"/>
      <c r="W36" s="630"/>
      <c r="X36" s="630"/>
      <c r="Y36" s="631"/>
      <c r="Z36" s="656">
        <v>1.4</v>
      </c>
      <c r="AA36" s="656"/>
      <c r="AB36" s="656"/>
      <c r="AC36" s="656"/>
      <c r="AD36" s="657" t="s">
        <v>128</v>
      </c>
      <c r="AE36" s="657"/>
      <c r="AF36" s="657"/>
      <c r="AG36" s="657"/>
      <c r="AH36" s="657"/>
      <c r="AI36" s="657"/>
      <c r="AJ36" s="657"/>
      <c r="AK36" s="657"/>
      <c r="AL36" s="632" t="s">
        <v>128</v>
      </c>
      <c r="AM36" s="633"/>
      <c r="AN36" s="633"/>
      <c r="AO36" s="658"/>
      <c r="AP36" s="218"/>
      <c r="AQ36" s="679" t="s">
        <v>325</v>
      </c>
      <c r="AR36" s="680"/>
      <c r="AS36" s="680"/>
      <c r="AT36" s="680"/>
      <c r="AU36" s="680"/>
      <c r="AV36" s="680"/>
      <c r="AW36" s="680"/>
      <c r="AX36" s="680"/>
      <c r="AY36" s="681"/>
      <c r="AZ36" s="682">
        <v>12970975</v>
      </c>
      <c r="BA36" s="683"/>
      <c r="BB36" s="683"/>
      <c r="BC36" s="683"/>
      <c r="BD36" s="683"/>
      <c r="BE36" s="683"/>
      <c r="BF36" s="684"/>
      <c r="BG36" s="685" t="s">
        <v>326</v>
      </c>
      <c r="BH36" s="686"/>
      <c r="BI36" s="686"/>
      <c r="BJ36" s="686"/>
      <c r="BK36" s="686"/>
      <c r="BL36" s="686"/>
      <c r="BM36" s="686"/>
      <c r="BN36" s="686"/>
      <c r="BO36" s="686"/>
      <c r="BP36" s="686"/>
      <c r="BQ36" s="686"/>
      <c r="BR36" s="686"/>
      <c r="BS36" s="686"/>
      <c r="BT36" s="686"/>
      <c r="BU36" s="687"/>
      <c r="BV36" s="682">
        <v>425875</v>
      </c>
      <c r="BW36" s="683"/>
      <c r="BX36" s="683"/>
      <c r="BY36" s="683"/>
      <c r="BZ36" s="683"/>
      <c r="CA36" s="683"/>
      <c r="CB36" s="684"/>
      <c r="CD36" s="666" t="s">
        <v>327</v>
      </c>
      <c r="CE36" s="667"/>
      <c r="CF36" s="667"/>
      <c r="CG36" s="667"/>
      <c r="CH36" s="667"/>
      <c r="CI36" s="667"/>
      <c r="CJ36" s="667"/>
      <c r="CK36" s="667"/>
      <c r="CL36" s="667"/>
      <c r="CM36" s="667"/>
      <c r="CN36" s="667"/>
      <c r="CO36" s="667"/>
      <c r="CP36" s="667"/>
      <c r="CQ36" s="668"/>
      <c r="CR36" s="629">
        <v>12443158</v>
      </c>
      <c r="CS36" s="630"/>
      <c r="CT36" s="630"/>
      <c r="CU36" s="630"/>
      <c r="CV36" s="630"/>
      <c r="CW36" s="630"/>
      <c r="CX36" s="630"/>
      <c r="CY36" s="631"/>
      <c r="CZ36" s="632">
        <v>9</v>
      </c>
      <c r="DA36" s="642"/>
      <c r="DB36" s="642"/>
      <c r="DC36" s="643"/>
      <c r="DD36" s="635">
        <v>7150481</v>
      </c>
      <c r="DE36" s="630"/>
      <c r="DF36" s="630"/>
      <c r="DG36" s="630"/>
      <c r="DH36" s="630"/>
      <c r="DI36" s="630"/>
      <c r="DJ36" s="630"/>
      <c r="DK36" s="631"/>
      <c r="DL36" s="635">
        <v>3720700</v>
      </c>
      <c r="DM36" s="630"/>
      <c r="DN36" s="630"/>
      <c r="DO36" s="630"/>
      <c r="DP36" s="630"/>
      <c r="DQ36" s="630"/>
      <c r="DR36" s="630"/>
      <c r="DS36" s="630"/>
      <c r="DT36" s="630"/>
      <c r="DU36" s="630"/>
      <c r="DV36" s="631"/>
      <c r="DW36" s="632">
        <v>5.8</v>
      </c>
      <c r="DX36" s="642"/>
      <c r="DY36" s="642"/>
      <c r="DZ36" s="642"/>
      <c r="EA36" s="642"/>
      <c r="EB36" s="642"/>
      <c r="EC36" s="669"/>
    </row>
    <row r="37" spans="2:133" ht="11.25" customHeight="1" x14ac:dyDescent="0.15">
      <c r="B37" s="626" t="s">
        <v>328</v>
      </c>
      <c r="C37" s="627"/>
      <c r="D37" s="627"/>
      <c r="E37" s="627"/>
      <c r="F37" s="627"/>
      <c r="G37" s="627"/>
      <c r="H37" s="627"/>
      <c r="I37" s="627"/>
      <c r="J37" s="627"/>
      <c r="K37" s="627"/>
      <c r="L37" s="627"/>
      <c r="M37" s="627"/>
      <c r="N37" s="627"/>
      <c r="O37" s="627"/>
      <c r="P37" s="627"/>
      <c r="Q37" s="628"/>
      <c r="R37" s="629">
        <v>4126228</v>
      </c>
      <c r="S37" s="630"/>
      <c r="T37" s="630"/>
      <c r="U37" s="630"/>
      <c r="V37" s="630"/>
      <c r="W37" s="630"/>
      <c r="X37" s="630"/>
      <c r="Y37" s="631"/>
      <c r="Z37" s="656">
        <v>2.9</v>
      </c>
      <c r="AA37" s="656"/>
      <c r="AB37" s="656"/>
      <c r="AC37" s="656"/>
      <c r="AD37" s="657" t="s">
        <v>128</v>
      </c>
      <c r="AE37" s="657"/>
      <c r="AF37" s="657"/>
      <c r="AG37" s="657"/>
      <c r="AH37" s="657"/>
      <c r="AI37" s="657"/>
      <c r="AJ37" s="657"/>
      <c r="AK37" s="657"/>
      <c r="AL37" s="632" t="s">
        <v>128</v>
      </c>
      <c r="AM37" s="633"/>
      <c r="AN37" s="633"/>
      <c r="AO37" s="658"/>
      <c r="AQ37" s="670" t="s">
        <v>329</v>
      </c>
      <c r="AR37" s="671"/>
      <c r="AS37" s="671"/>
      <c r="AT37" s="671"/>
      <c r="AU37" s="671"/>
      <c r="AV37" s="671"/>
      <c r="AW37" s="671"/>
      <c r="AX37" s="671"/>
      <c r="AY37" s="672"/>
      <c r="AZ37" s="629">
        <v>1696748</v>
      </c>
      <c r="BA37" s="630"/>
      <c r="BB37" s="630"/>
      <c r="BC37" s="630"/>
      <c r="BD37" s="640"/>
      <c r="BE37" s="640"/>
      <c r="BF37" s="673"/>
      <c r="BG37" s="666" t="s">
        <v>330</v>
      </c>
      <c r="BH37" s="667"/>
      <c r="BI37" s="667"/>
      <c r="BJ37" s="667"/>
      <c r="BK37" s="667"/>
      <c r="BL37" s="667"/>
      <c r="BM37" s="667"/>
      <c r="BN37" s="667"/>
      <c r="BO37" s="667"/>
      <c r="BP37" s="667"/>
      <c r="BQ37" s="667"/>
      <c r="BR37" s="667"/>
      <c r="BS37" s="667"/>
      <c r="BT37" s="667"/>
      <c r="BU37" s="668"/>
      <c r="BV37" s="629">
        <v>50434</v>
      </c>
      <c r="BW37" s="630"/>
      <c r="BX37" s="630"/>
      <c r="BY37" s="630"/>
      <c r="BZ37" s="630"/>
      <c r="CA37" s="630"/>
      <c r="CB37" s="674"/>
      <c r="CD37" s="666" t="s">
        <v>331</v>
      </c>
      <c r="CE37" s="667"/>
      <c r="CF37" s="667"/>
      <c r="CG37" s="667"/>
      <c r="CH37" s="667"/>
      <c r="CI37" s="667"/>
      <c r="CJ37" s="667"/>
      <c r="CK37" s="667"/>
      <c r="CL37" s="667"/>
      <c r="CM37" s="667"/>
      <c r="CN37" s="667"/>
      <c r="CO37" s="667"/>
      <c r="CP37" s="667"/>
      <c r="CQ37" s="668"/>
      <c r="CR37" s="629">
        <v>28694</v>
      </c>
      <c r="CS37" s="640"/>
      <c r="CT37" s="640"/>
      <c r="CU37" s="640"/>
      <c r="CV37" s="640"/>
      <c r="CW37" s="640"/>
      <c r="CX37" s="640"/>
      <c r="CY37" s="641"/>
      <c r="CZ37" s="632">
        <v>0</v>
      </c>
      <c r="DA37" s="642"/>
      <c r="DB37" s="642"/>
      <c r="DC37" s="643"/>
      <c r="DD37" s="635">
        <v>28694</v>
      </c>
      <c r="DE37" s="640"/>
      <c r="DF37" s="640"/>
      <c r="DG37" s="640"/>
      <c r="DH37" s="640"/>
      <c r="DI37" s="640"/>
      <c r="DJ37" s="640"/>
      <c r="DK37" s="641"/>
      <c r="DL37" s="635">
        <v>28694</v>
      </c>
      <c r="DM37" s="640"/>
      <c r="DN37" s="640"/>
      <c r="DO37" s="640"/>
      <c r="DP37" s="640"/>
      <c r="DQ37" s="640"/>
      <c r="DR37" s="640"/>
      <c r="DS37" s="640"/>
      <c r="DT37" s="640"/>
      <c r="DU37" s="640"/>
      <c r="DV37" s="641"/>
      <c r="DW37" s="632">
        <v>0</v>
      </c>
      <c r="DX37" s="642"/>
      <c r="DY37" s="642"/>
      <c r="DZ37" s="642"/>
      <c r="EA37" s="642"/>
      <c r="EB37" s="642"/>
      <c r="EC37" s="669"/>
    </row>
    <row r="38" spans="2:133" ht="11.25" customHeight="1" x14ac:dyDescent="0.15">
      <c r="B38" s="626" t="s">
        <v>332</v>
      </c>
      <c r="C38" s="627"/>
      <c r="D38" s="627"/>
      <c r="E38" s="627"/>
      <c r="F38" s="627"/>
      <c r="G38" s="627"/>
      <c r="H38" s="627"/>
      <c r="I38" s="627"/>
      <c r="J38" s="627"/>
      <c r="K38" s="627"/>
      <c r="L38" s="627"/>
      <c r="M38" s="627"/>
      <c r="N38" s="627"/>
      <c r="O38" s="627"/>
      <c r="P38" s="627"/>
      <c r="Q38" s="628"/>
      <c r="R38" s="629">
        <v>5705668</v>
      </c>
      <c r="S38" s="630"/>
      <c r="T38" s="630"/>
      <c r="U38" s="630"/>
      <c r="V38" s="630"/>
      <c r="W38" s="630"/>
      <c r="X38" s="630"/>
      <c r="Y38" s="631"/>
      <c r="Z38" s="656">
        <v>3.9</v>
      </c>
      <c r="AA38" s="656"/>
      <c r="AB38" s="656"/>
      <c r="AC38" s="656"/>
      <c r="AD38" s="657" t="s">
        <v>128</v>
      </c>
      <c r="AE38" s="657"/>
      <c r="AF38" s="657"/>
      <c r="AG38" s="657"/>
      <c r="AH38" s="657"/>
      <c r="AI38" s="657"/>
      <c r="AJ38" s="657"/>
      <c r="AK38" s="657"/>
      <c r="AL38" s="632" t="s">
        <v>128</v>
      </c>
      <c r="AM38" s="633"/>
      <c r="AN38" s="633"/>
      <c r="AO38" s="658"/>
      <c r="AQ38" s="670" t="s">
        <v>333</v>
      </c>
      <c r="AR38" s="671"/>
      <c r="AS38" s="671"/>
      <c r="AT38" s="671"/>
      <c r="AU38" s="671"/>
      <c r="AV38" s="671"/>
      <c r="AW38" s="671"/>
      <c r="AX38" s="671"/>
      <c r="AY38" s="672"/>
      <c r="AZ38" s="629">
        <v>419108</v>
      </c>
      <c r="BA38" s="630"/>
      <c r="BB38" s="630"/>
      <c r="BC38" s="630"/>
      <c r="BD38" s="640"/>
      <c r="BE38" s="640"/>
      <c r="BF38" s="673"/>
      <c r="BG38" s="666" t="s">
        <v>334</v>
      </c>
      <c r="BH38" s="667"/>
      <c r="BI38" s="667"/>
      <c r="BJ38" s="667"/>
      <c r="BK38" s="667"/>
      <c r="BL38" s="667"/>
      <c r="BM38" s="667"/>
      <c r="BN38" s="667"/>
      <c r="BO38" s="667"/>
      <c r="BP38" s="667"/>
      <c r="BQ38" s="667"/>
      <c r="BR38" s="667"/>
      <c r="BS38" s="667"/>
      <c r="BT38" s="667"/>
      <c r="BU38" s="668"/>
      <c r="BV38" s="629">
        <v>34080</v>
      </c>
      <c r="BW38" s="630"/>
      <c r="BX38" s="630"/>
      <c r="BY38" s="630"/>
      <c r="BZ38" s="630"/>
      <c r="CA38" s="630"/>
      <c r="CB38" s="674"/>
      <c r="CD38" s="666" t="s">
        <v>335</v>
      </c>
      <c r="CE38" s="667"/>
      <c r="CF38" s="667"/>
      <c r="CG38" s="667"/>
      <c r="CH38" s="667"/>
      <c r="CI38" s="667"/>
      <c r="CJ38" s="667"/>
      <c r="CK38" s="667"/>
      <c r="CL38" s="667"/>
      <c r="CM38" s="667"/>
      <c r="CN38" s="667"/>
      <c r="CO38" s="667"/>
      <c r="CP38" s="667"/>
      <c r="CQ38" s="668"/>
      <c r="CR38" s="629">
        <v>10881132</v>
      </c>
      <c r="CS38" s="630"/>
      <c r="CT38" s="630"/>
      <c r="CU38" s="630"/>
      <c r="CV38" s="630"/>
      <c r="CW38" s="630"/>
      <c r="CX38" s="630"/>
      <c r="CY38" s="631"/>
      <c r="CZ38" s="632">
        <v>7.8</v>
      </c>
      <c r="DA38" s="642"/>
      <c r="DB38" s="642"/>
      <c r="DC38" s="643"/>
      <c r="DD38" s="635">
        <v>8734476</v>
      </c>
      <c r="DE38" s="630"/>
      <c r="DF38" s="630"/>
      <c r="DG38" s="630"/>
      <c r="DH38" s="630"/>
      <c r="DI38" s="630"/>
      <c r="DJ38" s="630"/>
      <c r="DK38" s="631"/>
      <c r="DL38" s="635">
        <v>7786081</v>
      </c>
      <c r="DM38" s="630"/>
      <c r="DN38" s="630"/>
      <c r="DO38" s="630"/>
      <c r="DP38" s="630"/>
      <c r="DQ38" s="630"/>
      <c r="DR38" s="630"/>
      <c r="DS38" s="630"/>
      <c r="DT38" s="630"/>
      <c r="DU38" s="630"/>
      <c r="DV38" s="631"/>
      <c r="DW38" s="632">
        <v>12.1</v>
      </c>
      <c r="DX38" s="642"/>
      <c r="DY38" s="642"/>
      <c r="DZ38" s="642"/>
      <c r="EA38" s="642"/>
      <c r="EB38" s="642"/>
      <c r="EC38" s="669"/>
    </row>
    <row r="39" spans="2:133" ht="11.25" customHeight="1" x14ac:dyDescent="0.15">
      <c r="B39" s="626" t="s">
        <v>336</v>
      </c>
      <c r="C39" s="627"/>
      <c r="D39" s="627"/>
      <c r="E39" s="627"/>
      <c r="F39" s="627"/>
      <c r="G39" s="627"/>
      <c r="H39" s="627"/>
      <c r="I39" s="627"/>
      <c r="J39" s="627"/>
      <c r="K39" s="627"/>
      <c r="L39" s="627"/>
      <c r="M39" s="627"/>
      <c r="N39" s="627"/>
      <c r="O39" s="627"/>
      <c r="P39" s="627"/>
      <c r="Q39" s="628"/>
      <c r="R39" s="629">
        <v>4144257</v>
      </c>
      <c r="S39" s="630"/>
      <c r="T39" s="630"/>
      <c r="U39" s="630"/>
      <c r="V39" s="630"/>
      <c r="W39" s="630"/>
      <c r="X39" s="630"/>
      <c r="Y39" s="631"/>
      <c r="Z39" s="656">
        <v>2.9</v>
      </c>
      <c r="AA39" s="656"/>
      <c r="AB39" s="656"/>
      <c r="AC39" s="656"/>
      <c r="AD39" s="657">
        <v>6424</v>
      </c>
      <c r="AE39" s="657"/>
      <c r="AF39" s="657"/>
      <c r="AG39" s="657"/>
      <c r="AH39" s="657"/>
      <c r="AI39" s="657"/>
      <c r="AJ39" s="657"/>
      <c r="AK39" s="657"/>
      <c r="AL39" s="632">
        <v>0</v>
      </c>
      <c r="AM39" s="633"/>
      <c r="AN39" s="633"/>
      <c r="AO39" s="658"/>
      <c r="AQ39" s="670" t="s">
        <v>337</v>
      </c>
      <c r="AR39" s="671"/>
      <c r="AS39" s="671"/>
      <c r="AT39" s="671"/>
      <c r="AU39" s="671"/>
      <c r="AV39" s="671"/>
      <c r="AW39" s="671"/>
      <c r="AX39" s="671"/>
      <c r="AY39" s="672"/>
      <c r="AZ39" s="629">
        <v>313682</v>
      </c>
      <c r="BA39" s="630"/>
      <c r="BB39" s="630"/>
      <c r="BC39" s="630"/>
      <c r="BD39" s="640"/>
      <c r="BE39" s="640"/>
      <c r="BF39" s="673"/>
      <c r="BG39" s="666" t="s">
        <v>338</v>
      </c>
      <c r="BH39" s="667"/>
      <c r="BI39" s="667"/>
      <c r="BJ39" s="667"/>
      <c r="BK39" s="667"/>
      <c r="BL39" s="667"/>
      <c r="BM39" s="667"/>
      <c r="BN39" s="667"/>
      <c r="BO39" s="667"/>
      <c r="BP39" s="667"/>
      <c r="BQ39" s="667"/>
      <c r="BR39" s="667"/>
      <c r="BS39" s="667"/>
      <c r="BT39" s="667"/>
      <c r="BU39" s="668"/>
      <c r="BV39" s="629">
        <v>51657</v>
      </c>
      <c r="BW39" s="630"/>
      <c r="BX39" s="630"/>
      <c r="BY39" s="630"/>
      <c r="BZ39" s="630"/>
      <c r="CA39" s="630"/>
      <c r="CB39" s="674"/>
      <c r="CD39" s="666" t="s">
        <v>339</v>
      </c>
      <c r="CE39" s="667"/>
      <c r="CF39" s="667"/>
      <c r="CG39" s="667"/>
      <c r="CH39" s="667"/>
      <c r="CI39" s="667"/>
      <c r="CJ39" s="667"/>
      <c r="CK39" s="667"/>
      <c r="CL39" s="667"/>
      <c r="CM39" s="667"/>
      <c r="CN39" s="667"/>
      <c r="CO39" s="667"/>
      <c r="CP39" s="667"/>
      <c r="CQ39" s="668"/>
      <c r="CR39" s="629">
        <v>5729648</v>
      </c>
      <c r="CS39" s="640"/>
      <c r="CT39" s="640"/>
      <c r="CU39" s="640"/>
      <c r="CV39" s="640"/>
      <c r="CW39" s="640"/>
      <c r="CX39" s="640"/>
      <c r="CY39" s="641"/>
      <c r="CZ39" s="632">
        <v>4.0999999999999996</v>
      </c>
      <c r="DA39" s="642"/>
      <c r="DB39" s="642"/>
      <c r="DC39" s="643"/>
      <c r="DD39" s="635">
        <v>4717699</v>
      </c>
      <c r="DE39" s="640"/>
      <c r="DF39" s="640"/>
      <c r="DG39" s="640"/>
      <c r="DH39" s="640"/>
      <c r="DI39" s="640"/>
      <c r="DJ39" s="640"/>
      <c r="DK39" s="641"/>
      <c r="DL39" s="635" t="s">
        <v>128</v>
      </c>
      <c r="DM39" s="640"/>
      <c r="DN39" s="640"/>
      <c r="DO39" s="640"/>
      <c r="DP39" s="640"/>
      <c r="DQ39" s="640"/>
      <c r="DR39" s="640"/>
      <c r="DS39" s="640"/>
      <c r="DT39" s="640"/>
      <c r="DU39" s="640"/>
      <c r="DV39" s="641"/>
      <c r="DW39" s="632" t="s">
        <v>128</v>
      </c>
      <c r="DX39" s="642"/>
      <c r="DY39" s="642"/>
      <c r="DZ39" s="642"/>
      <c r="EA39" s="642"/>
      <c r="EB39" s="642"/>
      <c r="EC39" s="669"/>
    </row>
    <row r="40" spans="2:133" ht="11.25" customHeight="1" x14ac:dyDescent="0.15">
      <c r="B40" s="626" t="s">
        <v>340</v>
      </c>
      <c r="C40" s="627"/>
      <c r="D40" s="627"/>
      <c r="E40" s="627"/>
      <c r="F40" s="627"/>
      <c r="G40" s="627"/>
      <c r="H40" s="627"/>
      <c r="I40" s="627"/>
      <c r="J40" s="627"/>
      <c r="K40" s="627"/>
      <c r="L40" s="627"/>
      <c r="M40" s="627"/>
      <c r="N40" s="627"/>
      <c r="O40" s="627"/>
      <c r="P40" s="627"/>
      <c r="Q40" s="628"/>
      <c r="R40" s="629">
        <v>9506300</v>
      </c>
      <c r="S40" s="630"/>
      <c r="T40" s="630"/>
      <c r="U40" s="630"/>
      <c r="V40" s="630"/>
      <c r="W40" s="630"/>
      <c r="X40" s="630"/>
      <c r="Y40" s="631"/>
      <c r="Z40" s="656">
        <v>6.6</v>
      </c>
      <c r="AA40" s="656"/>
      <c r="AB40" s="656"/>
      <c r="AC40" s="656"/>
      <c r="AD40" s="657" t="s">
        <v>128</v>
      </c>
      <c r="AE40" s="657"/>
      <c r="AF40" s="657"/>
      <c r="AG40" s="657"/>
      <c r="AH40" s="657"/>
      <c r="AI40" s="657"/>
      <c r="AJ40" s="657"/>
      <c r="AK40" s="657"/>
      <c r="AL40" s="632" t="s">
        <v>128</v>
      </c>
      <c r="AM40" s="633"/>
      <c r="AN40" s="633"/>
      <c r="AO40" s="658"/>
      <c r="AQ40" s="670" t="s">
        <v>341</v>
      </c>
      <c r="AR40" s="671"/>
      <c r="AS40" s="671"/>
      <c r="AT40" s="671"/>
      <c r="AU40" s="671"/>
      <c r="AV40" s="671"/>
      <c r="AW40" s="671"/>
      <c r="AX40" s="671"/>
      <c r="AY40" s="672"/>
      <c r="AZ40" s="629">
        <v>109985</v>
      </c>
      <c r="BA40" s="630"/>
      <c r="BB40" s="630"/>
      <c r="BC40" s="630"/>
      <c r="BD40" s="640"/>
      <c r="BE40" s="640"/>
      <c r="BF40" s="673"/>
      <c r="BG40" s="675" t="s">
        <v>342</v>
      </c>
      <c r="BH40" s="676"/>
      <c r="BI40" s="676"/>
      <c r="BJ40" s="676"/>
      <c r="BK40" s="676"/>
      <c r="BL40" s="364"/>
      <c r="BM40" s="667" t="s">
        <v>343</v>
      </c>
      <c r="BN40" s="667"/>
      <c r="BO40" s="667"/>
      <c r="BP40" s="667"/>
      <c r="BQ40" s="667"/>
      <c r="BR40" s="667"/>
      <c r="BS40" s="667"/>
      <c r="BT40" s="667"/>
      <c r="BU40" s="668"/>
      <c r="BV40" s="629">
        <v>85</v>
      </c>
      <c r="BW40" s="630"/>
      <c r="BX40" s="630"/>
      <c r="BY40" s="630"/>
      <c r="BZ40" s="630"/>
      <c r="CA40" s="630"/>
      <c r="CB40" s="674"/>
      <c r="CD40" s="666" t="s">
        <v>344</v>
      </c>
      <c r="CE40" s="667"/>
      <c r="CF40" s="667"/>
      <c r="CG40" s="667"/>
      <c r="CH40" s="667"/>
      <c r="CI40" s="667"/>
      <c r="CJ40" s="667"/>
      <c r="CK40" s="667"/>
      <c r="CL40" s="667"/>
      <c r="CM40" s="667"/>
      <c r="CN40" s="667"/>
      <c r="CO40" s="667"/>
      <c r="CP40" s="667"/>
      <c r="CQ40" s="668"/>
      <c r="CR40" s="629">
        <v>2806263</v>
      </c>
      <c r="CS40" s="630"/>
      <c r="CT40" s="630"/>
      <c r="CU40" s="630"/>
      <c r="CV40" s="630"/>
      <c r="CW40" s="630"/>
      <c r="CX40" s="630"/>
      <c r="CY40" s="631"/>
      <c r="CZ40" s="632">
        <v>2</v>
      </c>
      <c r="DA40" s="642"/>
      <c r="DB40" s="642"/>
      <c r="DC40" s="643"/>
      <c r="DD40" s="635">
        <v>227987</v>
      </c>
      <c r="DE40" s="630"/>
      <c r="DF40" s="630"/>
      <c r="DG40" s="630"/>
      <c r="DH40" s="630"/>
      <c r="DI40" s="630"/>
      <c r="DJ40" s="630"/>
      <c r="DK40" s="631"/>
      <c r="DL40" s="635" t="s">
        <v>128</v>
      </c>
      <c r="DM40" s="630"/>
      <c r="DN40" s="630"/>
      <c r="DO40" s="630"/>
      <c r="DP40" s="630"/>
      <c r="DQ40" s="630"/>
      <c r="DR40" s="630"/>
      <c r="DS40" s="630"/>
      <c r="DT40" s="630"/>
      <c r="DU40" s="630"/>
      <c r="DV40" s="631"/>
      <c r="DW40" s="632" t="s">
        <v>128</v>
      </c>
      <c r="DX40" s="642"/>
      <c r="DY40" s="642"/>
      <c r="DZ40" s="642"/>
      <c r="EA40" s="642"/>
      <c r="EB40" s="642"/>
      <c r="EC40" s="669"/>
    </row>
    <row r="41" spans="2:133" ht="11.25" customHeight="1" x14ac:dyDescent="0.15">
      <c r="B41" s="626" t="s">
        <v>345</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70" t="s">
        <v>346</v>
      </c>
      <c r="AR41" s="671"/>
      <c r="AS41" s="671"/>
      <c r="AT41" s="671"/>
      <c r="AU41" s="671"/>
      <c r="AV41" s="671"/>
      <c r="AW41" s="671"/>
      <c r="AX41" s="671"/>
      <c r="AY41" s="672"/>
      <c r="AZ41" s="629">
        <v>2600687</v>
      </c>
      <c r="BA41" s="630"/>
      <c r="BB41" s="630"/>
      <c r="BC41" s="630"/>
      <c r="BD41" s="640"/>
      <c r="BE41" s="640"/>
      <c r="BF41" s="673"/>
      <c r="BG41" s="675"/>
      <c r="BH41" s="676"/>
      <c r="BI41" s="676"/>
      <c r="BJ41" s="676"/>
      <c r="BK41" s="676"/>
      <c r="BL41" s="364"/>
      <c r="BM41" s="667" t="s">
        <v>347</v>
      </c>
      <c r="BN41" s="667"/>
      <c r="BO41" s="667"/>
      <c r="BP41" s="667"/>
      <c r="BQ41" s="667"/>
      <c r="BR41" s="667"/>
      <c r="BS41" s="667"/>
      <c r="BT41" s="667"/>
      <c r="BU41" s="668"/>
      <c r="BV41" s="629">
        <v>1</v>
      </c>
      <c r="BW41" s="630"/>
      <c r="BX41" s="630"/>
      <c r="BY41" s="630"/>
      <c r="BZ41" s="630"/>
      <c r="CA41" s="630"/>
      <c r="CB41" s="674"/>
      <c r="CD41" s="666" t="s">
        <v>348</v>
      </c>
      <c r="CE41" s="667"/>
      <c r="CF41" s="667"/>
      <c r="CG41" s="667"/>
      <c r="CH41" s="667"/>
      <c r="CI41" s="667"/>
      <c r="CJ41" s="667"/>
      <c r="CK41" s="667"/>
      <c r="CL41" s="667"/>
      <c r="CM41" s="667"/>
      <c r="CN41" s="667"/>
      <c r="CO41" s="667"/>
      <c r="CP41" s="667"/>
      <c r="CQ41" s="668"/>
      <c r="CR41" s="629" t="s">
        <v>128</v>
      </c>
      <c r="CS41" s="640"/>
      <c r="CT41" s="640"/>
      <c r="CU41" s="640"/>
      <c r="CV41" s="640"/>
      <c r="CW41" s="640"/>
      <c r="CX41" s="640"/>
      <c r="CY41" s="641"/>
      <c r="CZ41" s="632" t="s">
        <v>128</v>
      </c>
      <c r="DA41" s="642"/>
      <c r="DB41" s="642"/>
      <c r="DC41" s="643"/>
      <c r="DD41" s="635" t="s">
        <v>128</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349</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128</v>
      </c>
      <c r="AE42" s="657"/>
      <c r="AF42" s="657"/>
      <c r="AG42" s="657"/>
      <c r="AH42" s="657"/>
      <c r="AI42" s="657"/>
      <c r="AJ42" s="657"/>
      <c r="AK42" s="657"/>
      <c r="AL42" s="632" t="s">
        <v>128</v>
      </c>
      <c r="AM42" s="633"/>
      <c r="AN42" s="633"/>
      <c r="AO42" s="658"/>
      <c r="AQ42" s="663" t="s">
        <v>350</v>
      </c>
      <c r="AR42" s="664"/>
      <c r="AS42" s="664"/>
      <c r="AT42" s="664"/>
      <c r="AU42" s="664"/>
      <c r="AV42" s="664"/>
      <c r="AW42" s="664"/>
      <c r="AX42" s="664"/>
      <c r="AY42" s="665"/>
      <c r="AZ42" s="609">
        <v>7830765</v>
      </c>
      <c r="BA42" s="644"/>
      <c r="BB42" s="644"/>
      <c r="BC42" s="644"/>
      <c r="BD42" s="610"/>
      <c r="BE42" s="610"/>
      <c r="BF42" s="659"/>
      <c r="BG42" s="677"/>
      <c r="BH42" s="678"/>
      <c r="BI42" s="678"/>
      <c r="BJ42" s="678"/>
      <c r="BK42" s="678"/>
      <c r="BL42" s="365"/>
      <c r="BM42" s="660" t="s">
        <v>351</v>
      </c>
      <c r="BN42" s="660"/>
      <c r="BO42" s="660"/>
      <c r="BP42" s="660"/>
      <c r="BQ42" s="660"/>
      <c r="BR42" s="660"/>
      <c r="BS42" s="660"/>
      <c r="BT42" s="660"/>
      <c r="BU42" s="661"/>
      <c r="BV42" s="609">
        <v>361</v>
      </c>
      <c r="BW42" s="644"/>
      <c r="BX42" s="644"/>
      <c r="BY42" s="644"/>
      <c r="BZ42" s="644"/>
      <c r="CA42" s="644"/>
      <c r="CB42" s="662"/>
      <c r="CD42" s="626" t="s">
        <v>352</v>
      </c>
      <c r="CE42" s="627"/>
      <c r="CF42" s="627"/>
      <c r="CG42" s="627"/>
      <c r="CH42" s="627"/>
      <c r="CI42" s="627"/>
      <c r="CJ42" s="627"/>
      <c r="CK42" s="627"/>
      <c r="CL42" s="627"/>
      <c r="CM42" s="627"/>
      <c r="CN42" s="627"/>
      <c r="CO42" s="627"/>
      <c r="CP42" s="627"/>
      <c r="CQ42" s="628"/>
      <c r="CR42" s="629">
        <v>17140532</v>
      </c>
      <c r="CS42" s="640"/>
      <c r="CT42" s="640"/>
      <c r="CU42" s="640"/>
      <c r="CV42" s="640"/>
      <c r="CW42" s="640"/>
      <c r="CX42" s="640"/>
      <c r="CY42" s="641"/>
      <c r="CZ42" s="632">
        <v>12.4</v>
      </c>
      <c r="DA42" s="642"/>
      <c r="DB42" s="642"/>
      <c r="DC42" s="643"/>
      <c r="DD42" s="635">
        <v>4052748</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353</v>
      </c>
      <c r="C43" s="627"/>
      <c r="D43" s="627"/>
      <c r="E43" s="627"/>
      <c r="F43" s="627"/>
      <c r="G43" s="627"/>
      <c r="H43" s="627"/>
      <c r="I43" s="627"/>
      <c r="J43" s="627"/>
      <c r="K43" s="627"/>
      <c r="L43" s="627"/>
      <c r="M43" s="627"/>
      <c r="N43" s="627"/>
      <c r="O43" s="627"/>
      <c r="P43" s="627"/>
      <c r="Q43" s="628"/>
      <c r="R43" s="629">
        <v>2803900</v>
      </c>
      <c r="S43" s="630"/>
      <c r="T43" s="630"/>
      <c r="U43" s="630"/>
      <c r="V43" s="630"/>
      <c r="W43" s="630"/>
      <c r="X43" s="630"/>
      <c r="Y43" s="631"/>
      <c r="Z43" s="656">
        <v>1.9</v>
      </c>
      <c r="AA43" s="656"/>
      <c r="AB43" s="656"/>
      <c r="AC43" s="656"/>
      <c r="AD43" s="657" t="s">
        <v>128</v>
      </c>
      <c r="AE43" s="657"/>
      <c r="AF43" s="657"/>
      <c r="AG43" s="657"/>
      <c r="AH43" s="657"/>
      <c r="AI43" s="657"/>
      <c r="AJ43" s="657"/>
      <c r="AK43" s="657"/>
      <c r="AL43" s="632" t="s">
        <v>128</v>
      </c>
      <c r="AM43" s="633"/>
      <c r="AN43" s="633"/>
      <c r="AO43" s="658"/>
      <c r="BV43" s="219"/>
      <c r="BW43" s="219"/>
      <c r="BX43" s="219"/>
      <c r="BY43" s="219"/>
      <c r="BZ43" s="219"/>
      <c r="CA43" s="219"/>
      <c r="CB43" s="219"/>
      <c r="CD43" s="626" t="s">
        <v>354</v>
      </c>
      <c r="CE43" s="627"/>
      <c r="CF43" s="627"/>
      <c r="CG43" s="627"/>
      <c r="CH43" s="627"/>
      <c r="CI43" s="627"/>
      <c r="CJ43" s="627"/>
      <c r="CK43" s="627"/>
      <c r="CL43" s="627"/>
      <c r="CM43" s="627"/>
      <c r="CN43" s="627"/>
      <c r="CO43" s="627"/>
      <c r="CP43" s="627"/>
      <c r="CQ43" s="628"/>
      <c r="CR43" s="629">
        <v>466365</v>
      </c>
      <c r="CS43" s="640"/>
      <c r="CT43" s="640"/>
      <c r="CU43" s="640"/>
      <c r="CV43" s="640"/>
      <c r="CW43" s="640"/>
      <c r="CX43" s="640"/>
      <c r="CY43" s="641"/>
      <c r="CZ43" s="632">
        <v>0.3</v>
      </c>
      <c r="DA43" s="642"/>
      <c r="DB43" s="642"/>
      <c r="DC43" s="643"/>
      <c r="DD43" s="635">
        <v>414182</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355</v>
      </c>
      <c r="C44" s="607"/>
      <c r="D44" s="607"/>
      <c r="E44" s="607"/>
      <c r="F44" s="607"/>
      <c r="G44" s="607"/>
      <c r="H44" s="607"/>
      <c r="I44" s="607"/>
      <c r="J44" s="607"/>
      <c r="K44" s="607"/>
      <c r="L44" s="607"/>
      <c r="M44" s="607"/>
      <c r="N44" s="607"/>
      <c r="O44" s="607"/>
      <c r="P44" s="607"/>
      <c r="Q44" s="608"/>
      <c r="R44" s="609">
        <v>144680447</v>
      </c>
      <c r="S44" s="644"/>
      <c r="T44" s="644"/>
      <c r="U44" s="644"/>
      <c r="V44" s="644"/>
      <c r="W44" s="644"/>
      <c r="X44" s="644"/>
      <c r="Y44" s="645"/>
      <c r="Z44" s="646">
        <v>100</v>
      </c>
      <c r="AA44" s="646"/>
      <c r="AB44" s="646"/>
      <c r="AC44" s="646"/>
      <c r="AD44" s="647">
        <v>61453492</v>
      </c>
      <c r="AE44" s="647"/>
      <c r="AF44" s="647"/>
      <c r="AG44" s="647"/>
      <c r="AH44" s="647"/>
      <c r="AI44" s="647"/>
      <c r="AJ44" s="647"/>
      <c r="AK44" s="647"/>
      <c r="AL44" s="612">
        <v>100</v>
      </c>
      <c r="AM44" s="648"/>
      <c r="AN44" s="648"/>
      <c r="AO44" s="649"/>
      <c r="CD44" s="650" t="s">
        <v>302</v>
      </c>
      <c r="CE44" s="651"/>
      <c r="CF44" s="626" t="s">
        <v>356</v>
      </c>
      <c r="CG44" s="627"/>
      <c r="CH44" s="627"/>
      <c r="CI44" s="627"/>
      <c r="CJ44" s="627"/>
      <c r="CK44" s="627"/>
      <c r="CL44" s="627"/>
      <c r="CM44" s="627"/>
      <c r="CN44" s="627"/>
      <c r="CO44" s="627"/>
      <c r="CP44" s="627"/>
      <c r="CQ44" s="628"/>
      <c r="CR44" s="629">
        <v>15940314</v>
      </c>
      <c r="CS44" s="630"/>
      <c r="CT44" s="630"/>
      <c r="CU44" s="630"/>
      <c r="CV44" s="630"/>
      <c r="CW44" s="630"/>
      <c r="CX44" s="630"/>
      <c r="CY44" s="631"/>
      <c r="CZ44" s="632">
        <v>11.5</v>
      </c>
      <c r="DA44" s="633"/>
      <c r="DB44" s="633"/>
      <c r="DC44" s="634"/>
      <c r="DD44" s="635">
        <v>3621103</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357</v>
      </c>
      <c r="CG45" s="627"/>
      <c r="CH45" s="627"/>
      <c r="CI45" s="627"/>
      <c r="CJ45" s="627"/>
      <c r="CK45" s="627"/>
      <c r="CL45" s="627"/>
      <c r="CM45" s="627"/>
      <c r="CN45" s="627"/>
      <c r="CO45" s="627"/>
      <c r="CP45" s="627"/>
      <c r="CQ45" s="628"/>
      <c r="CR45" s="629">
        <v>8814891</v>
      </c>
      <c r="CS45" s="640"/>
      <c r="CT45" s="640"/>
      <c r="CU45" s="640"/>
      <c r="CV45" s="640"/>
      <c r="CW45" s="640"/>
      <c r="CX45" s="640"/>
      <c r="CY45" s="641"/>
      <c r="CZ45" s="632">
        <v>6.4</v>
      </c>
      <c r="DA45" s="642"/>
      <c r="DB45" s="642"/>
      <c r="DC45" s="643"/>
      <c r="DD45" s="635">
        <v>739119</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359</v>
      </c>
      <c r="CG46" s="627"/>
      <c r="CH46" s="627"/>
      <c r="CI46" s="627"/>
      <c r="CJ46" s="627"/>
      <c r="CK46" s="627"/>
      <c r="CL46" s="627"/>
      <c r="CM46" s="627"/>
      <c r="CN46" s="627"/>
      <c r="CO46" s="627"/>
      <c r="CP46" s="627"/>
      <c r="CQ46" s="628"/>
      <c r="CR46" s="629">
        <v>6254214</v>
      </c>
      <c r="CS46" s="630"/>
      <c r="CT46" s="630"/>
      <c r="CU46" s="630"/>
      <c r="CV46" s="630"/>
      <c r="CW46" s="630"/>
      <c r="CX46" s="630"/>
      <c r="CY46" s="631"/>
      <c r="CZ46" s="632">
        <v>4.5</v>
      </c>
      <c r="DA46" s="633"/>
      <c r="DB46" s="633"/>
      <c r="DC46" s="634"/>
      <c r="DD46" s="635">
        <v>2839419</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360</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361</v>
      </c>
      <c r="CG47" s="627"/>
      <c r="CH47" s="627"/>
      <c r="CI47" s="627"/>
      <c r="CJ47" s="627"/>
      <c r="CK47" s="627"/>
      <c r="CL47" s="627"/>
      <c r="CM47" s="627"/>
      <c r="CN47" s="627"/>
      <c r="CO47" s="627"/>
      <c r="CP47" s="627"/>
      <c r="CQ47" s="628"/>
      <c r="CR47" s="629">
        <v>1200218</v>
      </c>
      <c r="CS47" s="640"/>
      <c r="CT47" s="640"/>
      <c r="CU47" s="640"/>
      <c r="CV47" s="640"/>
      <c r="CW47" s="640"/>
      <c r="CX47" s="640"/>
      <c r="CY47" s="641"/>
      <c r="CZ47" s="632">
        <v>0.9</v>
      </c>
      <c r="DA47" s="642"/>
      <c r="DB47" s="642"/>
      <c r="DC47" s="643"/>
      <c r="DD47" s="635">
        <v>431645</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362</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363</v>
      </c>
      <c r="CG48" s="627"/>
      <c r="CH48" s="627"/>
      <c r="CI48" s="627"/>
      <c r="CJ48" s="627"/>
      <c r="CK48" s="627"/>
      <c r="CL48" s="627"/>
      <c r="CM48" s="627"/>
      <c r="CN48" s="627"/>
      <c r="CO48" s="627"/>
      <c r="CP48" s="627"/>
      <c r="CQ48" s="628"/>
      <c r="CR48" s="629" t="s">
        <v>128</v>
      </c>
      <c r="CS48" s="630"/>
      <c r="CT48" s="630"/>
      <c r="CU48" s="630"/>
      <c r="CV48" s="630"/>
      <c r="CW48" s="630"/>
      <c r="CX48" s="630"/>
      <c r="CY48" s="631"/>
      <c r="CZ48" s="632" t="s">
        <v>128</v>
      </c>
      <c r="DA48" s="633"/>
      <c r="DB48" s="633"/>
      <c r="DC48" s="634"/>
      <c r="DD48" s="635" t="s">
        <v>128</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364</v>
      </c>
      <c r="CE49" s="607"/>
      <c r="CF49" s="607"/>
      <c r="CG49" s="607"/>
      <c r="CH49" s="607"/>
      <c r="CI49" s="607"/>
      <c r="CJ49" s="607"/>
      <c r="CK49" s="607"/>
      <c r="CL49" s="607"/>
      <c r="CM49" s="607"/>
      <c r="CN49" s="607"/>
      <c r="CO49" s="607"/>
      <c r="CP49" s="607"/>
      <c r="CQ49" s="608"/>
      <c r="CR49" s="609">
        <v>138657544</v>
      </c>
      <c r="CS49" s="610"/>
      <c r="CT49" s="610"/>
      <c r="CU49" s="610"/>
      <c r="CV49" s="610"/>
      <c r="CW49" s="610"/>
      <c r="CX49" s="610"/>
      <c r="CY49" s="611"/>
      <c r="CZ49" s="612">
        <v>100</v>
      </c>
      <c r="DA49" s="613"/>
      <c r="DB49" s="613"/>
      <c r="DC49" s="614"/>
      <c r="DD49" s="615">
        <v>74715719</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R8GavNEc550C5A4eJaggpHyKjnyicRn/4rlK7p068qZSGcGQVg7BLHhm2B+5e9VXoWHD1slnFfWozjDlZL2ww==" saltValue="sSoTMFq4IehhPsiAx3yuY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A22" zoomScale="70" zoomScaleNormal="25" zoomScaleSheetLayoutView="70" workbookViewId="0">
      <selection activeCell="AK12" sqref="AK12:AO12"/>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365</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366</v>
      </c>
      <c r="DK2" s="1121"/>
      <c r="DL2" s="1121"/>
      <c r="DM2" s="1121"/>
      <c r="DN2" s="1121"/>
      <c r="DO2" s="1122"/>
      <c r="DP2" s="224"/>
      <c r="DQ2" s="1120" t="s">
        <v>367</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368</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369</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370</v>
      </c>
      <c r="B5" s="1025"/>
      <c r="C5" s="1025"/>
      <c r="D5" s="1025"/>
      <c r="E5" s="1025"/>
      <c r="F5" s="1025"/>
      <c r="G5" s="1025"/>
      <c r="H5" s="1025"/>
      <c r="I5" s="1025"/>
      <c r="J5" s="1025"/>
      <c r="K5" s="1025"/>
      <c r="L5" s="1025"/>
      <c r="M5" s="1025"/>
      <c r="N5" s="1025"/>
      <c r="O5" s="1025"/>
      <c r="P5" s="1026"/>
      <c r="Q5" s="1030" t="s">
        <v>371</v>
      </c>
      <c r="R5" s="1031"/>
      <c r="S5" s="1031"/>
      <c r="T5" s="1031"/>
      <c r="U5" s="1032"/>
      <c r="V5" s="1030" t="s">
        <v>372</v>
      </c>
      <c r="W5" s="1031"/>
      <c r="X5" s="1031"/>
      <c r="Y5" s="1031"/>
      <c r="Z5" s="1032"/>
      <c r="AA5" s="1030" t="s">
        <v>373</v>
      </c>
      <c r="AB5" s="1031"/>
      <c r="AC5" s="1031"/>
      <c r="AD5" s="1031"/>
      <c r="AE5" s="1031"/>
      <c r="AF5" s="1123" t="s">
        <v>374</v>
      </c>
      <c r="AG5" s="1031"/>
      <c r="AH5" s="1031"/>
      <c r="AI5" s="1031"/>
      <c r="AJ5" s="1044"/>
      <c r="AK5" s="1031" t="s">
        <v>375</v>
      </c>
      <c r="AL5" s="1031"/>
      <c r="AM5" s="1031"/>
      <c r="AN5" s="1031"/>
      <c r="AO5" s="1032"/>
      <c r="AP5" s="1030" t="s">
        <v>376</v>
      </c>
      <c r="AQ5" s="1031"/>
      <c r="AR5" s="1031"/>
      <c r="AS5" s="1031"/>
      <c r="AT5" s="1032"/>
      <c r="AU5" s="1030" t="s">
        <v>377</v>
      </c>
      <c r="AV5" s="1031"/>
      <c r="AW5" s="1031"/>
      <c r="AX5" s="1031"/>
      <c r="AY5" s="1044"/>
      <c r="AZ5" s="228"/>
      <c r="BA5" s="228"/>
      <c r="BB5" s="228"/>
      <c r="BC5" s="228"/>
      <c r="BD5" s="228"/>
      <c r="BE5" s="229"/>
      <c r="BF5" s="229"/>
      <c r="BG5" s="229"/>
      <c r="BH5" s="229"/>
      <c r="BI5" s="229"/>
      <c r="BJ5" s="229"/>
      <c r="BK5" s="229"/>
      <c r="BL5" s="229"/>
      <c r="BM5" s="229"/>
      <c r="BN5" s="229"/>
      <c r="BO5" s="229"/>
      <c r="BP5" s="229"/>
      <c r="BQ5" s="1024" t="s">
        <v>378</v>
      </c>
      <c r="BR5" s="1025"/>
      <c r="BS5" s="1025"/>
      <c r="BT5" s="1025"/>
      <c r="BU5" s="1025"/>
      <c r="BV5" s="1025"/>
      <c r="BW5" s="1025"/>
      <c r="BX5" s="1025"/>
      <c r="BY5" s="1025"/>
      <c r="BZ5" s="1025"/>
      <c r="CA5" s="1025"/>
      <c r="CB5" s="1025"/>
      <c r="CC5" s="1025"/>
      <c r="CD5" s="1025"/>
      <c r="CE5" s="1025"/>
      <c r="CF5" s="1025"/>
      <c r="CG5" s="1026"/>
      <c r="CH5" s="1030" t="s">
        <v>379</v>
      </c>
      <c r="CI5" s="1031"/>
      <c r="CJ5" s="1031"/>
      <c r="CK5" s="1031"/>
      <c r="CL5" s="1032"/>
      <c r="CM5" s="1030" t="s">
        <v>380</v>
      </c>
      <c r="CN5" s="1031"/>
      <c r="CO5" s="1031"/>
      <c r="CP5" s="1031"/>
      <c r="CQ5" s="1032"/>
      <c r="CR5" s="1030" t="s">
        <v>381</v>
      </c>
      <c r="CS5" s="1031"/>
      <c r="CT5" s="1031"/>
      <c r="CU5" s="1031"/>
      <c r="CV5" s="1032"/>
      <c r="CW5" s="1030" t="s">
        <v>382</v>
      </c>
      <c r="CX5" s="1031"/>
      <c r="CY5" s="1031"/>
      <c r="CZ5" s="1031"/>
      <c r="DA5" s="1032"/>
      <c r="DB5" s="1030" t="s">
        <v>383</v>
      </c>
      <c r="DC5" s="1031"/>
      <c r="DD5" s="1031"/>
      <c r="DE5" s="1031"/>
      <c r="DF5" s="1032"/>
      <c r="DG5" s="1113" t="s">
        <v>384</v>
      </c>
      <c r="DH5" s="1114"/>
      <c r="DI5" s="1114"/>
      <c r="DJ5" s="1114"/>
      <c r="DK5" s="1115"/>
      <c r="DL5" s="1113" t="s">
        <v>385</v>
      </c>
      <c r="DM5" s="1114"/>
      <c r="DN5" s="1114"/>
      <c r="DO5" s="1114"/>
      <c r="DP5" s="1115"/>
      <c r="DQ5" s="1030" t="s">
        <v>386</v>
      </c>
      <c r="DR5" s="1031"/>
      <c r="DS5" s="1031"/>
      <c r="DT5" s="1031"/>
      <c r="DU5" s="1032"/>
      <c r="DV5" s="1030" t="s">
        <v>377</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387</v>
      </c>
      <c r="C7" s="1077"/>
      <c r="D7" s="1077"/>
      <c r="E7" s="1077"/>
      <c r="F7" s="1077"/>
      <c r="G7" s="1077"/>
      <c r="H7" s="1077"/>
      <c r="I7" s="1077"/>
      <c r="J7" s="1077"/>
      <c r="K7" s="1077"/>
      <c r="L7" s="1077"/>
      <c r="M7" s="1077"/>
      <c r="N7" s="1077"/>
      <c r="O7" s="1077"/>
      <c r="P7" s="1078"/>
      <c r="Q7" s="1131">
        <v>139911</v>
      </c>
      <c r="R7" s="1132"/>
      <c r="S7" s="1132"/>
      <c r="T7" s="1132"/>
      <c r="U7" s="1132"/>
      <c r="V7" s="1132">
        <v>134298</v>
      </c>
      <c r="W7" s="1132"/>
      <c r="X7" s="1132"/>
      <c r="Y7" s="1132"/>
      <c r="Z7" s="1132"/>
      <c r="AA7" s="1132">
        <f>Q7-V7</f>
        <v>5613</v>
      </c>
      <c r="AB7" s="1132"/>
      <c r="AC7" s="1132"/>
      <c r="AD7" s="1132"/>
      <c r="AE7" s="1133"/>
      <c r="AF7" s="1134">
        <v>4216</v>
      </c>
      <c r="AG7" s="1135"/>
      <c r="AH7" s="1135"/>
      <c r="AI7" s="1135"/>
      <c r="AJ7" s="1136"/>
      <c r="AK7" s="1137">
        <v>4042</v>
      </c>
      <c r="AL7" s="1138"/>
      <c r="AM7" s="1138"/>
      <c r="AN7" s="1138"/>
      <c r="AO7" s="1138"/>
      <c r="AP7" s="1138">
        <v>98327</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616</v>
      </c>
      <c r="BT7" s="1129"/>
      <c r="BU7" s="1129"/>
      <c r="BV7" s="1129"/>
      <c r="BW7" s="1129"/>
      <c r="BX7" s="1129"/>
      <c r="BY7" s="1129"/>
      <c r="BZ7" s="1129"/>
      <c r="CA7" s="1129"/>
      <c r="CB7" s="1129"/>
      <c r="CC7" s="1129"/>
      <c r="CD7" s="1129"/>
      <c r="CE7" s="1129"/>
      <c r="CF7" s="1129"/>
      <c r="CG7" s="1141"/>
      <c r="CH7" s="1125">
        <v>-4</v>
      </c>
      <c r="CI7" s="1126"/>
      <c r="CJ7" s="1126"/>
      <c r="CK7" s="1126"/>
      <c r="CL7" s="1127"/>
      <c r="CM7" s="1125">
        <v>160</v>
      </c>
      <c r="CN7" s="1126"/>
      <c r="CO7" s="1126"/>
      <c r="CP7" s="1126"/>
      <c r="CQ7" s="1127"/>
      <c r="CR7" s="1125">
        <v>30</v>
      </c>
      <c r="CS7" s="1126"/>
      <c r="CT7" s="1126"/>
      <c r="CU7" s="1126"/>
      <c r="CV7" s="1127"/>
      <c r="CW7" s="1125">
        <v>18</v>
      </c>
      <c r="CX7" s="1126"/>
      <c r="CY7" s="1126"/>
      <c r="CZ7" s="1126"/>
      <c r="DA7" s="1127"/>
      <c r="DB7" s="1125" t="s">
        <v>543</v>
      </c>
      <c r="DC7" s="1126"/>
      <c r="DD7" s="1126"/>
      <c r="DE7" s="1126"/>
      <c r="DF7" s="1127"/>
      <c r="DG7" s="1125" t="s">
        <v>543</v>
      </c>
      <c r="DH7" s="1126"/>
      <c r="DI7" s="1126"/>
      <c r="DJ7" s="1126"/>
      <c r="DK7" s="1127"/>
      <c r="DL7" s="1125" t="s">
        <v>543</v>
      </c>
      <c r="DM7" s="1126"/>
      <c r="DN7" s="1126"/>
      <c r="DO7" s="1126"/>
      <c r="DP7" s="1127"/>
      <c r="DQ7" s="1125" t="s">
        <v>543</v>
      </c>
      <c r="DR7" s="1126"/>
      <c r="DS7" s="1126"/>
      <c r="DT7" s="1126"/>
      <c r="DU7" s="1127"/>
      <c r="DV7" s="1128"/>
      <c r="DW7" s="1129"/>
      <c r="DX7" s="1129"/>
      <c r="DY7" s="1129"/>
      <c r="DZ7" s="1130"/>
      <c r="EA7" s="230"/>
    </row>
    <row r="8" spans="1:131" s="231" customFormat="1" ht="26.25" customHeight="1" x14ac:dyDescent="0.15">
      <c r="A8" s="234">
        <v>2</v>
      </c>
      <c r="B8" s="1059" t="s">
        <v>388</v>
      </c>
      <c r="C8" s="1060"/>
      <c r="D8" s="1060"/>
      <c r="E8" s="1060"/>
      <c r="F8" s="1060"/>
      <c r="G8" s="1060"/>
      <c r="H8" s="1060"/>
      <c r="I8" s="1060"/>
      <c r="J8" s="1060"/>
      <c r="K8" s="1060"/>
      <c r="L8" s="1060"/>
      <c r="M8" s="1060"/>
      <c r="N8" s="1060"/>
      <c r="O8" s="1060"/>
      <c r="P8" s="1061"/>
      <c r="Q8" s="1067">
        <v>5052</v>
      </c>
      <c r="R8" s="1068"/>
      <c r="S8" s="1068"/>
      <c r="T8" s="1068"/>
      <c r="U8" s="1068"/>
      <c r="V8" s="1068">
        <v>4674</v>
      </c>
      <c r="W8" s="1068"/>
      <c r="X8" s="1068"/>
      <c r="Y8" s="1068"/>
      <c r="Z8" s="1068"/>
      <c r="AA8" s="1068">
        <f t="shared" ref="AA8:AA12" si="0">Q8-V8</f>
        <v>378</v>
      </c>
      <c r="AB8" s="1068"/>
      <c r="AC8" s="1068"/>
      <c r="AD8" s="1068"/>
      <c r="AE8" s="1069"/>
      <c r="AF8" s="1064">
        <v>379</v>
      </c>
      <c r="AG8" s="1065"/>
      <c r="AH8" s="1065"/>
      <c r="AI8" s="1065"/>
      <c r="AJ8" s="1066"/>
      <c r="AK8" s="1109">
        <v>137</v>
      </c>
      <c r="AL8" s="1110"/>
      <c r="AM8" s="1110"/>
      <c r="AN8" s="1110"/>
      <c r="AO8" s="1110"/>
      <c r="AP8" s="1110">
        <v>8764</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t="s">
        <v>617</v>
      </c>
      <c r="BT8" s="1022"/>
      <c r="BU8" s="1022"/>
      <c r="BV8" s="1022"/>
      <c r="BW8" s="1022"/>
      <c r="BX8" s="1022"/>
      <c r="BY8" s="1022"/>
      <c r="BZ8" s="1022"/>
      <c r="CA8" s="1022"/>
      <c r="CB8" s="1022"/>
      <c r="CC8" s="1022"/>
      <c r="CD8" s="1022"/>
      <c r="CE8" s="1022"/>
      <c r="CF8" s="1022"/>
      <c r="CG8" s="1043"/>
      <c r="CH8" s="1018">
        <v>4</v>
      </c>
      <c r="CI8" s="1019"/>
      <c r="CJ8" s="1019"/>
      <c r="CK8" s="1019"/>
      <c r="CL8" s="1020"/>
      <c r="CM8" s="1018">
        <v>94</v>
      </c>
      <c r="CN8" s="1019"/>
      <c r="CO8" s="1019"/>
      <c r="CP8" s="1019"/>
      <c r="CQ8" s="1020"/>
      <c r="CR8" s="1018">
        <v>30</v>
      </c>
      <c r="CS8" s="1019"/>
      <c r="CT8" s="1019"/>
      <c r="CU8" s="1019"/>
      <c r="CV8" s="1020"/>
      <c r="CW8" s="1018">
        <v>33</v>
      </c>
      <c r="CX8" s="1019"/>
      <c r="CY8" s="1019"/>
      <c r="CZ8" s="1019"/>
      <c r="DA8" s="1020"/>
      <c r="DB8" s="1018" t="s">
        <v>543</v>
      </c>
      <c r="DC8" s="1019"/>
      <c r="DD8" s="1019"/>
      <c r="DE8" s="1019"/>
      <c r="DF8" s="1020"/>
      <c r="DG8" s="1018" t="s">
        <v>543</v>
      </c>
      <c r="DH8" s="1019"/>
      <c r="DI8" s="1019"/>
      <c r="DJ8" s="1019"/>
      <c r="DK8" s="1020"/>
      <c r="DL8" s="1018" t="s">
        <v>543</v>
      </c>
      <c r="DM8" s="1019"/>
      <c r="DN8" s="1019"/>
      <c r="DO8" s="1019"/>
      <c r="DP8" s="1020"/>
      <c r="DQ8" s="1018" t="s">
        <v>543</v>
      </c>
      <c r="DR8" s="1019"/>
      <c r="DS8" s="1019"/>
      <c r="DT8" s="1019"/>
      <c r="DU8" s="1020"/>
      <c r="DV8" s="1021"/>
      <c r="DW8" s="1022"/>
      <c r="DX8" s="1022"/>
      <c r="DY8" s="1022"/>
      <c r="DZ8" s="1023"/>
      <c r="EA8" s="230"/>
    </row>
    <row r="9" spans="1:131" s="231" customFormat="1" ht="26.25" customHeight="1" x14ac:dyDescent="0.15">
      <c r="A9" s="234">
        <v>3</v>
      </c>
      <c r="B9" s="1059" t="s">
        <v>389</v>
      </c>
      <c r="C9" s="1060"/>
      <c r="D9" s="1060"/>
      <c r="E9" s="1060"/>
      <c r="F9" s="1060"/>
      <c r="G9" s="1060"/>
      <c r="H9" s="1060"/>
      <c r="I9" s="1060"/>
      <c r="J9" s="1060"/>
      <c r="K9" s="1060"/>
      <c r="L9" s="1060"/>
      <c r="M9" s="1060"/>
      <c r="N9" s="1060"/>
      <c r="O9" s="1060"/>
      <c r="P9" s="1061"/>
      <c r="Q9" s="1067">
        <v>15</v>
      </c>
      <c r="R9" s="1068"/>
      <c r="S9" s="1068"/>
      <c r="T9" s="1068"/>
      <c r="U9" s="1068"/>
      <c r="V9" s="1068">
        <v>15</v>
      </c>
      <c r="W9" s="1068"/>
      <c r="X9" s="1068"/>
      <c r="Y9" s="1068"/>
      <c r="Z9" s="1068"/>
      <c r="AA9" s="1068">
        <f t="shared" si="0"/>
        <v>0</v>
      </c>
      <c r="AB9" s="1068"/>
      <c r="AC9" s="1068"/>
      <c r="AD9" s="1068"/>
      <c r="AE9" s="1069"/>
      <c r="AF9" s="1064" t="s">
        <v>390</v>
      </c>
      <c r="AG9" s="1065"/>
      <c r="AH9" s="1065"/>
      <c r="AI9" s="1065"/>
      <c r="AJ9" s="1066"/>
      <c r="AK9" s="1109">
        <v>15</v>
      </c>
      <c r="AL9" s="1110"/>
      <c r="AM9" s="1110"/>
      <c r="AN9" s="1110"/>
      <c r="AO9" s="1110"/>
      <c r="AP9" s="1110">
        <v>0</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t="s">
        <v>618</v>
      </c>
      <c r="BT9" s="1022"/>
      <c r="BU9" s="1022"/>
      <c r="BV9" s="1022"/>
      <c r="BW9" s="1022"/>
      <c r="BX9" s="1022"/>
      <c r="BY9" s="1022"/>
      <c r="BZ9" s="1022"/>
      <c r="CA9" s="1022"/>
      <c r="CB9" s="1022"/>
      <c r="CC9" s="1022"/>
      <c r="CD9" s="1022"/>
      <c r="CE9" s="1022"/>
      <c r="CF9" s="1022"/>
      <c r="CG9" s="1043"/>
      <c r="CH9" s="1018">
        <v>-7</v>
      </c>
      <c r="CI9" s="1019"/>
      <c r="CJ9" s="1019"/>
      <c r="CK9" s="1019"/>
      <c r="CL9" s="1020"/>
      <c r="CM9" s="1018">
        <v>256</v>
      </c>
      <c r="CN9" s="1019"/>
      <c r="CO9" s="1019"/>
      <c r="CP9" s="1019"/>
      <c r="CQ9" s="1020"/>
      <c r="CR9" s="1018">
        <v>60</v>
      </c>
      <c r="CS9" s="1019"/>
      <c r="CT9" s="1019"/>
      <c r="CU9" s="1019"/>
      <c r="CV9" s="1020"/>
      <c r="CW9" s="1018">
        <v>181</v>
      </c>
      <c r="CX9" s="1019"/>
      <c r="CY9" s="1019"/>
      <c r="CZ9" s="1019"/>
      <c r="DA9" s="1020"/>
      <c r="DB9" s="1018" t="s">
        <v>543</v>
      </c>
      <c r="DC9" s="1019"/>
      <c r="DD9" s="1019"/>
      <c r="DE9" s="1019"/>
      <c r="DF9" s="1020"/>
      <c r="DG9" s="1018" t="s">
        <v>543</v>
      </c>
      <c r="DH9" s="1019"/>
      <c r="DI9" s="1019"/>
      <c r="DJ9" s="1019"/>
      <c r="DK9" s="1020"/>
      <c r="DL9" s="1018" t="s">
        <v>543</v>
      </c>
      <c r="DM9" s="1019"/>
      <c r="DN9" s="1019"/>
      <c r="DO9" s="1019"/>
      <c r="DP9" s="1020"/>
      <c r="DQ9" s="1018" t="s">
        <v>543</v>
      </c>
      <c r="DR9" s="1019"/>
      <c r="DS9" s="1019"/>
      <c r="DT9" s="1019"/>
      <c r="DU9" s="1020"/>
      <c r="DV9" s="1021"/>
      <c r="DW9" s="1022"/>
      <c r="DX9" s="1022"/>
      <c r="DY9" s="1022"/>
      <c r="DZ9" s="1023"/>
      <c r="EA9" s="230"/>
    </row>
    <row r="10" spans="1:131" s="231" customFormat="1" ht="26.25" customHeight="1" x14ac:dyDescent="0.15">
      <c r="A10" s="234">
        <v>4</v>
      </c>
      <c r="B10" s="1059" t="s">
        <v>391</v>
      </c>
      <c r="C10" s="1060"/>
      <c r="D10" s="1060"/>
      <c r="E10" s="1060"/>
      <c r="F10" s="1060"/>
      <c r="G10" s="1060"/>
      <c r="H10" s="1060"/>
      <c r="I10" s="1060"/>
      <c r="J10" s="1060"/>
      <c r="K10" s="1060"/>
      <c r="L10" s="1060"/>
      <c r="M10" s="1060"/>
      <c r="N10" s="1060"/>
      <c r="O10" s="1060"/>
      <c r="P10" s="1061"/>
      <c r="Q10" s="1067">
        <v>60</v>
      </c>
      <c r="R10" s="1068"/>
      <c r="S10" s="1068"/>
      <c r="T10" s="1068"/>
      <c r="U10" s="1068"/>
      <c r="V10" s="1068">
        <v>60</v>
      </c>
      <c r="W10" s="1068"/>
      <c r="X10" s="1068"/>
      <c r="Y10" s="1068"/>
      <c r="Z10" s="1068"/>
      <c r="AA10" s="1068">
        <f t="shared" si="0"/>
        <v>0</v>
      </c>
      <c r="AB10" s="1068"/>
      <c r="AC10" s="1068"/>
      <c r="AD10" s="1068"/>
      <c r="AE10" s="1069"/>
      <c r="AF10" s="1064" t="s">
        <v>390</v>
      </c>
      <c r="AG10" s="1065"/>
      <c r="AH10" s="1065"/>
      <c r="AI10" s="1065"/>
      <c r="AJ10" s="1066"/>
      <c r="AK10" s="1109">
        <v>21</v>
      </c>
      <c r="AL10" s="1110"/>
      <c r="AM10" s="1110"/>
      <c r="AN10" s="1110"/>
      <c r="AO10" s="1110"/>
      <c r="AP10" s="1110">
        <v>0</v>
      </c>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619</v>
      </c>
      <c r="BT10" s="1022"/>
      <c r="BU10" s="1022"/>
      <c r="BV10" s="1022"/>
      <c r="BW10" s="1022"/>
      <c r="BX10" s="1022"/>
      <c r="BY10" s="1022"/>
      <c r="BZ10" s="1022"/>
      <c r="CA10" s="1022"/>
      <c r="CB10" s="1022"/>
      <c r="CC10" s="1022"/>
      <c r="CD10" s="1022"/>
      <c r="CE10" s="1022"/>
      <c r="CF10" s="1022"/>
      <c r="CG10" s="1043"/>
      <c r="CH10" s="1018">
        <v>-262</v>
      </c>
      <c r="CI10" s="1019"/>
      <c r="CJ10" s="1019"/>
      <c r="CK10" s="1019"/>
      <c r="CL10" s="1020"/>
      <c r="CM10" s="1018">
        <v>262</v>
      </c>
      <c r="CN10" s="1019"/>
      <c r="CO10" s="1019"/>
      <c r="CP10" s="1019"/>
      <c r="CQ10" s="1020"/>
      <c r="CR10" s="1018">
        <v>148</v>
      </c>
      <c r="CS10" s="1019"/>
      <c r="CT10" s="1019"/>
      <c r="CU10" s="1019"/>
      <c r="CV10" s="1020"/>
      <c r="CW10" s="1018">
        <v>0</v>
      </c>
      <c r="CX10" s="1019"/>
      <c r="CY10" s="1019"/>
      <c r="CZ10" s="1019"/>
      <c r="DA10" s="1020"/>
      <c r="DB10" s="1018" t="s">
        <v>543</v>
      </c>
      <c r="DC10" s="1019"/>
      <c r="DD10" s="1019"/>
      <c r="DE10" s="1019"/>
      <c r="DF10" s="1020"/>
      <c r="DG10" s="1018" t="s">
        <v>543</v>
      </c>
      <c r="DH10" s="1019"/>
      <c r="DI10" s="1019"/>
      <c r="DJ10" s="1019"/>
      <c r="DK10" s="1020"/>
      <c r="DL10" s="1018" t="s">
        <v>543</v>
      </c>
      <c r="DM10" s="1019"/>
      <c r="DN10" s="1019"/>
      <c r="DO10" s="1019"/>
      <c r="DP10" s="1020"/>
      <c r="DQ10" s="1018" t="s">
        <v>543</v>
      </c>
      <c r="DR10" s="1019"/>
      <c r="DS10" s="1019"/>
      <c r="DT10" s="1019"/>
      <c r="DU10" s="1020"/>
      <c r="DV10" s="1021"/>
      <c r="DW10" s="1022"/>
      <c r="DX10" s="1022"/>
      <c r="DY10" s="1022"/>
      <c r="DZ10" s="1023"/>
      <c r="EA10" s="230"/>
    </row>
    <row r="11" spans="1:131" s="231" customFormat="1" ht="26.25" customHeight="1" x14ac:dyDescent="0.15">
      <c r="A11" s="234">
        <v>5</v>
      </c>
      <c r="B11" s="1059" t="s">
        <v>392</v>
      </c>
      <c r="C11" s="1060"/>
      <c r="D11" s="1060"/>
      <c r="E11" s="1060"/>
      <c r="F11" s="1060"/>
      <c r="G11" s="1060"/>
      <c r="H11" s="1060"/>
      <c r="I11" s="1060"/>
      <c r="J11" s="1060"/>
      <c r="K11" s="1060"/>
      <c r="L11" s="1060"/>
      <c r="M11" s="1060"/>
      <c r="N11" s="1060"/>
      <c r="O11" s="1060"/>
      <c r="P11" s="1061"/>
      <c r="Q11" s="1067">
        <v>48</v>
      </c>
      <c r="R11" s="1068"/>
      <c r="S11" s="1068"/>
      <c r="T11" s="1068"/>
      <c r="U11" s="1068"/>
      <c r="V11" s="1068">
        <v>22</v>
      </c>
      <c r="W11" s="1068"/>
      <c r="X11" s="1068"/>
      <c r="Y11" s="1068"/>
      <c r="Z11" s="1068"/>
      <c r="AA11" s="1068">
        <f t="shared" si="0"/>
        <v>26</v>
      </c>
      <c r="AB11" s="1068"/>
      <c r="AC11" s="1068"/>
      <c r="AD11" s="1068"/>
      <c r="AE11" s="1069"/>
      <c r="AF11" s="1064">
        <v>26</v>
      </c>
      <c r="AG11" s="1065"/>
      <c r="AH11" s="1065"/>
      <c r="AI11" s="1065"/>
      <c r="AJ11" s="1066"/>
      <c r="AK11" s="1109">
        <v>4</v>
      </c>
      <c r="AL11" s="1110"/>
      <c r="AM11" s="1110"/>
      <c r="AN11" s="1110"/>
      <c r="AO11" s="1110"/>
      <c r="AP11" s="1110">
        <v>139</v>
      </c>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t="s">
        <v>620</v>
      </c>
      <c r="BT11" s="1022"/>
      <c r="BU11" s="1022"/>
      <c r="BV11" s="1022"/>
      <c r="BW11" s="1022"/>
      <c r="BX11" s="1022"/>
      <c r="BY11" s="1022"/>
      <c r="BZ11" s="1022"/>
      <c r="CA11" s="1022"/>
      <c r="CB11" s="1022"/>
      <c r="CC11" s="1022"/>
      <c r="CD11" s="1022"/>
      <c r="CE11" s="1022"/>
      <c r="CF11" s="1022"/>
      <c r="CG11" s="1043"/>
      <c r="CH11" s="1018">
        <v>-14</v>
      </c>
      <c r="CI11" s="1019"/>
      <c r="CJ11" s="1019"/>
      <c r="CK11" s="1019"/>
      <c r="CL11" s="1020"/>
      <c r="CM11" s="1018">
        <v>76</v>
      </c>
      <c r="CN11" s="1019"/>
      <c r="CO11" s="1019"/>
      <c r="CP11" s="1019"/>
      <c r="CQ11" s="1020"/>
      <c r="CR11" s="1018">
        <v>2</v>
      </c>
      <c r="CS11" s="1019"/>
      <c r="CT11" s="1019"/>
      <c r="CU11" s="1019"/>
      <c r="CV11" s="1020"/>
      <c r="CW11" s="1018">
        <v>37</v>
      </c>
      <c r="CX11" s="1019"/>
      <c r="CY11" s="1019"/>
      <c r="CZ11" s="1019"/>
      <c r="DA11" s="1020"/>
      <c r="DB11" s="1018" t="s">
        <v>543</v>
      </c>
      <c r="DC11" s="1019"/>
      <c r="DD11" s="1019"/>
      <c r="DE11" s="1019"/>
      <c r="DF11" s="1020"/>
      <c r="DG11" s="1018" t="s">
        <v>543</v>
      </c>
      <c r="DH11" s="1019"/>
      <c r="DI11" s="1019"/>
      <c r="DJ11" s="1019"/>
      <c r="DK11" s="1020"/>
      <c r="DL11" s="1018" t="s">
        <v>543</v>
      </c>
      <c r="DM11" s="1019"/>
      <c r="DN11" s="1019"/>
      <c r="DO11" s="1019"/>
      <c r="DP11" s="1020"/>
      <c r="DQ11" s="1018" t="s">
        <v>543</v>
      </c>
      <c r="DR11" s="1019"/>
      <c r="DS11" s="1019"/>
      <c r="DT11" s="1019"/>
      <c r="DU11" s="1020"/>
      <c r="DV11" s="1021"/>
      <c r="DW11" s="1022"/>
      <c r="DX11" s="1022"/>
      <c r="DY11" s="1022"/>
      <c r="DZ11" s="1023"/>
      <c r="EA11" s="230"/>
    </row>
    <row r="12" spans="1:131" s="231" customFormat="1" ht="26.25" customHeight="1" x14ac:dyDescent="0.15">
      <c r="A12" s="234">
        <v>6</v>
      </c>
      <c r="B12" s="1059" t="s">
        <v>393</v>
      </c>
      <c r="C12" s="1060"/>
      <c r="D12" s="1060"/>
      <c r="E12" s="1060"/>
      <c r="F12" s="1060"/>
      <c r="G12" s="1060"/>
      <c r="H12" s="1060"/>
      <c r="I12" s="1060"/>
      <c r="J12" s="1060"/>
      <c r="K12" s="1060"/>
      <c r="L12" s="1060"/>
      <c r="M12" s="1060"/>
      <c r="N12" s="1060"/>
      <c r="O12" s="1060"/>
      <c r="P12" s="1061"/>
      <c r="Q12" s="1067">
        <v>1459</v>
      </c>
      <c r="R12" s="1068"/>
      <c r="S12" s="1068"/>
      <c r="T12" s="1068"/>
      <c r="U12" s="1068"/>
      <c r="V12" s="1068">
        <v>1459</v>
      </c>
      <c r="W12" s="1068"/>
      <c r="X12" s="1068"/>
      <c r="Y12" s="1068"/>
      <c r="Z12" s="1068"/>
      <c r="AA12" s="1068">
        <f t="shared" si="0"/>
        <v>0</v>
      </c>
      <c r="AB12" s="1068"/>
      <c r="AC12" s="1068"/>
      <c r="AD12" s="1068"/>
      <c r="AE12" s="1069"/>
      <c r="AF12" s="1064" t="s">
        <v>390</v>
      </c>
      <c r="AG12" s="1065"/>
      <c r="AH12" s="1065"/>
      <c r="AI12" s="1065"/>
      <c r="AJ12" s="1066"/>
      <c r="AK12" s="1109" t="s">
        <v>615</v>
      </c>
      <c r="AL12" s="1110"/>
      <c r="AM12" s="1110"/>
      <c r="AN12" s="1110"/>
      <c r="AO12" s="1110"/>
      <c r="AP12" s="1110">
        <v>5706</v>
      </c>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t="s">
        <v>621</v>
      </c>
      <c r="BT12" s="1022"/>
      <c r="BU12" s="1022"/>
      <c r="BV12" s="1022"/>
      <c r="BW12" s="1022"/>
      <c r="BX12" s="1022"/>
      <c r="BY12" s="1022"/>
      <c r="BZ12" s="1022"/>
      <c r="CA12" s="1022"/>
      <c r="CB12" s="1022"/>
      <c r="CC12" s="1022"/>
      <c r="CD12" s="1022"/>
      <c r="CE12" s="1022"/>
      <c r="CF12" s="1022"/>
      <c r="CG12" s="1043"/>
      <c r="CH12" s="1018">
        <v>-39</v>
      </c>
      <c r="CI12" s="1019"/>
      <c r="CJ12" s="1019"/>
      <c r="CK12" s="1019"/>
      <c r="CL12" s="1020"/>
      <c r="CM12" s="1018">
        <v>123</v>
      </c>
      <c r="CN12" s="1019"/>
      <c r="CO12" s="1019"/>
      <c r="CP12" s="1019"/>
      <c r="CQ12" s="1020"/>
      <c r="CR12" s="1018">
        <v>39</v>
      </c>
      <c r="CS12" s="1019"/>
      <c r="CT12" s="1019"/>
      <c r="CU12" s="1019"/>
      <c r="CV12" s="1020"/>
      <c r="CW12" s="1018">
        <v>0</v>
      </c>
      <c r="CX12" s="1019"/>
      <c r="CY12" s="1019"/>
      <c r="CZ12" s="1019"/>
      <c r="DA12" s="1020"/>
      <c r="DB12" s="1018" t="s">
        <v>543</v>
      </c>
      <c r="DC12" s="1019"/>
      <c r="DD12" s="1019"/>
      <c r="DE12" s="1019"/>
      <c r="DF12" s="1020"/>
      <c r="DG12" s="1018" t="s">
        <v>543</v>
      </c>
      <c r="DH12" s="1019"/>
      <c r="DI12" s="1019"/>
      <c r="DJ12" s="1019"/>
      <c r="DK12" s="1020"/>
      <c r="DL12" s="1018" t="s">
        <v>543</v>
      </c>
      <c r="DM12" s="1019"/>
      <c r="DN12" s="1019"/>
      <c r="DO12" s="1019"/>
      <c r="DP12" s="1020"/>
      <c r="DQ12" s="1018" t="s">
        <v>543</v>
      </c>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t="s">
        <v>622</v>
      </c>
      <c r="BT13" s="1022"/>
      <c r="BU13" s="1022"/>
      <c r="BV13" s="1022"/>
      <c r="BW13" s="1022"/>
      <c r="BX13" s="1022"/>
      <c r="BY13" s="1022"/>
      <c r="BZ13" s="1022"/>
      <c r="CA13" s="1022"/>
      <c r="CB13" s="1022"/>
      <c r="CC13" s="1022"/>
      <c r="CD13" s="1022"/>
      <c r="CE13" s="1022"/>
      <c r="CF13" s="1022"/>
      <c r="CG13" s="1043"/>
      <c r="CH13" s="1018">
        <v>-17</v>
      </c>
      <c r="CI13" s="1019"/>
      <c r="CJ13" s="1019"/>
      <c r="CK13" s="1019"/>
      <c r="CL13" s="1020"/>
      <c r="CM13" s="1018">
        <v>5</v>
      </c>
      <c r="CN13" s="1019"/>
      <c r="CO13" s="1019"/>
      <c r="CP13" s="1019"/>
      <c r="CQ13" s="1020"/>
      <c r="CR13" s="1018">
        <v>8</v>
      </c>
      <c r="CS13" s="1019"/>
      <c r="CT13" s="1019"/>
      <c r="CU13" s="1019"/>
      <c r="CV13" s="1020"/>
      <c r="CW13" s="1018">
        <v>13</v>
      </c>
      <c r="CX13" s="1019"/>
      <c r="CY13" s="1019"/>
      <c r="CZ13" s="1019"/>
      <c r="DA13" s="1020"/>
      <c r="DB13" s="1018" t="s">
        <v>543</v>
      </c>
      <c r="DC13" s="1019"/>
      <c r="DD13" s="1019"/>
      <c r="DE13" s="1019"/>
      <c r="DF13" s="1020"/>
      <c r="DG13" s="1018" t="s">
        <v>543</v>
      </c>
      <c r="DH13" s="1019"/>
      <c r="DI13" s="1019"/>
      <c r="DJ13" s="1019"/>
      <c r="DK13" s="1020"/>
      <c r="DL13" s="1018" t="s">
        <v>543</v>
      </c>
      <c r="DM13" s="1019"/>
      <c r="DN13" s="1019"/>
      <c r="DO13" s="1019"/>
      <c r="DP13" s="1020"/>
      <c r="DQ13" s="1018" t="s">
        <v>543</v>
      </c>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t="s">
        <v>623</v>
      </c>
      <c r="BT14" s="1022"/>
      <c r="BU14" s="1022"/>
      <c r="BV14" s="1022"/>
      <c r="BW14" s="1022"/>
      <c r="BX14" s="1022"/>
      <c r="BY14" s="1022"/>
      <c r="BZ14" s="1022"/>
      <c r="CA14" s="1022"/>
      <c r="CB14" s="1022"/>
      <c r="CC14" s="1022"/>
      <c r="CD14" s="1022"/>
      <c r="CE14" s="1022"/>
      <c r="CF14" s="1022"/>
      <c r="CG14" s="1043"/>
      <c r="CH14" s="1018">
        <v>-61</v>
      </c>
      <c r="CI14" s="1019"/>
      <c r="CJ14" s="1019"/>
      <c r="CK14" s="1019"/>
      <c r="CL14" s="1020"/>
      <c r="CM14" s="1018">
        <v>29</v>
      </c>
      <c r="CN14" s="1019"/>
      <c r="CO14" s="1019"/>
      <c r="CP14" s="1019"/>
      <c r="CQ14" s="1020"/>
      <c r="CR14" s="1018">
        <v>80</v>
      </c>
      <c r="CS14" s="1019"/>
      <c r="CT14" s="1019"/>
      <c r="CU14" s="1019"/>
      <c r="CV14" s="1020"/>
      <c r="CW14" s="1018">
        <v>0</v>
      </c>
      <c r="CX14" s="1019"/>
      <c r="CY14" s="1019"/>
      <c r="CZ14" s="1019"/>
      <c r="DA14" s="1020"/>
      <c r="DB14" s="1018" t="s">
        <v>543</v>
      </c>
      <c r="DC14" s="1019"/>
      <c r="DD14" s="1019"/>
      <c r="DE14" s="1019"/>
      <c r="DF14" s="1020"/>
      <c r="DG14" s="1018" t="s">
        <v>543</v>
      </c>
      <c r="DH14" s="1019"/>
      <c r="DI14" s="1019"/>
      <c r="DJ14" s="1019"/>
      <c r="DK14" s="1020"/>
      <c r="DL14" s="1018" t="s">
        <v>543</v>
      </c>
      <c r="DM14" s="1019"/>
      <c r="DN14" s="1019"/>
      <c r="DO14" s="1019"/>
      <c r="DP14" s="1020"/>
      <c r="DQ14" s="1018" t="s">
        <v>543</v>
      </c>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t="s">
        <v>624</v>
      </c>
      <c r="BT15" s="1022"/>
      <c r="BU15" s="1022"/>
      <c r="BV15" s="1022"/>
      <c r="BW15" s="1022"/>
      <c r="BX15" s="1022"/>
      <c r="BY15" s="1022"/>
      <c r="BZ15" s="1022"/>
      <c r="CA15" s="1022"/>
      <c r="CB15" s="1022"/>
      <c r="CC15" s="1022"/>
      <c r="CD15" s="1022"/>
      <c r="CE15" s="1022"/>
      <c r="CF15" s="1022"/>
      <c r="CG15" s="1043"/>
      <c r="CH15" s="1018">
        <v>238</v>
      </c>
      <c r="CI15" s="1019"/>
      <c r="CJ15" s="1019"/>
      <c r="CK15" s="1019"/>
      <c r="CL15" s="1020"/>
      <c r="CM15" s="1018">
        <v>2735</v>
      </c>
      <c r="CN15" s="1019"/>
      <c r="CO15" s="1019"/>
      <c r="CP15" s="1019"/>
      <c r="CQ15" s="1020"/>
      <c r="CR15" s="1018">
        <v>1379</v>
      </c>
      <c r="CS15" s="1019"/>
      <c r="CT15" s="1019"/>
      <c r="CU15" s="1019"/>
      <c r="CV15" s="1020"/>
      <c r="CW15" s="1018">
        <v>140</v>
      </c>
      <c r="CX15" s="1019"/>
      <c r="CY15" s="1019"/>
      <c r="CZ15" s="1019"/>
      <c r="DA15" s="1020"/>
      <c r="DB15" s="1018">
        <v>820</v>
      </c>
      <c r="DC15" s="1019"/>
      <c r="DD15" s="1019"/>
      <c r="DE15" s="1019"/>
      <c r="DF15" s="1020"/>
      <c r="DG15" s="1018" t="s">
        <v>543</v>
      </c>
      <c r="DH15" s="1019"/>
      <c r="DI15" s="1019"/>
      <c r="DJ15" s="1019"/>
      <c r="DK15" s="1020"/>
      <c r="DL15" s="1018" t="s">
        <v>543</v>
      </c>
      <c r="DM15" s="1019"/>
      <c r="DN15" s="1019"/>
      <c r="DO15" s="1019"/>
      <c r="DP15" s="1020"/>
      <c r="DQ15" s="1018" t="s">
        <v>543</v>
      </c>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t="s">
        <v>625</v>
      </c>
      <c r="BT16" s="1022"/>
      <c r="BU16" s="1022"/>
      <c r="BV16" s="1022"/>
      <c r="BW16" s="1022"/>
      <c r="BX16" s="1022"/>
      <c r="BY16" s="1022"/>
      <c r="BZ16" s="1022"/>
      <c r="CA16" s="1022"/>
      <c r="CB16" s="1022"/>
      <c r="CC16" s="1022"/>
      <c r="CD16" s="1022"/>
      <c r="CE16" s="1022"/>
      <c r="CF16" s="1022"/>
      <c r="CG16" s="1043"/>
      <c r="CH16" s="1018">
        <v>0</v>
      </c>
      <c r="CI16" s="1019"/>
      <c r="CJ16" s="1019"/>
      <c r="CK16" s="1019"/>
      <c r="CL16" s="1020"/>
      <c r="CM16" s="1018">
        <v>3</v>
      </c>
      <c r="CN16" s="1019"/>
      <c r="CO16" s="1019"/>
      <c r="CP16" s="1019"/>
      <c r="CQ16" s="1020"/>
      <c r="CR16" s="1018">
        <v>3</v>
      </c>
      <c r="CS16" s="1019"/>
      <c r="CT16" s="1019"/>
      <c r="CU16" s="1019"/>
      <c r="CV16" s="1020"/>
      <c r="CW16" s="1018">
        <v>24</v>
      </c>
      <c r="CX16" s="1019"/>
      <c r="CY16" s="1019"/>
      <c r="CZ16" s="1019"/>
      <c r="DA16" s="1020"/>
      <c r="DB16" s="1018" t="s">
        <v>543</v>
      </c>
      <c r="DC16" s="1019"/>
      <c r="DD16" s="1019"/>
      <c r="DE16" s="1019"/>
      <c r="DF16" s="1020"/>
      <c r="DG16" s="1018" t="s">
        <v>543</v>
      </c>
      <c r="DH16" s="1019"/>
      <c r="DI16" s="1019"/>
      <c r="DJ16" s="1019"/>
      <c r="DK16" s="1020"/>
      <c r="DL16" s="1018" t="s">
        <v>543</v>
      </c>
      <c r="DM16" s="1019"/>
      <c r="DN16" s="1019"/>
      <c r="DO16" s="1019"/>
      <c r="DP16" s="1020"/>
      <c r="DQ16" s="1018" t="s">
        <v>543</v>
      </c>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t="s">
        <v>626</v>
      </c>
      <c r="BT17" s="1022"/>
      <c r="BU17" s="1022"/>
      <c r="BV17" s="1022"/>
      <c r="BW17" s="1022"/>
      <c r="BX17" s="1022"/>
      <c r="BY17" s="1022"/>
      <c r="BZ17" s="1022"/>
      <c r="CA17" s="1022"/>
      <c r="CB17" s="1022"/>
      <c r="CC17" s="1022"/>
      <c r="CD17" s="1022"/>
      <c r="CE17" s="1022"/>
      <c r="CF17" s="1022"/>
      <c r="CG17" s="1043"/>
      <c r="CH17" s="1018">
        <v>3000</v>
      </c>
      <c r="CI17" s="1019"/>
      <c r="CJ17" s="1019"/>
      <c r="CK17" s="1019"/>
      <c r="CL17" s="1020"/>
      <c r="CM17" s="1018">
        <v>9046</v>
      </c>
      <c r="CN17" s="1019"/>
      <c r="CO17" s="1019"/>
      <c r="CP17" s="1019"/>
      <c r="CQ17" s="1020"/>
      <c r="CR17" s="1018">
        <v>3709</v>
      </c>
      <c r="CS17" s="1019"/>
      <c r="CT17" s="1019"/>
      <c r="CU17" s="1019"/>
      <c r="CV17" s="1020"/>
      <c r="CW17" s="1018">
        <v>816</v>
      </c>
      <c r="CX17" s="1019"/>
      <c r="CY17" s="1019"/>
      <c r="CZ17" s="1019"/>
      <c r="DA17" s="1020"/>
      <c r="DB17" s="1018">
        <v>4887</v>
      </c>
      <c r="DC17" s="1019"/>
      <c r="DD17" s="1019"/>
      <c r="DE17" s="1019"/>
      <c r="DF17" s="1020"/>
      <c r="DG17" s="1018" t="s">
        <v>543</v>
      </c>
      <c r="DH17" s="1019"/>
      <c r="DI17" s="1019"/>
      <c r="DJ17" s="1019"/>
      <c r="DK17" s="1020"/>
      <c r="DL17" s="1018" t="s">
        <v>543</v>
      </c>
      <c r="DM17" s="1019"/>
      <c r="DN17" s="1019"/>
      <c r="DO17" s="1019"/>
      <c r="DP17" s="1020"/>
      <c r="DQ17" s="1018" t="s">
        <v>543</v>
      </c>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t="s">
        <v>627</v>
      </c>
      <c r="BT18" s="1022"/>
      <c r="BU18" s="1022"/>
      <c r="BV18" s="1022"/>
      <c r="BW18" s="1022"/>
      <c r="BX18" s="1022"/>
      <c r="BY18" s="1022"/>
      <c r="BZ18" s="1022"/>
      <c r="CA18" s="1022"/>
      <c r="CB18" s="1022"/>
      <c r="CC18" s="1022"/>
      <c r="CD18" s="1022"/>
      <c r="CE18" s="1022"/>
      <c r="CF18" s="1022"/>
      <c r="CG18" s="1043"/>
      <c r="CH18" s="1018">
        <v>240</v>
      </c>
      <c r="CI18" s="1019"/>
      <c r="CJ18" s="1019"/>
      <c r="CK18" s="1019"/>
      <c r="CL18" s="1020"/>
      <c r="CM18" s="1018">
        <v>30102</v>
      </c>
      <c r="CN18" s="1019"/>
      <c r="CO18" s="1019"/>
      <c r="CP18" s="1019"/>
      <c r="CQ18" s="1020"/>
      <c r="CR18" s="1018">
        <v>0</v>
      </c>
      <c r="CS18" s="1019"/>
      <c r="CT18" s="1019"/>
      <c r="CU18" s="1019"/>
      <c r="CV18" s="1020"/>
      <c r="CW18" s="1018" t="s">
        <v>631</v>
      </c>
      <c r="CX18" s="1019"/>
      <c r="CY18" s="1019"/>
      <c r="CZ18" s="1019"/>
      <c r="DA18" s="1020"/>
      <c r="DB18" s="1018">
        <v>275</v>
      </c>
      <c r="DC18" s="1019"/>
      <c r="DD18" s="1019"/>
      <c r="DE18" s="1019"/>
      <c r="DF18" s="1020"/>
      <c r="DG18" s="1018">
        <v>164</v>
      </c>
      <c r="DH18" s="1019"/>
      <c r="DI18" s="1019"/>
      <c r="DJ18" s="1019"/>
      <c r="DK18" s="1020"/>
      <c r="DL18" s="1018" t="s">
        <v>543</v>
      </c>
      <c r="DM18" s="1019"/>
      <c r="DN18" s="1019"/>
      <c r="DO18" s="1019"/>
      <c r="DP18" s="1020"/>
      <c r="DQ18" s="1018">
        <v>16</v>
      </c>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t="s">
        <v>628</v>
      </c>
      <c r="BT19" s="1022"/>
      <c r="BU19" s="1022"/>
      <c r="BV19" s="1022"/>
      <c r="BW19" s="1022"/>
      <c r="BX19" s="1022"/>
      <c r="BY19" s="1022"/>
      <c r="BZ19" s="1022"/>
      <c r="CA19" s="1022"/>
      <c r="CB19" s="1022"/>
      <c r="CC19" s="1022"/>
      <c r="CD19" s="1022"/>
      <c r="CE19" s="1022"/>
      <c r="CF19" s="1022"/>
      <c r="CG19" s="1043"/>
      <c r="CH19" s="1018">
        <v>-266</v>
      </c>
      <c r="CI19" s="1019"/>
      <c r="CJ19" s="1019"/>
      <c r="CK19" s="1019"/>
      <c r="CL19" s="1020"/>
      <c r="CM19" s="1018">
        <v>323</v>
      </c>
      <c r="CN19" s="1019"/>
      <c r="CO19" s="1019"/>
      <c r="CP19" s="1019"/>
      <c r="CQ19" s="1020"/>
      <c r="CR19" s="1018">
        <v>26</v>
      </c>
      <c r="CS19" s="1019"/>
      <c r="CT19" s="1019"/>
      <c r="CU19" s="1019"/>
      <c r="CV19" s="1020"/>
      <c r="CW19" s="1018" t="s">
        <v>543</v>
      </c>
      <c r="CX19" s="1019"/>
      <c r="CY19" s="1019"/>
      <c r="CZ19" s="1019"/>
      <c r="DA19" s="1020"/>
      <c r="DB19" s="1018" t="s">
        <v>543</v>
      </c>
      <c r="DC19" s="1019"/>
      <c r="DD19" s="1019"/>
      <c r="DE19" s="1019"/>
      <c r="DF19" s="1020"/>
      <c r="DG19" s="1018" t="s">
        <v>543</v>
      </c>
      <c r="DH19" s="1019"/>
      <c r="DI19" s="1019"/>
      <c r="DJ19" s="1019"/>
      <c r="DK19" s="1020"/>
      <c r="DL19" s="1018" t="s">
        <v>543</v>
      </c>
      <c r="DM19" s="1019"/>
      <c r="DN19" s="1019"/>
      <c r="DO19" s="1019"/>
      <c r="DP19" s="1020"/>
      <c r="DQ19" s="1018" t="s">
        <v>543</v>
      </c>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t="s">
        <v>629</v>
      </c>
      <c r="BT20" s="1022"/>
      <c r="BU20" s="1022"/>
      <c r="BV20" s="1022"/>
      <c r="BW20" s="1022"/>
      <c r="BX20" s="1022"/>
      <c r="BY20" s="1022"/>
      <c r="BZ20" s="1022"/>
      <c r="CA20" s="1022"/>
      <c r="CB20" s="1022"/>
      <c r="CC20" s="1022"/>
      <c r="CD20" s="1022"/>
      <c r="CE20" s="1022"/>
      <c r="CF20" s="1022"/>
      <c r="CG20" s="1043"/>
      <c r="CH20" s="1018">
        <v>114</v>
      </c>
      <c r="CI20" s="1019"/>
      <c r="CJ20" s="1019"/>
      <c r="CK20" s="1019"/>
      <c r="CL20" s="1020"/>
      <c r="CM20" s="1018">
        <v>4840</v>
      </c>
      <c r="CN20" s="1019"/>
      <c r="CO20" s="1019"/>
      <c r="CP20" s="1019"/>
      <c r="CQ20" s="1020"/>
      <c r="CR20" s="1018">
        <v>1</v>
      </c>
      <c r="CS20" s="1019"/>
      <c r="CT20" s="1019"/>
      <c r="CU20" s="1019"/>
      <c r="CV20" s="1020"/>
      <c r="CW20" s="1018" t="s">
        <v>543</v>
      </c>
      <c r="CX20" s="1019"/>
      <c r="CY20" s="1019"/>
      <c r="CZ20" s="1019"/>
      <c r="DA20" s="1020"/>
      <c r="DB20" s="1018" t="s">
        <v>543</v>
      </c>
      <c r="DC20" s="1019"/>
      <c r="DD20" s="1019"/>
      <c r="DE20" s="1019"/>
      <c r="DF20" s="1020"/>
      <c r="DG20" s="1018" t="s">
        <v>543</v>
      </c>
      <c r="DH20" s="1019"/>
      <c r="DI20" s="1019"/>
      <c r="DJ20" s="1019"/>
      <c r="DK20" s="1020"/>
      <c r="DL20" s="1018" t="s">
        <v>543</v>
      </c>
      <c r="DM20" s="1019"/>
      <c r="DN20" s="1019"/>
      <c r="DO20" s="1019"/>
      <c r="DP20" s="1020"/>
      <c r="DQ20" s="1018" t="s">
        <v>543</v>
      </c>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t="s">
        <v>630</v>
      </c>
      <c r="BT21" s="1022"/>
      <c r="BU21" s="1022"/>
      <c r="BV21" s="1022"/>
      <c r="BW21" s="1022"/>
      <c r="BX21" s="1022"/>
      <c r="BY21" s="1022"/>
      <c r="BZ21" s="1022"/>
      <c r="CA21" s="1022"/>
      <c r="CB21" s="1022"/>
      <c r="CC21" s="1022"/>
      <c r="CD21" s="1022"/>
      <c r="CE21" s="1022"/>
      <c r="CF21" s="1022"/>
      <c r="CG21" s="1043"/>
      <c r="CH21" s="1018">
        <v>16</v>
      </c>
      <c r="CI21" s="1019"/>
      <c r="CJ21" s="1019"/>
      <c r="CK21" s="1019"/>
      <c r="CL21" s="1020"/>
      <c r="CM21" s="1018">
        <v>29</v>
      </c>
      <c r="CN21" s="1019"/>
      <c r="CO21" s="1019"/>
      <c r="CP21" s="1019"/>
      <c r="CQ21" s="1020"/>
      <c r="CR21" s="1018">
        <v>27</v>
      </c>
      <c r="CS21" s="1019"/>
      <c r="CT21" s="1019"/>
      <c r="CU21" s="1019"/>
      <c r="CV21" s="1020"/>
      <c r="CW21" s="1018" t="s">
        <v>543</v>
      </c>
      <c r="CX21" s="1019"/>
      <c r="CY21" s="1019"/>
      <c r="CZ21" s="1019"/>
      <c r="DA21" s="1020"/>
      <c r="DB21" s="1018" t="s">
        <v>543</v>
      </c>
      <c r="DC21" s="1019"/>
      <c r="DD21" s="1019"/>
      <c r="DE21" s="1019"/>
      <c r="DF21" s="1020"/>
      <c r="DG21" s="1018" t="s">
        <v>543</v>
      </c>
      <c r="DH21" s="1019"/>
      <c r="DI21" s="1019"/>
      <c r="DJ21" s="1019"/>
      <c r="DK21" s="1020"/>
      <c r="DL21" s="1018" t="s">
        <v>543</v>
      </c>
      <c r="DM21" s="1019"/>
      <c r="DN21" s="1019"/>
      <c r="DO21" s="1019"/>
      <c r="DP21" s="1020"/>
      <c r="DQ21" s="1018" t="s">
        <v>543</v>
      </c>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394</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395</v>
      </c>
      <c r="B23" s="966" t="s">
        <v>396</v>
      </c>
      <c r="C23" s="967"/>
      <c r="D23" s="967"/>
      <c r="E23" s="967"/>
      <c r="F23" s="967"/>
      <c r="G23" s="967"/>
      <c r="H23" s="967"/>
      <c r="I23" s="967"/>
      <c r="J23" s="967"/>
      <c r="K23" s="967"/>
      <c r="L23" s="967"/>
      <c r="M23" s="967"/>
      <c r="N23" s="967"/>
      <c r="O23" s="967"/>
      <c r="P23" s="977"/>
      <c r="Q23" s="1096">
        <v>146545</v>
      </c>
      <c r="R23" s="1090"/>
      <c r="S23" s="1090"/>
      <c r="T23" s="1090"/>
      <c r="U23" s="1090"/>
      <c r="V23" s="1090">
        <v>140528</v>
      </c>
      <c r="W23" s="1090"/>
      <c r="X23" s="1090"/>
      <c r="Y23" s="1090"/>
      <c r="Z23" s="1090"/>
      <c r="AA23" s="1090">
        <v>6017</v>
      </c>
      <c r="AB23" s="1090"/>
      <c r="AC23" s="1090"/>
      <c r="AD23" s="1090"/>
      <c r="AE23" s="1097"/>
      <c r="AF23" s="1098">
        <v>4620</v>
      </c>
      <c r="AG23" s="1090"/>
      <c r="AH23" s="1090"/>
      <c r="AI23" s="1090"/>
      <c r="AJ23" s="1099"/>
      <c r="AK23" s="1100"/>
      <c r="AL23" s="1101"/>
      <c r="AM23" s="1101"/>
      <c r="AN23" s="1101"/>
      <c r="AO23" s="1101"/>
      <c r="AP23" s="1090">
        <v>112936</v>
      </c>
      <c r="AQ23" s="1090"/>
      <c r="AR23" s="1090"/>
      <c r="AS23" s="1090"/>
      <c r="AT23" s="1090"/>
      <c r="AU23" s="1091"/>
      <c r="AV23" s="1091"/>
      <c r="AW23" s="1091"/>
      <c r="AX23" s="1091"/>
      <c r="AY23" s="1092"/>
      <c r="AZ23" s="1093" t="s">
        <v>184</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397</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398</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370</v>
      </c>
      <c r="B26" s="1025"/>
      <c r="C26" s="1025"/>
      <c r="D26" s="1025"/>
      <c r="E26" s="1025"/>
      <c r="F26" s="1025"/>
      <c r="G26" s="1025"/>
      <c r="H26" s="1025"/>
      <c r="I26" s="1025"/>
      <c r="J26" s="1025"/>
      <c r="K26" s="1025"/>
      <c r="L26" s="1025"/>
      <c r="M26" s="1025"/>
      <c r="N26" s="1025"/>
      <c r="O26" s="1025"/>
      <c r="P26" s="1026"/>
      <c r="Q26" s="1030" t="s">
        <v>399</v>
      </c>
      <c r="R26" s="1031"/>
      <c r="S26" s="1031"/>
      <c r="T26" s="1031"/>
      <c r="U26" s="1032"/>
      <c r="V26" s="1030" t="s">
        <v>400</v>
      </c>
      <c r="W26" s="1031"/>
      <c r="X26" s="1031"/>
      <c r="Y26" s="1031"/>
      <c r="Z26" s="1032"/>
      <c r="AA26" s="1030" t="s">
        <v>401</v>
      </c>
      <c r="AB26" s="1031"/>
      <c r="AC26" s="1031"/>
      <c r="AD26" s="1031"/>
      <c r="AE26" s="1031"/>
      <c r="AF26" s="1084" t="s">
        <v>402</v>
      </c>
      <c r="AG26" s="1037"/>
      <c r="AH26" s="1037"/>
      <c r="AI26" s="1037"/>
      <c r="AJ26" s="1085"/>
      <c r="AK26" s="1031" t="s">
        <v>403</v>
      </c>
      <c r="AL26" s="1031"/>
      <c r="AM26" s="1031"/>
      <c r="AN26" s="1031"/>
      <c r="AO26" s="1032"/>
      <c r="AP26" s="1030" t="s">
        <v>404</v>
      </c>
      <c r="AQ26" s="1031"/>
      <c r="AR26" s="1031"/>
      <c r="AS26" s="1031"/>
      <c r="AT26" s="1032"/>
      <c r="AU26" s="1030" t="s">
        <v>405</v>
      </c>
      <c r="AV26" s="1031"/>
      <c r="AW26" s="1031"/>
      <c r="AX26" s="1031"/>
      <c r="AY26" s="1032"/>
      <c r="AZ26" s="1030" t="s">
        <v>406</v>
      </c>
      <c r="BA26" s="1031"/>
      <c r="BB26" s="1031"/>
      <c r="BC26" s="1031"/>
      <c r="BD26" s="1032"/>
      <c r="BE26" s="1030" t="s">
        <v>377</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407</v>
      </c>
      <c r="C28" s="1077"/>
      <c r="D28" s="1077"/>
      <c r="E28" s="1077"/>
      <c r="F28" s="1077"/>
      <c r="G28" s="1077"/>
      <c r="H28" s="1077"/>
      <c r="I28" s="1077"/>
      <c r="J28" s="1077"/>
      <c r="K28" s="1077"/>
      <c r="L28" s="1077"/>
      <c r="M28" s="1077"/>
      <c r="N28" s="1077"/>
      <c r="O28" s="1077"/>
      <c r="P28" s="1078"/>
      <c r="Q28" s="1079">
        <v>26384</v>
      </c>
      <c r="R28" s="1080"/>
      <c r="S28" s="1080"/>
      <c r="T28" s="1080"/>
      <c r="U28" s="1080"/>
      <c r="V28" s="1080">
        <v>25958</v>
      </c>
      <c r="W28" s="1080"/>
      <c r="X28" s="1080"/>
      <c r="Y28" s="1080"/>
      <c r="Z28" s="1080"/>
      <c r="AA28" s="1080">
        <f t="shared" ref="AA28:AA39" si="1">Q28-V28</f>
        <v>426</v>
      </c>
      <c r="AB28" s="1080"/>
      <c r="AC28" s="1080"/>
      <c r="AD28" s="1080"/>
      <c r="AE28" s="1081"/>
      <c r="AF28" s="1082">
        <v>426</v>
      </c>
      <c r="AG28" s="1080"/>
      <c r="AH28" s="1080"/>
      <c r="AI28" s="1080"/>
      <c r="AJ28" s="1083"/>
      <c r="AK28" s="1071">
        <v>2202</v>
      </c>
      <c r="AL28" s="1072"/>
      <c r="AM28" s="1072"/>
      <c r="AN28" s="1072"/>
      <c r="AO28" s="1072"/>
      <c r="AP28" s="1072" t="s">
        <v>543</v>
      </c>
      <c r="AQ28" s="1072"/>
      <c r="AR28" s="1072"/>
      <c r="AS28" s="1072"/>
      <c r="AT28" s="1072"/>
      <c r="AU28" s="1072" t="s">
        <v>543</v>
      </c>
      <c r="AV28" s="1072"/>
      <c r="AW28" s="1072"/>
      <c r="AX28" s="1072"/>
      <c r="AY28" s="1072"/>
      <c r="AZ28" s="1073" t="s">
        <v>615</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408</v>
      </c>
      <c r="C29" s="1060"/>
      <c r="D29" s="1060"/>
      <c r="E29" s="1060"/>
      <c r="F29" s="1060"/>
      <c r="G29" s="1060"/>
      <c r="H29" s="1060"/>
      <c r="I29" s="1060"/>
      <c r="J29" s="1060"/>
      <c r="K29" s="1060"/>
      <c r="L29" s="1060"/>
      <c r="M29" s="1060"/>
      <c r="N29" s="1060"/>
      <c r="O29" s="1060"/>
      <c r="P29" s="1061"/>
      <c r="Q29" s="1067">
        <v>25053</v>
      </c>
      <c r="R29" s="1068"/>
      <c r="S29" s="1068"/>
      <c r="T29" s="1068"/>
      <c r="U29" s="1068"/>
      <c r="V29" s="1068">
        <v>24709</v>
      </c>
      <c r="W29" s="1068"/>
      <c r="X29" s="1068"/>
      <c r="Y29" s="1068"/>
      <c r="Z29" s="1068"/>
      <c r="AA29" s="1068">
        <f t="shared" si="1"/>
        <v>344</v>
      </c>
      <c r="AB29" s="1068"/>
      <c r="AC29" s="1068"/>
      <c r="AD29" s="1068"/>
      <c r="AE29" s="1069"/>
      <c r="AF29" s="1064">
        <v>344</v>
      </c>
      <c r="AG29" s="1065"/>
      <c r="AH29" s="1065"/>
      <c r="AI29" s="1065"/>
      <c r="AJ29" s="1066"/>
      <c r="AK29" s="1009">
        <v>3910</v>
      </c>
      <c r="AL29" s="1000"/>
      <c r="AM29" s="1000"/>
      <c r="AN29" s="1000"/>
      <c r="AO29" s="1000"/>
      <c r="AP29" s="1000" t="s">
        <v>543</v>
      </c>
      <c r="AQ29" s="1000"/>
      <c r="AR29" s="1000"/>
      <c r="AS29" s="1000"/>
      <c r="AT29" s="1000"/>
      <c r="AU29" s="1000" t="s">
        <v>543</v>
      </c>
      <c r="AV29" s="1000"/>
      <c r="AW29" s="1000"/>
      <c r="AX29" s="1000"/>
      <c r="AY29" s="1000"/>
      <c r="AZ29" s="1070" t="s">
        <v>543</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409</v>
      </c>
      <c r="C30" s="1060"/>
      <c r="D30" s="1060"/>
      <c r="E30" s="1060"/>
      <c r="F30" s="1060"/>
      <c r="G30" s="1060"/>
      <c r="H30" s="1060"/>
      <c r="I30" s="1060"/>
      <c r="J30" s="1060"/>
      <c r="K30" s="1060"/>
      <c r="L30" s="1060"/>
      <c r="M30" s="1060"/>
      <c r="N30" s="1060"/>
      <c r="O30" s="1060"/>
      <c r="P30" s="1061"/>
      <c r="Q30" s="1067">
        <v>3455</v>
      </c>
      <c r="R30" s="1068"/>
      <c r="S30" s="1068"/>
      <c r="T30" s="1068"/>
      <c r="U30" s="1068"/>
      <c r="V30" s="1068">
        <v>3393</v>
      </c>
      <c r="W30" s="1068"/>
      <c r="X30" s="1068"/>
      <c r="Y30" s="1068"/>
      <c r="Z30" s="1068"/>
      <c r="AA30" s="1068">
        <f t="shared" si="1"/>
        <v>62</v>
      </c>
      <c r="AB30" s="1068"/>
      <c r="AC30" s="1068"/>
      <c r="AD30" s="1068"/>
      <c r="AE30" s="1069"/>
      <c r="AF30" s="1064">
        <v>62</v>
      </c>
      <c r="AG30" s="1065"/>
      <c r="AH30" s="1065"/>
      <c r="AI30" s="1065"/>
      <c r="AJ30" s="1066"/>
      <c r="AK30" s="1009">
        <v>970</v>
      </c>
      <c r="AL30" s="1000"/>
      <c r="AM30" s="1000"/>
      <c r="AN30" s="1000"/>
      <c r="AO30" s="1000"/>
      <c r="AP30" s="1000" t="s">
        <v>543</v>
      </c>
      <c r="AQ30" s="1000"/>
      <c r="AR30" s="1000"/>
      <c r="AS30" s="1000"/>
      <c r="AT30" s="1000"/>
      <c r="AU30" s="1000" t="s">
        <v>543</v>
      </c>
      <c r="AV30" s="1000"/>
      <c r="AW30" s="1000"/>
      <c r="AX30" s="1000"/>
      <c r="AY30" s="1000"/>
      <c r="AZ30" s="1070" t="s">
        <v>543</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410</v>
      </c>
      <c r="C31" s="1060"/>
      <c r="D31" s="1060"/>
      <c r="E31" s="1060"/>
      <c r="F31" s="1060"/>
      <c r="G31" s="1060"/>
      <c r="H31" s="1060"/>
      <c r="I31" s="1060"/>
      <c r="J31" s="1060"/>
      <c r="K31" s="1060"/>
      <c r="L31" s="1060"/>
      <c r="M31" s="1060"/>
      <c r="N31" s="1060"/>
      <c r="O31" s="1060"/>
      <c r="P31" s="1061"/>
      <c r="Q31" s="1067">
        <v>25555</v>
      </c>
      <c r="R31" s="1068"/>
      <c r="S31" s="1068"/>
      <c r="T31" s="1068"/>
      <c r="U31" s="1068"/>
      <c r="V31" s="1068">
        <v>24898</v>
      </c>
      <c r="W31" s="1068"/>
      <c r="X31" s="1068"/>
      <c r="Y31" s="1068"/>
      <c r="Z31" s="1068"/>
      <c r="AA31" s="1068">
        <f t="shared" si="1"/>
        <v>657</v>
      </c>
      <c r="AB31" s="1068"/>
      <c r="AC31" s="1068"/>
      <c r="AD31" s="1068"/>
      <c r="AE31" s="1069"/>
      <c r="AF31" s="1064">
        <v>566</v>
      </c>
      <c r="AG31" s="1065"/>
      <c r="AH31" s="1065"/>
      <c r="AI31" s="1065"/>
      <c r="AJ31" s="1066"/>
      <c r="AK31" s="1009" t="s">
        <v>543</v>
      </c>
      <c r="AL31" s="1000"/>
      <c r="AM31" s="1000"/>
      <c r="AN31" s="1000"/>
      <c r="AO31" s="1000"/>
      <c r="AP31" s="1000" t="s">
        <v>543</v>
      </c>
      <c r="AQ31" s="1000"/>
      <c r="AR31" s="1000"/>
      <c r="AS31" s="1000"/>
      <c r="AT31" s="1000"/>
      <c r="AU31" s="1000" t="s">
        <v>543</v>
      </c>
      <c r="AV31" s="1000"/>
      <c r="AW31" s="1000"/>
      <c r="AX31" s="1000"/>
      <c r="AY31" s="1000"/>
      <c r="AZ31" s="1070" t="s">
        <v>543</v>
      </c>
      <c r="BA31" s="1070"/>
      <c r="BB31" s="1070"/>
      <c r="BC31" s="1070"/>
      <c r="BD31" s="1070"/>
      <c r="BE31" s="1001"/>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411</v>
      </c>
      <c r="C32" s="1060"/>
      <c r="D32" s="1060"/>
      <c r="E32" s="1060"/>
      <c r="F32" s="1060"/>
      <c r="G32" s="1060"/>
      <c r="H32" s="1060"/>
      <c r="I32" s="1060"/>
      <c r="J32" s="1060"/>
      <c r="K32" s="1060"/>
      <c r="L32" s="1060"/>
      <c r="M32" s="1060"/>
      <c r="N32" s="1060"/>
      <c r="O32" s="1060"/>
      <c r="P32" s="1061"/>
      <c r="Q32" s="1067">
        <v>6217</v>
      </c>
      <c r="R32" s="1068"/>
      <c r="S32" s="1068"/>
      <c r="T32" s="1068"/>
      <c r="U32" s="1068"/>
      <c r="V32" s="1068">
        <v>5713</v>
      </c>
      <c r="W32" s="1068"/>
      <c r="X32" s="1068"/>
      <c r="Y32" s="1068"/>
      <c r="Z32" s="1068"/>
      <c r="AA32" s="1068">
        <f t="shared" si="1"/>
        <v>504</v>
      </c>
      <c r="AB32" s="1068"/>
      <c r="AC32" s="1068"/>
      <c r="AD32" s="1068"/>
      <c r="AE32" s="1069"/>
      <c r="AF32" s="1064">
        <v>4148</v>
      </c>
      <c r="AG32" s="1065"/>
      <c r="AH32" s="1065"/>
      <c r="AI32" s="1065"/>
      <c r="AJ32" s="1066"/>
      <c r="AK32" s="1009">
        <v>386</v>
      </c>
      <c r="AL32" s="1000"/>
      <c r="AM32" s="1000"/>
      <c r="AN32" s="1000"/>
      <c r="AO32" s="1000"/>
      <c r="AP32" s="1000">
        <v>28124</v>
      </c>
      <c r="AQ32" s="1000"/>
      <c r="AR32" s="1000"/>
      <c r="AS32" s="1000"/>
      <c r="AT32" s="1000"/>
      <c r="AU32" s="1000">
        <v>1800</v>
      </c>
      <c r="AV32" s="1000"/>
      <c r="AW32" s="1000"/>
      <c r="AX32" s="1000"/>
      <c r="AY32" s="1000"/>
      <c r="AZ32" s="1070" t="s">
        <v>543</v>
      </c>
      <c r="BA32" s="1070"/>
      <c r="BB32" s="1070"/>
      <c r="BC32" s="1070"/>
      <c r="BD32" s="1070"/>
      <c r="BE32" s="1001" t="s">
        <v>412</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413</v>
      </c>
      <c r="C33" s="1060"/>
      <c r="D33" s="1060"/>
      <c r="E33" s="1060"/>
      <c r="F33" s="1060"/>
      <c r="G33" s="1060"/>
      <c r="H33" s="1060"/>
      <c r="I33" s="1060"/>
      <c r="J33" s="1060"/>
      <c r="K33" s="1060"/>
      <c r="L33" s="1060"/>
      <c r="M33" s="1060"/>
      <c r="N33" s="1060"/>
      <c r="O33" s="1060"/>
      <c r="P33" s="1061"/>
      <c r="Q33" s="1067">
        <v>4853</v>
      </c>
      <c r="R33" s="1068"/>
      <c r="S33" s="1068"/>
      <c r="T33" s="1068"/>
      <c r="U33" s="1068"/>
      <c r="V33" s="1068">
        <v>4707</v>
      </c>
      <c r="W33" s="1068"/>
      <c r="X33" s="1068"/>
      <c r="Y33" s="1068"/>
      <c r="Z33" s="1068"/>
      <c r="AA33" s="1068">
        <f t="shared" si="1"/>
        <v>146</v>
      </c>
      <c r="AB33" s="1068"/>
      <c r="AC33" s="1068"/>
      <c r="AD33" s="1068"/>
      <c r="AE33" s="1069"/>
      <c r="AF33" s="1064">
        <v>2940</v>
      </c>
      <c r="AG33" s="1065"/>
      <c r="AH33" s="1065"/>
      <c r="AI33" s="1065"/>
      <c r="AJ33" s="1066"/>
      <c r="AK33" s="1009">
        <v>1671</v>
      </c>
      <c r="AL33" s="1000"/>
      <c r="AM33" s="1000"/>
      <c r="AN33" s="1000"/>
      <c r="AO33" s="1000"/>
      <c r="AP33" s="1000">
        <v>33177</v>
      </c>
      <c r="AQ33" s="1000"/>
      <c r="AR33" s="1000"/>
      <c r="AS33" s="1000"/>
      <c r="AT33" s="1000"/>
      <c r="AU33" s="1000">
        <v>24120</v>
      </c>
      <c r="AV33" s="1000"/>
      <c r="AW33" s="1000"/>
      <c r="AX33" s="1000"/>
      <c r="AY33" s="1000"/>
      <c r="AZ33" s="1070" t="s">
        <v>543</v>
      </c>
      <c r="BA33" s="1070"/>
      <c r="BB33" s="1070"/>
      <c r="BC33" s="1070"/>
      <c r="BD33" s="1070"/>
      <c r="BE33" s="1001" t="s">
        <v>414</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t="s">
        <v>415</v>
      </c>
      <c r="C34" s="1060"/>
      <c r="D34" s="1060"/>
      <c r="E34" s="1060"/>
      <c r="F34" s="1060"/>
      <c r="G34" s="1060"/>
      <c r="H34" s="1060"/>
      <c r="I34" s="1060"/>
      <c r="J34" s="1060"/>
      <c r="K34" s="1060"/>
      <c r="L34" s="1060"/>
      <c r="M34" s="1060"/>
      <c r="N34" s="1060"/>
      <c r="O34" s="1060"/>
      <c r="P34" s="1061"/>
      <c r="Q34" s="1067">
        <v>27</v>
      </c>
      <c r="R34" s="1068"/>
      <c r="S34" s="1068"/>
      <c r="T34" s="1068"/>
      <c r="U34" s="1068"/>
      <c r="V34" s="1068">
        <v>27</v>
      </c>
      <c r="W34" s="1068"/>
      <c r="X34" s="1068"/>
      <c r="Y34" s="1068"/>
      <c r="Z34" s="1068"/>
      <c r="AA34" s="1068">
        <f t="shared" si="1"/>
        <v>0</v>
      </c>
      <c r="AB34" s="1068"/>
      <c r="AC34" s="1068"/>
      <c r="AD34" s="1068"/>
      <c r="AE34" s="1069"/>
      <c r="AF34" s="1064" t="s">
        <v>416</v>
      </c>
      <c r="AG34" s="1065"/>
      <c r="AH34" s="1065"/>
      <c r="AI34" s="1065"/>
      <c r="AJ34" s="1066"/>
      <c r="AK34" s="1009">
        <v>26</v>
      </c>
      <c r="AL34" s="1000"/>
      <c r="AM34" s="1000"/>
      <c r="AN34" s="1000"/>
      <c r="AO34" s="1000"/>
      <c r="AP34" s="1000">
        <v>158</v>
      </c>
      <c r="AQ34" s="1000"/>
      <c r="AR34" s="1000"/>
      <c r="AS34" s="1000"/>
      <c r="AT34" s="1000"/>
      <c r="AU34" s="1000">
        <v>158</v>
      </c>
      <c r="AV34" s="1000"/>
      <c r="AW34" s="1000"/>
      <c r="AX34" s="1000"/>
      <c r="AY34" s="1000"/>
      <c r="AZ34" s="1070" t="s">
        <v>543</v>
      </c>
      <c r="BA34" s="1070"/>
      <c r="BB34" s="1070"/>
      <c r="BC34" s="1070"/>
      <c r="BD34" s="1070"/>
      <c r="BE34" s="1001" t="s">
        <v>417</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t="s">
        <v>418</v>
      </c>
      <c r="C35" s="1060"/>
      <c r="D35" s="1060"/>
      <c r="E35" s="1060"/>
      <c r="F35" s="1060"/>
      <c r="G35" s="1060"/>
      <c r="H35" s="1060"/>
      <c r="I35" s="1060"/>
      <c r="J35" s="1060"/>
      <c r="K35" s="1060"/>
      <c r="L35" s="1060"/>
      <c r="M35" s="1060"/>
      <c r="N35" s="1060"/>
      <c r="O35" s="1060"/>
      <c r="P35" s="1061"/>
      <c r="Q35" s="1067">
        <v>52</v>
      </c>
      <c r="R35" s="1068"/>
      <c r="S35" s="1068"/>
      <c r="T35" s="1068"/>
      <c r="U35" s="1068"/>
      <c r="V35" s="1068">
        <v>41</v>
      </c>
      <c r="W35" s="1068"/>
      <c r="X35" s="1068"/>
      <c r="Y35" s="1068"/>
      <c r="Z35" s="1068"/>
      <c r="AA35" s="1068">
        <f t="shared" si="1"/>
        <v>11</v>
      </c>
      <c r="AB35" s="1068"/>
      <c r="AC35" s="1068"/>
      <c r="AD35" s="1068"/>
      <c r="AE35" s="1069"/>
      <c r="AF35" s="1064">
        <v>11</v>
      </c>
      <c r="AG35" s="1065"/>
      <c r="AH35" s="1065"/>
      <c r="AI35" s="1065"/>
      <c r="AJ35" s="1066"/>
      <c r="AK35" s="1009" t="s">
        <v>543</v>
      </c>
      <c r="AL35" s="1000"/>
      <c r="AM35" s="1000"/>
      <c r="AN35" s="1000"/>
      <c r="AO35" s="1000"/>
      <c r="AP35" s="1000" t="s">
        <v>543</v>
      </c>
      <c r="AQ35" s="1000"/>
      <c r="AR35" s="1000"/>
      <c r="AS35" s="1000"/>
      <c r="AT35" s="1000"/>
      <c r="AU35" s="1000" t="s">
        <v>543</v>
      </c>
      <c r="AV35" s="1000"/>
      <c r="AW35" s="1000"/>
      <c r="AX35" s="1000"/>
      <c r="AY35" s="1000"/>
      <c r="AZ35" s="1070" t="s">
        <v>543</v>
      </c>
      <c r="BA35" s="1070"/>
      <c r="BB35" s="1070"/>
      <c r="BC35" s="1070"/>
      <c r="BD35" s="1070"/>
      <c r="BE35" s="1001" t="s">
        <v>419</v>
      </c>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t="s">
        <v>420</v>
      </c>
      <c r="C36" s="1060"/>
      <c r="D36" s="1060"/>
      <c r="E36" s="1060"/>
      <c r="F36" s="1060"/>
      <c r="G36" s="1060"/>
      <c r="H36" s="1060"/>
      <c r="I36" s="1060"/>
      <c r="J36" s="1060"/>
      <c r="K36" s="1060"/>
      <c r="L36" s="1060"/>
      <c r="M36" s="1060"/>
      <c r="N36" s="1060"/>
      <c r="O36" s="1060"/>
      <c r="P36" s="1061"/>
      <c r="Q36" s="1067">
        <v>942</v>
      </c>
      <c r="R36" s="1068"/>
      <c r="S36" s="1068"/>
      <c r="T36" s="1068"/>
      <c r="U36" s="1068"/>
      <c r="V36" s="1068">
        <v>942</v>
      </c>
      <c r="W36" s="1068"/>
      <c r="X36" s="1068"/>
      <c r="Y36" s="1068"/>
      <c r="Z36" s="1068"/>
      <c r="AA36" s="1068">
        <f t="shared" si="1"/>
        <v>0</v>
      </c>
      <c r="AB36" s="1068"/>
      <c r="AC36" s="1068"/>
      <c r="AD36" s="1068"/>
      <c r="AE36" s="1069"/>
      <c r="AF36" s="1064">
        <v>367</v>
      </c>
      <c r="AG36" s="1065"/>
      <c r="AH36" s="1065"/>
      <c r="AI36" s="1065"/>
      <c r="AJ36" s="1066"/>
      <c r="AK36" s="1009">
        <v>509</v>
      </c>
      <c r="AL36" s="1000"/>
      <c r="AM36" s="1000"/>
      <c r="AN36" s="1000"/>
      <c r="AO36" s="1000"/>
      <c r="AP36" s="1000">
        <v>1024</v>
      </c>
      <c r="AQ36" s="1000"/>
      <c r="AR36" s="1000"/>
      <c r="AS36" s="1000"/>
      <c r="AT36" s="1000"/>
      <c r="AU36" s="1000">
        <v>713</v>
      </c>
      <c r="AV36" s="1000"/>
      <c r="AW36" s="1000"/>
      <c r="AX36" s="1000"/>
      <c r="AY36" s="1000"/>
      <c r="AZ36" s="1070" t="s">
        <v>543</v>
      </c>
      <c r="BA36" s="1070"/>
      <c r="BB36" s="1070"/>
      <c r="BC36" s="1070"/>
      <c r="BD36" s="1070"/>
      <c r="BE36" s="1001" t="s">
        <v>417</v>
      </c>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t="s">
        <v>421</v>
      </c>
      <c r="C37" s="1060"/>
      <c r="D37" s="1060"/>
      <c r="E37" s="1060"/>
      <c r="F37" s="1060"/>
      <c r="G37" s="1060"/>
      <c r="H37" s="1060"/>
      <c r="I37" s="1060"/>
      <c r="J37" s="1060"/>
      <c r="K37" s="1060"/>
      <c r="L37" s="1060"/>
      <c r="M37" s="1060"/>
      <c r="N37" s="1060"/>
      <c r="O37" s="1060"/>
      <c r="P37" s="1061"/>
      <c r="Q37" s="1067">
        <v>337</v>
      </c>
      <c r="R37" s="1068"/>
      <c r="S37" s="1068"/>
      <c r="T37" s="1068"/>
      <c r="U37" s="1068"/>
      <c r="V37" s="1068">
        <v>314</v>
      </c>
      <c r="W37" s="1068"/>
      <c r="X37" s="1068"/>
      <c r="Y37" s="1068"/>
      <c r="Z37" s="1068"/>
      <c r="AA37" s="1068">
        <f t="shared" si="1"/>
        <v>23</v>
      </c>
      <c r="AB37" s="1068"/>
      <c r="AC37" s="1068"/>
      <c r="AD37" s="1068"/>
      <c r="AE37" s="1069"/>
      <c r="AF37" s="1064">
        <v>23</v>
      </c>
      <c r="AG37" s="1065"/>
      <c r="AH37" s="1065"/>
      <c r="AI37" s="1065"/>
      <c r="AJ37" s="1066"/>
      <c r="AK37" s="1009">
        <v>6</v>
      </c>
      <c r="AL37" s="1000"/>
      <c r="AM37" s="1000"/>
      <c r="AN37" s="1000"/>
      <c r="AO37" s="1000"/>
      <c r="AP37" s="1000">
        <v>873</v>
      </c>
      <c r="AQ37" s="1000"/>
      <c r="AR37" s="1000"/>
      <c r="AS37" s="1000"/>
      <c r="AT37" s="1000"/>
      <c r="AU37" s="1000">
        <v>20</v>
      </c>
      <c r="AV37" s="1000"/>
      <c r="AW37" s="1000"/>
      <c r="AX37" s="1000"/>
      <c r="AY37" s="1000"/>
      <c r="AZ37" s="1070" t="s">
        <v>543</v>
      </c>
      <c r="BA37" s="1070"/>
      <c r="BB37" s="1070"/>
      <c r="BC37" s="1070"/>
      <c r="BD37" s="1070"/>
      <c r="BE37" s="1001" t="s">
        <v>422</v>
      </c>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t="s">
        <v>423</v>
      </c>
      <c r="C38" s="1060"/>
      <c r="D38" s="1060"/>
      <c r="E38" s="1060"/>
      <c r="F38" s="1060"/>
      <c r="G38" s="1060"/>
      <c r="H38" s="1060"/>
      <c r="I38" s="1060"/>
      <c r="J38" s="1060"/>
      <c r="K38" s="1060"/>
      <c r="L38" s="1060"/>
      <c r="M38" s="1060"/>
      <c r="N38" s="1060"/>
      <c r="O38" s="1060"/>
      <c r="P38" s="1061"/>
      <c r="Q38" s="1067">
        <v>24</v>
      </c>
      <c r="R38" s="1068"/>
      <c r="S38" s="1068"/>
      <c r="T38" s="1068"/>
      <c r="U38" s="1068"/>
      <c r="V38" s="1068">
        <v>24</v>
      </c>
      <c r="W38" s="1068"/>
      <c r="X38" s="1068"/>
      <c r="Y38" s="1068"/>
      <c r="Z38" s="1068"/>
      <c r="AA38" s="1068">
        <f t="shared" si="1"/>
        <v>0</v>
      </c>
      <c r="AB38" s="1068"/>
      <c r="AC38" s="1068"/>
      <c r="AD38" s="1068"/>
      <c r="AE38" s="1069"/>
      <c r="AF38" s="1064" t="s">
        <v>416</v>
      </c>
      <c r="AG38" s="1065"/>
      <c r="AH38" s="1065"/>
      <c r="AI38" s="1065"/>
      <c r="AJ38" s="1066"/>
      <c r="AK38" s="1009">
        <v>24</v>
      </c>
      <c r="AL38" s="1000"/>
      <c r="AM38" s="1000"/>
      <c r="AN38" s="1000"/>
      <c r="AO38" s="1000"/>
      <c r="AP38" s="1000">
        <v>1561</v>
      </c>
      <c r="AQ38" s="1000"/>
      <c r="AR38" s="1000"/>
      <c r="AS38" s="1000"/>
      <c r="AT38" s="1000"/>
      <c r="AU38" s="1000" t="s">
        <v>543</v>
      </c>
      <c r="AV38" s="1000"/>
      <c r="AW38" s="1000"/>
      <c r="AX38" s="1000"/>
      <c r="AY38" s="1000"/>
      <c r="AZ38" s="1070" t="s">
        <v>543</v>
      </c>
      <c r="BA38" s="1070"/>
      <c r="BB38" s="1070"/>
      <c r="BC38" s="1070"/>
      <c r="BD38" s="1070"/>
      <c r="BE38" s="1001" t="s">
        <v>424</v>
      </c>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t="s">
        <v>425</v>
      </c>
      <c r="C39" s="1060"/>
      <c r="D39" s="1060"/>
      <c r="E39" s="1060"/>
      <c r="F39" s="1060"/>
      <c r="G39" s="1060"/>
      <c r="H39" s="1060"/>
      <c r="I39" s="1060"/>
      <c r="J39" s="1060"/>
      <c r="K39" s="1060"/>
      <c r="L39" s="1060"/>
      <c r="M39" s="1060"/>
      <c r="N39" s="1060"/>
      <c r="O39" s="1060"/>
      <c r="P39" s="1061"/>
      <c r="Q39" s="1067">
        <v>119</v>
      </c>
      <c r="R39" s="1068"/>
      <c r="S39" s="1068"/>
      <c r="T39" s="1068"/>
      <c r="U39" s="1068"/>
      <c r="V39" s="1068">
        <v>111</v>
      </c>
      <c r="W39" s="1068"/>
      <c r="X39" s="1068"/>
      <c r="Y39" s="1068"/>
      <c r="Z39" s="1068"/>
      <c r="AA39" s="1068">
        <f t="shared" si="1"/>
        <v>8</v>
      </c>
      <c r="AB39" s="1068"/>
      <c r="AC39" s="1068"/>
      <c r="AD39" s="1068"/>
      <c r="AE39" s="1069"/>
      <c r="AF39" s="1064" t="s">
        <v>426</v>
      </c>
      <c r="AG39" s="1065"/>
      <c r="AH39" s="1065"/>
      <c r="AI39" s="1065"/>
      <c r="AJ39" s="1066"/>
      <c r="AK39" s="1009">
        <v>0</v>
      </c>
      <c r="AL39" s="1000"/>
      <c r="AM39" s="1000"/>
      <c r="AN39" s="1000"/>
      <c r="AO39" s="1000"/>
      <c r="AP39" s="1000">
        <v>236</v>
      </c>
      <c r="AQ39" s="1000"/>
      <c r="AR39" s="1000"/>
      <c r="AS39" s="1000"/>
      <c r="AT39" s="1000"/>
      <c r="AU39" s="1000" t="s">
        <v>543</v>
      </c>
      <c r="AV39" s="1000"/>
      <c r="AW39" s="1000"/>
      <c r="AX39" s="1000"/>
      <c r="AY39" s="1000"/>
      <c r="AZ39" s="1070" t="s">
        <v>543</v>
      </c>
      <c r="BA39" s="1070"/>
      <c r="BB39" s="1070"/>
      <c r="BC39" s="1070"/>
      <c r="BD39" s="1070"/>
      <c r="BE39" s="1001" t="s">
        <v>417</v>
      </c>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427</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395</v>
      </c>
      <c r="B63" s="966" t="s">
        <v>428</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8887</v>
      </c>
      <c r="AG63" s="988"/>
      <c r="AH63" s="988"/>
      <c r="AI63" s="988"/>
      <c r="AJ63" s="1051"/>
      <c r="AK63" s="1052"/>
      <c r="AL63" s="992"/>
      <c r="AM63" s="992"/>
      <c r="AN63" s="992"/>
      <c r="AO63" s="992"/>
      <c r="AP63" s="988"/>
      <c r="AQ63" s="988"/>
      <c r="AR63" s="988"/>
      <c r="AS63" s="988"/>
      <c r="AT63" s="988"/>
      <c r="AU63" s="988"/>
      <c r="AV63" s="988"/>
      <c r="AW63" s="988"/>
      <c r="AX63" s="988"/>
      <c r="AY63" s="988"/>
      <c r="AZ63" s="1046"/>
      <c r="BA63" s="1046"/>
      <c r="BB63" s="1046"/>
      <c r="BC63" s="1046"/>
      <c r="BD63" s="1046"/>
      <c r="BE63" s="989"/>
      <c r="BF63" s="989"/>
      <c r="BG63" s="989"/>
      <c r="BH63" s="989"/>
      <c r="BI63" s="990"/>
      <c r="BJ63" s="1047" t="s">
        <v>429</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430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431</v>
      </c>
      <c r="B66" s="1025"/>
      <c r="C66" s="1025"/>
      <c r="D66" s="1025"/>
      <c r="E66" s="1025"/>
      <c r="F66" s="1025"/>
      <c r="G66" s="1025"/>
      <c r="H66" s="1025"/>
      <c r="I66" s="1025"/>
      <c r="J66" s="1025"/>
      <c r="K66" s="1025"/>
      <c r="L66" s="1025"/>
      <c r="M66" s="1025"/>
      <c r="N66" s="1025"/>
      <c r="O66" s="1025"/>
      <c r="P66" s="1026"/>
      <c r="Q66" s="1030" t="s">
        <v>432</v>
      </c>
      <c r="R66" s="1031"/>
      <c r="S66" s="1031"/>
      <c r="T66" s="1031"/>
      <c r="U66" s="1032"/>
      <c r="V66" s="1030" t="s">
        <v>433</v>
      </c>
      <c r="W66" s="1031"/>
      <c r="X66" s="1031"/>
      <c r="Y66" s="1031"/>
      <c r="Z66" s="1032"/>
      <c r="AA66" s="1030" t="s">
        <v>434</v>
      </c>
      <c r="AB66" s="1031"/>
      <c r="AC66" s="1031"/>
      <c r="AD66" s="1031"/>
      <c r="AE66" s="1032"/>
      <c r="AF66" s="1036" t="s">
        <v>435</v>
      </c>
      <c r="AG66" s="1037"/>
      <c r="AH66" s="1037"/>
      <c r="AI66" s="1037"/>
      <c r="AJ66" s="1038"/>
      <c r="AK66" s="1030" t="s">
        <v>436</v>
      </c>
      <c r="AL66" s="1025"/>
      <c r="AM66" s="1025"/>
      <c r="AN66" s="1025"/>
      <c r="AO66" s="1026"/>
      <c r="AP66" s="1030" t="s">
        <v>437</v>
      </c>
      <c r="AQ66" s="1031"/>
      <c r="AR66" s="1031"/>
      <c r="AS66" s="1031"/>
      <c r="AT66" s="1032"/>
      <c r="AU66" s="1030" t="s">
        <v>438</v>
      </c>
      <c r="AV66" s="1031"/>
      <c r="AW66" s="1031"/>
      <c r="AX66" s="1031"/>
      <c r="AY66" s="1032"/>
      <c r="AZ66" s="1030" t="s">
        <v>377</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607</v>
      </c>
      <c r="C68" s="1015"/>
      <c r="D68" s="1015"/>
      <c r="E68" s="1015"/>
      <c r="F68" s="1015"/>
      <c r="G68" s="1015"/>
      <c r="H68" s="1015"/>
      <c r="I68" s="1015"/>
      <c r="J68" s="1015"/>
      <c r="K68" s="1015"/>
      <c r="L68" s="1015"/>
      <c r="M68" s="1015"/>
      <c r="N68" s="1015"/>
      <c r="O68" s="1015"/>
      <c r="P68" s="1016"/>
      <c r="Q68" s="1017">
        <v>266</v>
      </c>
      <c r="R68" s="1011"/>
      <c r="S68" s="1011"/>
      <c r="T68" s="1011"/>
      <c r="U68" s="1011"/>
      <c r="V68" s="1011">
        <v>254</v>
      </c>
      <c r="W68" s="1011"/>
      <c r="X68" s="1011"/>
      <c r="Y68" s="1011"/>
      <c r="Z68" s="1011"/>
      <c r="AA68" s="1011">
        <v>12</v>
      </c>
      <c r="AB68" s="1011"/>
      <c r="AC68" s="1011"/>
      <c r="AD68" s="1011"/>
      <c r="AE68" s="1011"/>
      <c r="AF68" s="1011">
        <v>12</v>
      </c>
      <c r="AG68" s="1011"/>
      <c r="AH68" s="1011"/>
      <c r="AI68" s="1011"/>
      <c r="AJ68" s="1011"/>
      <c r="AK68" s="1011">
        <v>16</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608</v>
      </c>
      <c r="C69" s="1004"/>
      <c r="D69" s="1004"/>
      <c r="E69" s="1004"/>
      <c r="F69" s="1004"/>
      <c r="G69" s="1004"/>
      <c r="H69" s="1004"/>
      <c r="I69" s="1004"/>
      <c r="J69" s="1004"/>
      <c r="K69" s="1004"/>
      <c r="L69" s="1004"/>
      <c r="M69" s="1004"/>
      <c r="N69" s="1004"/>
      <c r="O69" s="1004"/>
      <c r="P69" s="1005"/>
      <c r="Q69" s="1006">
        <v>234546</v>
      </c>
      <c r="R69" s="1000"/>
      <c r="S69" s="1000"/>
      <c r="T69" s="1000"/>
      <c r="U69" s="1000"/>
      <c r="V69" s="1000">
        <v>227103</v>
      </c>
      <c r="W69" s="1000"/>
      <c r="X69" s="1000"/>
      <c r="Y69" s="1000"/>
      <c r="Z69" s="1000"/>
      <c r="AA69" s="1000">
        <v>7443</v>
      </c>
      <c r="AB69" s="1000"/>
      <c r="AC69" s="1000"/>
      <c r="AD69" s="1000"/>
      <c r="AE69" s="1000"/>
      <c r="AF69" s="1000">
        <v>7443</v>
      </c>
      <c r="AG69" s="1000"/>
      <c r="AH69" s="1000"/>
      <c r="AI69" s="1000"/>
      <c r="AJ69" s="1000"/>
      <c r="AK69" s="1000">
        <v>41</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609</v>
      </c>
      <c r="C70" s="1004"/>
      <c r="D70" s="1004"/>
      <c r="E70" s="1004"/>
      <c r="F70" s="1004"/>
      <c r="G70" s="1004"/>
      <c r="H70" s="1004"/>
      <c r="I70" s="1004"/>
      <c r="J70" s="1004"/>
      <c r="K70" s="1004"/>
      <c r="L70" s="1004"/>
      <c r="M70" s="1004"/>
      <c r="N70" s="1004"/>
      <c r="O70" s="1004"/>
      <c r="P70" s="1005"/>
      <c r="Q70" s="1006">
        <v>11670</v>
      </c>
      <c r="R70" s="1000"/>
      <c r="S70" s="1000"/>
      <c r="T70" s="1000"/>
      <c r="U70" s="1000"/>
      <c r="V70" s="1000">
        <v>11387</v>
      </c>
      <c r="W70" s="1000"/>
      <c r="X70" s="1000"/>
      <c r="Y70" s="1000"/>
      <c r="Z70" s="1000"/>
      <c r="AA70" s="1000">
        <v>282</v>
      </c>
      <c r="AB70" s="1000"/>
      <c r="AC70" s="1000"/>
      <c r="AD70" s="1000"/>
      <c r="AE70" s="1000"/>
      <c r="AF70" s="1000">
        <v>282</v>
      </c>
      <c r="AG70" s="1000"/>
      <c r="AH70" s="1000"/>
      <c r="AI70" s="1000"/>
      <c r="AJ70" s="1000"/>
      <c r="AK70" s="1000">
        <v>5893</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610</v>
      </c>
      <c r="C71" s="1004"/>
      <c r="D71" s="1004"/>
      <c r="E71" s="1004"/>
      <c r="F71" s="1004"/>
      <c r="G71" s="1004"/>
      <c r="H71" s="1004"/>
      <c r="I71" s="1004"/>
      <c r="J71" s="1004"/>
      <c r="K71" s="1004"/>
      <c r="L71" s="1004"/>
      <c r="M71" s="1004"/>
      <c r="N71" s="1004"/>
      <c r="O71" s="1004"/>
      <c r="P71" s="1005"/>
      <c r="Q71" s="1006">
        <v>52</v>
      </c>
      <c r="R71" s="1000"/>
      <c r="S71" s="1000"/>
      <c r="T71" s="1000"/>
      <c r="U71" s="1000"/>
      <c r="V71" s="1000">
        <v>45</v>
      </c>
      <c r="W71" s="1000"/>
      <c r="X71" s="1000"/>
      <c r="Y71" s="1000"/>
      <c r="Z71" s="1000"/>
      <c r="AA71" s="1000">
        <v>7</v>
      </c>
      <c r="AB71" s="1000"/>
      <c r="AC71" s="1000"/>
      <c r="AD71" s="1000"/>
      <c r="AE71" s="1000"/>
      <c r="AF71" s="1000">
        <v>7</v>
      </c>
      <c r="AG71" s="1000"/>
      <c r="AH71" s="1000"/>
      <c r="AI71" s="1000"/>
      <c r="AJ71" s="1000"/>
      <c r="AK71" s="1000">
        <v>0</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611</v>
      </c>
      <c r="C72" s="1004"/>
      <c r="D72" s="1004"/>
      <c r="E72" s="1004"/>
      <c r="F72" s="1004"/>
      <c r="G72" s="1004"/>
      <c r="H72" s="1004"/>
      <c r="I72" s="1004"/>
      <c r="J72" s="1004"/>
      <c r="K72" s="1004"/>
      <c r="L72" s="1004"/>
      <c r="M72" s="1004"/>
      <c r="N72" s="1004"/>
      <c r="O72" s="1004"/>
      <c r="P72" s="1005"/>
      <c r="Q72" s="1006">
        <v>10</v>
      </c>
      <c r="R72" s="1000"/>
      <c r="S72" s="1000"/>
      <c r="T72" s="1000"/>
      <c r="U72" s="1000"/>
      <c r="V72" s="1000">
        <v>7</v>
      </c>
      <c r="W72" s="1000"/>
      <c r="X72" s="1000"/>
      <c r="Y72" s="1000"/>
      <c r="Z72" s="1000"/>
      <c r="AA72" s="1000">
        <v>3</v>
      </c>
      <c r="AB72" s="1000"/>
      <c r="AC72" s="1000"/>
      <c r="AD72" s="1000"/>
      <c r="AE72" s="1000"/>
      <c r="AF72" s="1000">
        <v>3</v>
      </c>
      <c r="AG72" s="1000"/>
      <c r="AH72" s="1000"/>
      <c r="AI72" s="1000"/>
      <c r="AJ72" s="1000"/>
      <c r="AK72" s="1000">
        <v>0</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612</v>
      </c>
      <c r="C73" s="1004"/>
      <c r="D73" s="1004"/>
      <c r="E73" s="1004"/>
      <c r="F73" s="1004"/>
      <c r="G73" s="1004"/>
      <c r="H73" s="1004"/>
      <c r="I73" s="1004"/>
      <c r="J73" s="1004"/>
      <c r="K73" s="1004"/>
      <c r="L73" s="1004"/>
      <c r="M73" s="1004"/>
      <c r="N73" s="1004"/>
      <c r="O73" s="1004"/>
      <c r="P73" s="1005"/>
      <c r="Q73" s="1006">
        <v>2</v>
      </c>
      <c r="R73" s="1000"/>
      <c r="S73" s="1000"/>
      <c r="T73" s="1000"/>
      <c r="U73" s="1000"/>
      <c r="V73" s="1000">
        <v>0</v>
      </c>
      <c r="W73" s="1000"/>
      <c r="X73" s="1000"/>
      <c r="Y73" s="1000"/>
      <c r="Z73" s="1000"/>
      <c r="AA73" s="1000">
        <v>2</v>
      </c>
      <c r="AB73" s="1000"/>
      <c r="AC73" s="1000"/>
      <c r="AD73" s="1000"/>
      <c r="AE73" s="1000"/>
      <c r="AF73" s="1000">
        <v>2</v>
      </c>
      <c r="AG73" s="1000"/>
      <c r="AH73" s="1000"/>
      <c r="AI73" s="1000"/>
      <c r="AJ73" s="1000"/>
      <c r="AK73" s="1000">
        <v>0</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613</v>
      </c>
      <c r="C74" s="1004"/>
      <c r="D74" s="1004"/>
      <c r="E74" s="1004"/>
      <c r="F74" s="1004"/>
      <c r="G74" s="1004"/>
      <c r="H74" s="1004"/>
      <c r="I74" s="1004"/>
      <c r="J74" s="1004"/>
      <c r="K74" s="1004"/>
      <c r="L74" s="1004"/>
      <c r="M74" s="1004"/>
      <c r="N74" s="1004"/>
      <c r="O74" s="1004"/>
      <c r="P74" s="1005"/>
      <c r="Q74" s="1006">
        <v>5</v>
      </c>
      <c r="R74" s="1000"/>
      <c r="S74" s="1000"/>
      <c r="T74" s="1000"/>
      <c r="U74" s="1000"/>
      <c r="V74" s="1000">
        <v>2</v>
      </c>
      <c r="W74" s="1000"/>
      <c r="X74" s="1000"/>
      <c r="Y74" s="1000"/>
      <c r="Z74" s="1000"/>
      <c r="AA74" s="1000">
        <v>3</v>
      </c>
      <c r="AB74" s="1000"/>
      <c r="AC74" s="1000"/>
      <c r="AD74" s="1000"/>
      <c r="AE74" s="1000"/>
      <c r="AF74" s="1000">
        <v>3</v>
      </c>
      <c r="AG74" s="1000"/>
      <c r="AH74" s="1000"/>
      <c r="AI74" s="1000"/>
      <c r="AJ74" s="1000"/>
      <c r="AK74" s="1000">
        <v>0</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614</v>
      </c>
      <c r="C75" s="1004"/>
      <c r="D75" s="1004"/>
      <c r="E75" s="1004"/>
      <c r="F75" s="1004"/>
      <c r="G75" s="1004"/>
      <c r="H75" s="1004"/>
      <c r="I75" s="1004"/>
      <c r="J75" s="1004"/>
      <c r="K75" s="1004"/>
      <c r="L75" s="1004"/>
      <c r="M75" s="1004"/>
      <c r="N75" s="1004"/>
      <c r="O75" s="1004"/>
      <c r="P75" s="1005"/>
      <c r="Q75" s="1007">
        <v>37</v>
      </c>
      <c r="R75" s="1008"/>
      <c r="S75" s="1008"/>
      <c r="T75" s="1008"/>
      <c r="U75" s="1009"/>
      <c r="V75" s="1010">
        <v>31</v>
      </c>
      <c r="W75" s="1008"/>
      <c r="X75" s="1008"/>
      <c r="Y75" s="1008"/>
      <c r="Z75" s="1009"/>
      <c r="AA75" s="1010">
        <v>6</v>
      </c>
      <c r="AB75" s="1008"/>
      <c r="AC75" s="1008"/>
      <c r="AD75" s="1008"/>
      <c r="AE75" s="1009"/>
      <c r="AF75" s="1010">
        <v>6</v>
      </c>
      <c r="AG75" s="1008"/>
      <c r="AH75" s="1008"/>
      <c r="AI75" s="1008"/>
      <c r="AJ75" s="1009"/>
      <c r="AK75" s="1010">
        <v>6</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395</v>
      </c>
      <c r="B88" s="966" t="s">
        <v>439</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966" t="s">
        <v>440</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441</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442</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443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444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445</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446</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447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448</v>
      </c>
      <c r="AB109" s="925"/>
      <c r="AC109" s="925"/>
      <c r="AD109" s="925"/>
      <c r="AE109" s="926"/>
      <c r="AF109" s="927" t="s">
        <v>449</v>
      </c>
      <c r="AG109" s="925"/>
      <c r="AH109" s="925"/>
      <c r="AI109" s="925"/>
      <c r="AJ109" s="926"/>
      <c r="AK109" s="927" t="s">
        <v>304</v>
      </c>
      <c r="AL109" s="925"/>
      <c r="AM109" s="925"/>
      <c r="AN109" s="925"/>
      <c r="AO109" s="926"/>
      <c r="AP109" s="927" t="s">
        <v>450</v>
      </c>
      <c r="AQ109" s="925"/>
      <c r="AR109" s="925"/>
      <c r="AS109" s="925"/>
      <c r="AT109" s="958"/>
      <c r="AU109" s="924" t="s">
        <v>447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448</v>
      </c>
      <c r="BR109" s="925"/>
      <c r="BS109" s="925"/>
      <c r="BT109" s="925"/>
      <c r="BU109" s="926"/>
      <c r="BV109" s="927" t="s">
        <v>449</v>
      </c>
      <c r="BW109" s="925"/>
      <c r="BX109" s="925"/>
      <c r="BY109" s="925"/>
      <c r="BZ109" s="926"/>
      <c r="CA109" s="927" t="s">
        <v>304</v>
      </c>
      <c r="CB109" s="925"/>
      <c r="CC109" s="925"/>
      <c r="CD109" s="925"/>
      <c r="CE109" s="926"/>
      <c r="CF109" s="965" t="s">
        <v>450</v>
      </c>
      <c r="CG109" s="965"/>
      <c r="CH109" s="965"/>
      <c r="CI109" s="965"/>
      <c r="CJ109" s="965"/>
      <c r="CK109" s="927" t="s">
        <v>451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448</v>
      </c>
      <c r="DH109" s="925"/>
      <c r="DI109" s="925"/>
      <c r="DJ109" s="925"/>
      <c r="DK109" s="926"/>
      <c r="DL109" s="927" t="s">
        <v>449</v>
      </c>
      <c r="DM109" s="925"/>
      <c r="DN109" s="925"/>
      <c r="DO109" s="925"/>
      <c r="DP109" s="926"/>
      <c r="DQ109" s="927" t="s">
        <v>304</v>
      </c>
      <c r="DR109" s="925"/>
      <c r="DS109" s="925"/>
      <c r="DT109" s="925"/>
      <c r="DU109" s="926"/>
      <c r="DV109" s="927" t="s">
        <v>450</v>
      </c>
      <c r="DW109" s="925"/>
      <c r="DX109" s="925"/>
      <c r="DY109" s="925"/>
      <c r="DZ109" s="958"/>
    </row>
    <row r="110" spans="1:131" s="226" customFormat="1" ht="26.25" customHeight="1" x14ac:dyDescent="0.15">
      <c r="A110" s="836" t="s">
        <v>452</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11368618</v>
      </c>
      <c r="AB110" s="918"/>
      <c r="AC110" s="918"/>
      <c r="AD110" s="918"/>
      <c r="AE110" s="919"/>
      <c r="AF110" s="920">
        <v>11249768</v>
      </c>
      <c r="AG110" s="918"/>
      <c r="AH110" s="918"/>
      <c r="AI110" s="918"/>
      <c r="AJ110" s="919"/>
      <c r="AK110" s="920">
        <v>11871036</v>
      </c>
      <c r="AL110" s="918"/>
      <c r="AM110" s="918"/>
      <c r="AN110" s="918"/>
      <c r="AO110" s="919"/>
      <c r="AP110" s="921">
        <v>22.2</v>
      </c>
      <c r="AQ110" s="922"/>
      <c r="AR110" s="922"/>
      <c r="AS110" s="922"/>
      <c r="AT110" s="923"/>
      <c r="AU110" s="959" t="s">
        <v>73</v>
      </c>
      <c r="AV110" s="960"/>
      <c r="AW110" s="960"/>
      <c r="AX110" s="960"/>
      <c r="AY110" s="960"/>
      <c r="AZ110" s="889" t="s">
        <v>453</v>
      </c>
      <c r="BA110" s="837"/>
      <c r="BB110" s="837"/>
      <c r="BC110" s="837"/>
      <c r="BD110" s="837"/>
      <c r="BE110" s="837"/>
      <c r="BF110" s="837"/>
      <c r="BG110" s="837"/>
      <c r="BH110" s="837"/>
      <c r="BI110" s="837"/>
      <c r="BJ110" s="837"/>
      <c r="BK110" s="837"/>
      <c r="BL110" s="837"/>
      <c r="BM110" s="837"/>
      <c r="BN110" s="837"/>
      <c r="BO110" s="837"/>
      <c r="BP110" s="838"/>
      <c r="BQ110" s="890">
        <v>116644592</v>
      </c>
      <c r="BR110" s="871"/>
      <c r="BS110" s="871"/>
      <c r="BT110" s="871"/>
      <c r="BU110" s="871"/>
      <c r="BV110" s="871">
        <v>114202513</v>
      </c>
      <c r="BW110" s="871"/>
      <c r="BX110" s="871"/>
      <c r="BY110" s="871"/>
      <c r="BZ110" s="871"/>
      <c r="CA110" s="871">
        <v>112935775</v>
      </c>
      <c r="CB110" s="871"/>
      <c r="CC110" s="871"/>
      <c r="CD110" s="871"/>
      <c r="CE110" s="871"/>
      <c r="CF110" s="895">
        <v>211.4</v>
      </c>
      <c r="CG110" s="896"/>
      <c r="CH110" s="896"/>
      <c r="CI110" s="896"/>
      <c r="CJ110" s="896"/>
      <c r="CK110" s="955" t="s">
        <v>454</v>
      </c>
      <c r="CL110" s="848"/>
      <c r="CM110" s="889" t="s">
        <v>455</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456</v>
      </c>
      <c r="DH110" s="871"/>
      <c r="DI110" s="871"/>
      <c r="DJ110" s="871"/>
      <c r="DK110" s="871"/>
      <c r="DL110" s="871">
        <v>1312127</v>
      </c>
      <c r="DM110" s="871"/>
      <c r="DN110" s="871"/>
      <c r="DO110" s="871"/>
      <c r="DP110" s="871"/>
      <c r="DQ110" s="871">
        <v>879606</v>
      </c>
      <c r="DR110" s="871"/>
      <c r="DS110" s="871"/>
      <c r="DT110" s="871"/>
      <c r="DU110" s="871"/>
      <c r="DV110" s="872">
        <v>1.6</v>
      </c>
      <c r="DW110" s="872"/>
      <c r="DX110" s="872"/>
      <c r="DY110" s="872"/>
      <c r="DZ110" s="873"/>
    </row>
    <row r="111" spans="1:131" s="226" customFormat="1" ht="26.25" customHeight="1" x14ac:dyDescent="0.15">
      <c r="A111" s="803" t="s">
        <v>457</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458</v>
      </c>
      <c r="AB111" s="948"/>
      <c r="AC111" s="948"/>
      <c r="AD111" s="948"/>
      <c r="AE111" s="949"/>
      <c r="AF111" s="950" t="s">
        <v>458</v>
      </c>
      <c r="AG111" s="948"/>
      <c r="AH111" s="948"/>
      <c r="AI111" s="948"/>
      <c r="AJ111" s="949"/>
      <c r="AK111" s="950" t="s">
        <v>458</v>
      </c>
      <c r="AL111" s="948"/>
      <c r="AM111" s="948"/>
      <c r="AN111" s="948"/>
      <c r="AO111" s="949"/>
      <c r="AP111" s="951" t="s">
        <v>458</v>
      </c>
      <c r="AQ111" s="952"/>
      <c r="AR111" s="952"/>
      <c r="AS111" s="952"/>
      <c r="AT111" s="953"/>
      <c r="AU111" s="961"/>
      <c r="AV111" s="962"/>
      <c r="AW111" s="962"/>
      <c r="AX111" s="962"/>
      <c r="AY111" s="962"/>
      <c r="AZ111" s="844" t="s">
        <v>459</v>
      </c>
      <c r="BA111" s="781"/>
      <c r="BB111" s="781"/>
      <c r="BC111" s="781"/>
      <c r="BD111" s="781"/>
      <c r="BE111" s="781"/>
      <c r="BF111" s="781"/>
      <c r="BG111" s="781"/>
      <c r="BH111" s="781"/>
      <c r="BI111" s="781"/>
      <c r="BJ111" s="781"/>
      <c r="BK111" s="781"/>
      <c r="BL111" s="781"/>
      <c r="BM111" s="781"/>
      <c r="BN111" s="781"/>
      <c r="BO111" s="781"/>
      <c r="BP111" s="782"/>
      <c r="BQ111" s="845" t="s">
        <v>460</v>
      </c>
      <c r="BR111" s="846"/>
      <c r="BS111" s="846"/>
      <c r="BT111" s="846"/>
      <c r="BU111" s="846"/>
      <c r="BV111" s="846">
        <v>1312127</v>
      </c>
      <c r="BW111" s="846"/>
      <c r="BX111" s="846"/>
      <c r="BY111" s="846"/>
      <c r="BZ111" s="846"/>
      <c r="CA111" s="846">
        <v>879606</v>
      </c>
      <c r="CB111" s="846"/>
      <c r="CC111" s="846"/>
      <c r="CD111" s="846"/>
      <c r="CE111" s="846"/>
      <c r="CF111" s="904">
        <v>1.6</v>
      </c>
      <c r="CG111" s="905"/>
      <c r="CH111" s="905"/>
      <c r="CI111" s="905"/>
      <c r="CJ111" s="905"/>
      <c r="CK111" s="956"/>
      <c r="CL111" s="850"/>
      <c r="CM111" s="844" t="s">
        <v>461</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462</v>
      </c>
      <c r="DH111" s="846"/>
      <c r="DI111" s="846"/>
      <c r="DJ111" s="846"/>
      <c r="DK111" s="846"/>
      <c r="DL111" s="846" t="s">
        <v>463</v>
      </c>
      <c r="DM111" s="846"/>
      <c r="DN111" s="846"/>
      <c r="DO111" s="846"/>
      <c r="DP111" s="846"/>
      <c r="DQ111" s="846" t="s">
        <v>464</v>
      </c>
      <c r="DR111" s="846"/>
      <c r="DS111" s="846"/>
      <c r="DT111" s="846"/>
      <c r="DU111" s="846"/>
      <c r="DV111" s="823" t="s">
        <v>465</v>
      </c>
      <c r="DW111" s="823"/>
      <c r="DX111" s="823"/>
      <c r="DY111" s="823"/>
      <c r="DZ111" s="824"/>
    </row>
    <row r="112" spans="1:131" s="226" customFormat="1" ht="26.25" customHeight="1" x14ac:dyDescent="0.15">
      <c r="A112" s="941" t="s">
        <v>466</v>
      </c>
      <c r="B112" s="942"/>
      <c r="C112" s="781" t="s">
        <v>467</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v>143333</v>
      </c>
      <c r="AB112" s="809"/>
      <c r="AC112" s="809"/>
      <c r="AD112" s="809"/>
      <c r="AE112" s="810"/>
      <c r="AF112" s="811">
        <v>143333</v>
      </c>
      <c r="AG112" s="809"/>
      <c r="AH112" s="809"/>
      <c r="AI112" s="809"/>
      <c r="AJ112" s="810"/>
      <c r="AK112" s="811">
        <v>143333</v>
      </c>
      <c r="AL112" s="809"/>
      <c r="AM112" s="809"/>
      <c r="AN112" s="809"/>
      <c r="AO112" s="810"/>
      <c r="AP112" s="853">
        <v>0.3</v>
      </c>
      <c r="AQ112" s="854"/>
      <c r="AR112" s="854"/>
      <c r="AS112" s="854"/>
      <c r="AT112" s="855"/>
      <c r="AU112" s="961"/>
      <c r="AV112" s="962"/>
      <c r="AW112" s="962"/>
      <c r="AX112" s="962"/>
      <c r="AY112" s="962"/>
      <c r="AZ112" s="844" t="s">
        <v>468</v>
      </c>
      <c r="BA112" s="781"/>
      <c r="BB112" s="781"/>
      <c r="BC112" s="781"/>
      <c r="BD112" s="781"/>
      <c r="BE112" s="781"/>
      <c r="BF112" s="781"/>
      <c r="BG112" s="781"/>
      <c r="BH112" s="781"/>
      <c r="BI112" s="781"/>
      <c r="BJ112" s="781"/>
      <c r="BK112" s="781"/>
      <c r="BL112" s="781"/>
      <c r="BM112" s="781"/>
      <c r="BN112" s="781"/>
      <c r="BO112" s="781"/>
      <c r="BP112" s="782"/>
      <c r="BQ112" s="845">
        <v>25564835</v>
      </c>
      <c r="BR112" s="846"/>
      <c r="BS112" s="846"/>
      <c r="BT112" s="846"/>
      <c r="BU112" s="846"/>
      <c r="BV112" s="846">
        <v>26030135</v>
      </c>
      <c r="BW112" s="846"/>
      <c r="BX112" s="846"/>
      <c r="BY112" s="846"/>
      <c r="BZ112" s="846"/>
      <c r="CA112" s="846">
        <v>26133960</v>
      </c>
      <c r="CB112" s="846"/>
      <c r="CC112" s="846"/>
      <c r="CD112" s="846"/>
      <c r="CE112" s="846"/>
      <c r="CF112" s="904">
        <v>48.9</v>
      </c>
      <c r="CG112" s="905"/>
      <c r="CH112" s="905"/>
      <c r="CI112" s="905"/>
      <c r="CJ112" s="905"/>
      <c r="CK112" s="956"/>
      <c r="CL112" s="850"/>
      <c r="CM112" s="844" t="s">
        <v>469</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465</v>
      </c>
      <c r="DH112" s="846"/>
      <c r="DI112" s="846"/>
      <c r="DJ112" s="846"/>
      <c r="DK112" s="846"/>
      <c r="DL112" s="846" t="s">
        <v>470</v>
      </c>
      <c r="DM112" s="846"/>
      <c r="DN112" s="846"/>
      <c r="DO112" s="846"/>
      <c r="DP112" s="846"/>
      <c r="DQ112" s="846" t="s">
        <v>390</v>
      </c>
      <c r="DR112" s="846"/>
      <c r="DS112" s="846"/>
      <c r="DT112" s="846"/>
      <c r="DU112" s="846"/>
      <c r="DV112" s="823" t="s">
        <v>390</v>
      </c>
      <c r="DW112" s="823"/>
      <c r="DX112" s="823"/>
      <c r="DY112" s="823"/>
      <c r="DZ112" s="824"/>
    </row>
    <row r="113" spans="1:130" s="226" customFormat="1" ht="26.25" customHeight="1" x14ac:dyDescent="0.15">
      <c r="A113" s="943"/>
      <c r="B113" s="944"/>
      <c r="C113" s="781" t="s">
        <v>471</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2237755</v>
      </c>
      <c r="AB113" s="948"/>
      <c r="AC113" s="948"/>
      <c r="AD113" s="948"/>
      <c r="AE113" s="949"/>
      <c r="AF113" s="950">
        <v>2021181</v>
      </c>
      <c r="AG113" s="948"/>
      <c r="AH113" s="948"/>
      <c r="AI113" s="948"/>
      <c r="AJ113" s="949"/>
      <c r="AK113" s="950">
        <v>1861072</v>
      </c>
      <c r="AL113" s="948"/>
      <c r="AM113" s="948"/>
      <c r="AN113" s="948"/>
      <c r="AO113" s="949"/>
      <c r="AP113" s="951">
        <v>3.5</v>
      </c>
      <c r="AQ113" s="952"/>
      <c r="AR113" s="952"/>
      <c r="AS113" s="952"/>
      <c r="AT113" s="953"/>
      <c r="AU113" s="961"/>
      <c r="AV113" s="962"/>
      <c r="AW113" s="962"/>
      <c r="AX113" s="962"/>
      <c r="AY113" s="962"/>
      <c r="AZ113" s="844" t="s">
        <v>472</v>
      </c>
      <c r="BA113" s="781"/>
      <c r="BB113" s="781"/>
      <c r="BC113" s="781"/>
      <c r="BD113" s="781"/>
      <c r="BE113" s="781"/>
      <c r="BF113" s="781"/>
      <c r="BG113" s="781"/>
      <c r="BH113" s="781"/>
      <c r="BI113" s="781"/>
      <c r="BJ113" s="781"/>
      <c r="BK113" s="781"/>
      <c r="BL113" s="781"/>
      <c r="BM113" s="781"/>
      <c r="BN113" s="781"/>
      <c r="BO113" s="781"/>
      <c r="BP113" s="782"/>
      <c r="BQ113" s="845" t="s">
        <v>390</v>
      </c>
      <c r="BR113" s="846"/>
      <c r="BS113" s="846"/>
      <c r="BT113" s="846"/>
      <c r="BU113" s="846"/>
      <c r="BV113" s="846" t="s">
        <v>473</v>
      </c>
      <c r="BW113" s="846"/>
      <c r="BX113" s="846"/>
      <c r="BY113" s="846"/>
      <c r="BZ113" s="846"/>
      <c r="CA113" s="846" t="s">
        <v>460</v>
      </c>
      <c r="CB113" s="846"/>
      <c r="CC113" s="846"/>
      <c r="CD113" s="846"/>
      <c r="CE113" s="846"/>
      <c r="CF113" s="904" t="s">
        <v>474</v>
      </c>
      <c r="CG113" s="905"/>
      <c r="CH113" s="905"/>
      <c r="CI113" s="905"/>
      <c r="CJ113" s="905"/>
      <c r="CK113" s="956"/>
      <c r="CL113" s="850"/>
      <c r="CM113" s="844" t="s">
        <v>475</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462</v>
      </c>
      <c r="DH113" s="809"/>
      <c r="DI113" s="809"/>
      <c r="DJ113" s="809"/>
      <c r="DK113" s="810"/>
      <c r="DL113" s="811" t="s">
        <v>463</v>
      </c>
      <c r="DM113" s="809"/>
      <c r="DN113" s="809"/>
      <c r="DO113" s="809"/>
      <c r="DP113" s="810"/>
      <c r="DQ113" s="811" t="s">
        <v>390</v>
      </c>
      <c r="DR113" s="809"/>
      <c r="DS113" s="809"/>
      <c r="DT113" s="809"/>
      <c r="DU113" s="810"/>
      <c r="DV113" s="853" t="s">
        <v>460</v>
      </c>
      <c r="DW113" s="854"/>
      <c r="DX113" s="854"/>
      <c r="DY113" s="854"/>
      <c r="DZ113" s="855"/>
    </row>
    <row r="114" spans="1:130" s="226" customFormat="1" ht="26.25" customHeight="1" x14ac:dyDescent="0.15">
      <c r="A114" s="943"/>
      <c r="B114" s="944"/>
      <c r="C114" s="781" t="s">
        <v>476</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t="s">
        <v>474</v>
      </c>
      <c r="AB114" s="809"/>
      <c r="AC114" s="809"/>
      <c r="AD114" s="809"/>
      <c r="AE114" s="810"/>
      <c r="AF114" s="811" t="s">
        <v>477</v>
      </c>
      <c r="AG114" s="809"/>
      <c r="AH114" s="809"/>
      <c r="AI114" s="809"/>
      <c r="AJ114" s="810"/>
      <c r="AK114" s="811" t="s">
        <v>474</v>
      </c>
      <c r="AL114" s="809"/>
      <c r="AM114" s="809"/>
      <c r="AN114" s="809"/>
      <c r="AO114" s="810"/>
      <c r="AP114" s="853" t="s">
        <v>390</v>
      </c>
      <c r="AQ114" s="854"/>
      <c r="AR114" s="854"/>
      <c r="AS114" s="854"/>
      <c r="AT114" s="855"/>
      <c r="AU114" s="961"/>
      <c r="AV114" s="962"/>
      <c r="AW114" s="962"/>
      <c r="AX114" s="962"/>
      <c r="AY114" s="962"/>
      <c r="AZ114" s="844" t="s">
        <v>478</v>
      </c>
      <c r="BA114" s="781"/>
      <c r="BB114" s="781"/>
      <c r="BC114" s="781"/>
      <c r="BD114" s="781"/>
      <c r="BE114" s="781"/>
      <c r="BF114" s="781"/>
      <c r="BG114" s="781"/>
      <c r="BH114" s="781"/>
      <c r="BI114" s="781"/>
      <c r="BJ114" s="781"/>
      <c r="BK114" s="781"/>
      <c r="BL114" s="781"/>
      <c r="BM114" s="781"/>
      <c r="BN114" s="781"/>
      <c r="BO114" s="781"/>
      <c r="BP114" s="782"/>
      <c r="BQ114" s="845">
        <v>14005726</v>
      </c>
      <c r="BR114" s="846"/>
      <c r="BS114" s="846"/>
      <c r="BT114" s="846"/>
      <c r="BU114" s="846"/>
      <c r="BV114" s="846">
        <v>13454052</v>
      </c>
      <c r="BW114" s="846"/>
      <c r="BX114" s="846"/>
      <c r="BY114" s="846"/>
      <c r="BZ114" s="846"/>
      <c r="CA114" s="846">
        <v>12360085</v>
      </c>
      <c r="CB114" s="846"/>
      <c r="CC114" s="846"/>
      <c r="CD114" s="846"/>
      <c r="CE114" s="846"/>
      <c r="CF114" s="904">
        <v>23.1</v>
      </c>
      <c r="CG114" s="905"/>
      <c r="CH114" s="905"/>
      <c r="CI114" s="905"/>
      <c r="CJ114" s="905"/>
      <c r="CK114" s="956"/>
      <c r="CL114" s="850"/>
      <c r="CM114" s="844" t="s">
        <v>479</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462</v>
      </c>
      <c r="DH114" s="809"/>
      <c r="DI114" s="809"/>
      <c r="DJ114" s="809"/>
      <c r="DK114" s="810"/>
      <c r="DL114" s="811" t="s">
        <v>474</v>
      </c>
      <c r="DM114" s="809"/>
      <c r="DN114" s="809"/>
      <c r="DO114" s="809"/>
      <c r="DP114" s="810"/>
      <c r="DQ114" s="811" t="s">
        <v>474</v>
      </c>
      <c r="DR114" s="809"/>
      <c r="DS114" s="809"/>
      <c r="DT114" s="809"/>
      <c r="DU114" s="810"/>
      <c r="DV114" s="853" t="s">
        <v>462</v>
      </c>
      <c r="DW114" s="854"/>
      <c r="DX114" s="854"/>
      <c r="DY114" s="854"/>
      <c r="DZ114" s="855"/>
    </row>
    <row r="115" spans="1:130" s="226" customFormat="1" ht="26.25" customHeight="1" x14ac:dyDescent="0.15">
      <c r="A115" s="943"/>
      <c r="B115" s="944"/>
      <c r="C115" s="781" t="s">
        <v>480</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33437</v>
      </c>
      <c r="AB115" s="948"/>
      <c r="AC115" s="948"/>
      <c r="AD115" s="948"/>
      <c r="AE115" s="949"/>
      <c r="AF115" s="950">
        <v>28370</v>
      </c>
      <c r="AG115" s="948"/>
      <c r="AH115" s="948"/>
      <c r="AI115" s="948"/>
      <c r="AJ115" s="949"/>
      <c r="AK115" s="950">
        <v>22276</v>
      </c>
      <c r="AL115" s="948"/>
      <c r="AM115" s="948"/>
      <c r="AN115" s="948"/>
      <c r="AO115" s="949"/>
      <c r="AP115" s="951">
        <v>0</v>
      </c>
      <c r="AQ115" s="952"/>
      <c r="AR115" s="952"/>
      <c r="AS115" s="952"/>
      <c r="AT115" s="953"/>
      <c r="AU115" s="961"/>
      <c r="AV115" s="962"/>
      <c r="AW115" s="962"/>
      <c r="AX115" s="962"/>
      <c r="AY115" s="962"/>
      <c r="AZ115" s="844" t="s">
        <v>481</v>
      </c>
      <c r="BA115" s="781"/>
      <c r="BB115" s="781"/>
      <c r="BC115" s="781"/>
      <c r="BD115" s="781"/>
      <c r="BE115" s="781"/>
      <c r="BF115" s="781"/>
      <c r="BG115" s="781"/>
      <c r="BH115" s="781"/>
      <c r="BI115" s="781"/>
      <c r="BJ115" s="781"/>
      <c r="BK115" s="781"/>
      <c r="BL115" s="781"/>
      <c r="BM115" s="781"/>
      <c r="BN115" s="781"/>
      <c r="BO115" s="781"/>
      <c r="BP115" s="782"/>
      <c r="BQ115" s="845">
        <v>89575</v>
      </c>
      <c r="BR115" s="846"/>
      <c r="BS115" s="846"/>
      <c r="BT115" s="846"/>
      <c r="BU115" s="846"/>
      <c r="BV115" s="846">
        <v>107840</v>
      </c>
      <c r="BW115" s="846"/>
      <c r="BX115" s="846"/>
      <c r="BY115" s="846"/>
      <c r="BZ115" s="846"/>
      <c r="CA115" s="846">
        <v>111412</v>
      </c>
      <c r="CB115" s="846"/>
      <c r="CC115" s="846"/>
      <c r="CD115" s="846"/>
      <c r="CE115" s="846"/>
      <c r="CF115" s="904">
        <v>0.2</v>
      </c>
      <c r="CG115" s="905"/>
      <c r="CH115" s="905"/>
      <c r="CI115" s="905"/>
      <c r="CJ115" s="905"/>
      <c r="CK115" s="956"/>
      <c r="CL115" s="850"/>
      <c r="CM115" s="844" t="s">
        <v>482</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390</v>
      </c>
      <c r="DH115" s="809"/>
      <c r="DI115" s="809"/>
      <c r="DJ115" s="809"/>
      <c r="DK115" s="810"/>
      <c r="DL115" s="811" t="s">
        <v>464</v>
      </c>
      <c r="DM115" s="809"/>
      <c r="DN115" s="809"/>
      <c r="DO115" s="809"/>
      <c r="DP115" s="810"/>
      <c r="DQ115" s="811" t="s">
        <v>470</v>
      </c>
      <c r="DR115" s="809"/>
      <c r="DS115" s="809"/>
      <c r="DT115" s="809"/>
      <c r="DU115" s="810"/>
      <c r="DV115" s="853" t="s">
        <v>463</v>
      </c>
      <c r="DW115" s="854"/>
      <c r="DX115" s="854"/>
      <c r="DY115" s="854"/>
      <c r="DZ115" s="855"/>
    </row>
    <row r="116" spans="1:130" s="226" customFormat="1" ht="26.25" customHeight="1" x14ac:dyDescent="0.15">
      <c r="A116" s="945"/>
      <c r="B116" s="946"/>
      <c r="C116" s="868" t="s">
        <v>483</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v>23</v>
      </c>
      <c r="AB116" s="809"/>
      <c r="AC116" s="809"/>
      <c r="AD116" s="809"/>
      <c r="AE116" s="810"/>
      <c r="AF116" s="811">
        <v>397</v>
      </c>
      <c r="AG116" s="809"/>
      <c r="AH116" s="809"/>
      <c r="AI116" s="809"/>
      <c r="AJ116" s="810"/>
      <c r="AK116" s="811" t="s">
        <v>474</v>
      </c>
      <c r="AL116" s="809"/>
      <c r="AM116" s="809"/>
      <c r="AN116" s="809"/>
      <c r="AO116" s="810"/>
      <c r="AP116" s="853" t="s">
        <v>465</v>
      </c>
      <c r="AQ116" s="854"/>
      <c r="AR116" s="854"/>
      <c r="AS116" s="854"/>
      <c r="AT116" s="855"/>
      <c r="AU116" s="961"/>
      <c r="AV116" s="962"/>
      <c r="AW116" s="962"/>
      <c r="AX116" s="962"/>
      <c r="AY116" s="962"/>
      <c r="AZ116" s="938" t="s">
        <v>484</v>
      </c>
      <c r="BA116" s="939"/>
      <c r="BB116" s="939"/>
      <c r="BC116" s="939"/>
      <c r="BD116" s="939"/>
      <c r="BE116" s="939"/>
      <c r="BF116" s="939"/>
      <c r="BG116" s="939"/>
      <c r="BH116" s="939"/>
      <c r="BI116" s="939"/>
      <c r="BJ116" s="939"/>
      <c r="BK116" s="939"/>
      <c r="BL116" s="939"/>
      <c r="BM116" s="939"/>
      <c r="BN116" s="939"/>
      <c r="BO116" s="939"/>
      <c r="BP116" s="940"/>
      <c r="BQ116" s="845" t="s">
        <v>390</v>
      </c>
      <c r="BR116" s="846"/>
      <c r="BS116" s="846"/>
      <c r="BT116" s="846"/>
      <c r="BU116" s="846"/>
      <c r="BV116" s="846" t="s">
        <v>474</v>
      </c>
      <c r="BW116" s="846"/>
      <c r="BX116" s="846"/>
      <c r="BY116" s="846"/>
      <c r="BZ116" s="846"/>
      <c r="CA116" s="846" t="s">
        <v>390</v>
      </c>
      <c r="CB116" s="846"/>
      <c r="CC116" s="846"/>
      <c r="CD116" s="846"/>
      <c r="CE116" s="846"/>
      <c r="CF116" s="904" t="s">
        <v>390</v>
      </c>
      <c r="CG116" s="905"/>
      <c r="CH116" s="905"/>
      <c r="CI116" s="905"/>
      <c r="CJ116" s="905"/>
      <c r="CK116" s="956"/>
      <c r="CL116" s="850"/>
      <c r="CM116" s="844" t="s">
        <v>485</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465</v>
      </c>
      <c r="DH116" s="809"/>
      <c r="DI116" s="809"/>
      <c r="DJ116" s="809"/>
      <c r="DK116" s="810"/>
      <c r="DL116" s="811" t="s">
        <v>390</v>
      </c>
      <c r="DM116" s="809"/>
      <c r="DN116" s="809"/>
      <c r="DO116" s="809"/>
      <c r="DP116" s="810"/>
      <c r="DQ116" s="811" t="s">
        <v>460</v>
      </c>
      <c r="DR116" s="809"/>
      <c r="DS116" s="809"/>
      <c r="DT116" s="809"/>
      <c r="DU116" s="810"/>
      <c r="DV116" s="853" t="s">
        <v>460</v>
      </c>
      <c r="DW116" s="854"/>
      <c r="DX116" s="854"/>
      <c r="DY116" s="854"/>
      <c r="DZ116" s="855"/>
    </row>
    <row r="117" spans="1:130" s="226" customFormat="1" ht="26.25" customHeight="1" x14ac:dyDescent="0.15">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486</v>
      </c>
      <c r="Z117" s="926"/>
      <c r="AA117" s="931">
        <v>13783166</v>
      </c>
      <c r="AB117" s="932"/>
      <c r="AC117" s="932"/>
      <c r="AD117" s="932"/>
      <c r="AE117" s="933"/>
      <c r="AF117" s="934">
        <v>13443049</v>
      </c>
      <c r="AG117" s="932"/>
      <c r="AH117" s="932"/>
      <c r="AI117" s="932"/>
      <c r="AJ117" s="933"/>
      <c r="AK117" s="934">
        <v>13897717</v>
      </c>
      <c r="AL117" s="932"/>
      <c r="AM117" s="932"/>
      <c r="AN117" s="932"/>
      <c r="AO117" s="933"/>
      <c r="AP117" s="935"/>
      <c r="AQ117" s="936"/>
      <c r="AR117" s="936"/>
      <c r="AS117" s="936"/>
      <c r="AT117" s="937"/>
      <c r="AU117" s="961"/>
      <c r="AV117" s="962"/>
      <c r="AW117" s="962"/>
      <c r="AX117" s="962"/>
      <c r="AY117" s="962"/>
      <c r="AZ117" s="892" t="s">
        <v>487</v>
      </c>
      <c r="BA117" s="893"/>
      <c r="BB117" s="893"/>
      <c r="BC117" s="893"/>
      <c r="BD117" s="893"/>
      <c r="BE117" s="893"/>
      <c r="BF117" s="893"/>
      <c r="BG117" s="893"/>
      <c r="BH117" s="893"/>
      <c r="BI117" s="893"/>
      <c r="BJ117" s="893"/>
      <c r="BK117" s="893"/>
      <c r="BL117" s="893"/>
      <c r="BM117" s="893"/>
      <c r="BN117" s="893"/>
      <c r="BO117" s="893"/>
      <c r="BP117" s="894"/>
      <c r="BQ117" s="845" t="s">
        <v>473</v>
      </c>
      <c r="BR117" s="846"/>
      <c r="BS117" s="846"/>
      <c r="BT117" s="846"/>
      <c r="BU117" s="846"/>
      <c r="BV117" s="846" t="s">
        <v>488</v>
      </c>
      <c r="BW117" s="846"/>
      <c r="BX117" s="846"/>
      <c r="BY117" s="846"/>
      <c r="BZ117" s="846"/>
      <c r="CA117" s="846" t="s">
        <v>460</v>
      </c>
      <c r="CB117" s="846"/>
      <c r="CC117" s="846"/>
      <c r="CD117" s="846"/>
      <c r="CE117" s="846"/>
      <c r="CF117" s="904" t="s">
        <v>390</v>
      </c>
      <c r="CG117" s="905"/>
      <c r="CH117" s="905"/>
      <c r="CI117" s="905"/>
      <c r="CJ117" s="905"/>
      <c r="CK117" s="956"/>
      <c r="CL117" s="850"/>
      <c r="CM117" s="844" t="s">
        <v>489</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465</v>
      </c>
      <c r="DH117" s="809"/>
      <c r="DI117" s="809"/>
      <c r="DJ117" s="809"/>
      <c r="DK117" s="810"/>
      <c r="DL117" s="811" t="s">
        <v>470</v>
      </c>
      <c r="DM117" s="809"/>
      <c r="DN117" s="809"/>
      <c r="DO117" s="809"/>
      <c r="DP117" s="810"/>
      <c r="DQ117" s="811" t="s">
        <v>390</v>
      </c>
      <c r="DR117" s="809"/>
      <c r="DS117" s="809"/>
      <c r="DT117" s="809"/>
      <c r="DU117" s="810"/>
      <c r="DV117" s="853" t="s">
        <v>390</v>
      </c>
      <c r="DW117" s="854"/>
      <c r="DX117" s="854"/>
      <c r="DY117" s="854"/>
      <c r="DZ117" s="855"/>
    </row>
    <row r="118" spans="1:130" s="226" customFormat="1" ht="26.25" customHeight="1" x14ac:dyDescent="0.15">
      <c r="A118" s="924" t="s">
        <v>451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448</v>
      </c>
      <c r="AB118" s="925"/>
      <c r="AC118" s="925"/>
      <c r="AD118" s="925"/>
      <c r="AE118" s="926"/>
      <c r="AF118" s="927" t="s">
        <v>449</v>
      </c>
      <c r="AG118" s="925"/>
      <c r="AH118" s="925"/>
      <c r="AI118" s="925"/>
      <c r="AJ118" s="926"/>
      <c r="AK118" s="927" t="s">
        <v>304</v>
      </c>
      <c r="AL118" s="925"/>
      <c r="AM118" s="925"/>
      <c r="AN118" s="925"/>
      <c r="AO118" s="926"/>
      <c r="AP118" s="928" t="s">
        <v>450</v>
      </c>
      <c r="AQ118" s="929"/>
      <c r="AR118" s="929"/>
      <c r="AS118" s="929"/>
      <c r="AT118" s="930"/>
      <c r="AU118" s="961"/>
      <c r="AV118" s="962"/>
      <c r="AW118" s="962"/>
      <c r="AX118" s="962"/>
      <c r="AY118" s="962"/>
      <c r="AZ118" s="867" t="s">
        <v>490</v>
      </c>
      <c r="BA118" s="868"/>
      <c r="BB118" s="868"/>
      <c r="BC118" s="868"/>
      <c r="BD118" s="868"/>
      <c r="BE118" s="868"/>
      <c r="BF118" s="868"/>
      <c r="BG118" s="868"/>
      <c r="BH118" s="868"/>
      <c r="BI118" s="868"/>
      <c r="BJ118" s="868"/>
      <c r="BK118" s="868"/>
      <c r="BL118" s="868"/>
      <c r="BM118" s="868"/>
      <c r="BN118" s="868"/>
      <c r="BO118" s="868"/>
      <c r="BP118" s="869"/>
      <c r="BQ118" s="908" t="s">
        <v>465</v>
      </c>
      <c r="BR118" s="874"/>
      <c r="BS118" s="874"/>
      <c r="BT118" s="874"/>
      <c r="BU118" s="874"/>
      <c r="BV118" s="874" t="s">
        <v>390</v>
      </c>
      <c r="BW118" s="874"/>
      <c r="BX118" s="874"/>
      <c r="BY118" s="874"/>
      <c r="BZ118" s="874"/>
      <c r="CA118" s="874" t="s">
        <v>390</v>
      </c>
      <c r="CB118" s="874"/>
      <c r="CC118" s="874"/>
      <c r="CD118" s="874"/>
      <c r="CE118" s="874"/>
      <c r="CF118" s="904" t="s">
        <v>390</v>
      </c>
      <c r="CG118" s="905"/>
      <c r="CH118" s="905"/>
      <c r="CI118" s="905"/>
      <c r="CJ118" s="905"/>
      <c r="CK118" s="956"/>
      <c r="CL118" s="850"/>
      <c r="CM118" s="844" t="s">
        <v>491</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474</v>
      </c>
      <c r="DH118" s="809"/>
      <c r="DI118" s="809"/>
      <c r="DJ118" s="809"/>
      <c r="DK118" s="810"/>
      <c r="DL118" s="811" t="s">
        <v>460</v>
      </c>
      <c r="DM118" s="809"/>
      <c r="DN118" s="809"/>
      <c r="DO118" s="809"/>
      <c r="DP118" s="810"/>
      <c r="DQ118" s="811" t="s">
        <v>460</v>
      </c>
      <c r="DR118" s="809"/>
      <c r="DS118" s="809"/>
      <c r="DT118" s="809"/>
      <c r="DU118" s="810"/>
      <c r="DV118" s="853" t="s">
        <v>470</v>
      </c>
      <c r="DW118" s="854"/>
      <c r="DX118" s="854"/>
      <c r="DY118" s="854"/>
      <c r="DZ118" s="855"/>
    </row>
    <row r="119" spans="1:130" s="226" customFormat="1" ht="26.25" customHeight="1" x14ac:dyDescent="0.15">
      <c r="A119" s="847" t="s">
        <v>454</v>
      </c>
      <c r="B119" s="848"/>
      <c r="C119" s="889" t="s">
        <v>455</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460</v>
      </c>
      <c r="AB119" s="918"/>
      <c r="AC119" s="918"/>
      <c r="AD119" s="918"/>
      <c r="AE119" s="919"/>
      <c r="AF119" s="920" t="s">
        <v>492</v>
      </c>
      <c r="AG119" s="918"/>
      <c r="AH119" s="918"/>
      <c r="AI119" s="918"/>
      <c r="AJ119" s="919"/>
      <c r="AK119" s="920" t="s">
        <v>390</v>
      </c>
      <c r="AL119" s="918"/>
      <c r="AM119" s="918"/>
      <c r="AN119" s="918"/>
      <c r="AO119" s="919"/>
      <c r="AP119" s="921" t="s">
        <v>462</v>
      </c>
      <c r="AQ119" s="922"/>
      <c r="AR119" s="922"/>
      <c r="AS119" s="922"/>
      <c r="AT119" s="923"/>
      <c r="AU119" s="963"/>
      <c r="AV119" s="964"/>
      <c r="AW119" s="964"/>
      <c r="AX119" s="964"/>
      <c r="AY119" s="964"/>
      <c r="AZ119" s="247" t="s">
        <v>187</v>
      </c>
      <c r="BA119" s="247"/>
      <c r="BB119" s="247"/>
      <c r="BC119" s="247"/>
      <c r="BD119" s="247"/>
      <c r="BE119" s="247"/>
      <c r="BF119" s="247"/>
      <c r="BG119" s="247"/>
      <c r="BH119" s="247"/>
      <c r="BI119" s="247"/>
      <c r="BJ119" s="247"/>
      <c r="BK119" s="247"/>
      <c r="BL119" s="247"/>
      <c r="BM119" s="247"/>
      <c r="BN119" s="247"/>
      <c r="BO119" s="906" t="s">
        <v>493</v>
      </c>
      <c r="BP119" s="907"/>
      <c r="BQ119" s="908">
        <v>156304728</v>
      </c>
      <c r="BR119" s="874"/>
      <c r="BS119" s="874"/>
      <c r="BT119" s="874"/>
      <c r="BU119" s="874"/>
      <c r="BV119" s="874">
        <v>155106667</v>
      </c>
      <c r="BW119" s="874"/>
      <c r="BX119" s="874"/>
      <c r="BY119" s="874"/>
      <c r="BZ119" s="874"/>
      <c r="CA119" s="874">
        <v>152420838</v>
      </c>
      <c r="CB119" s="874"/>
      <c r="CC119" s="874"/>
      <c r="CD119" s="874"/>
      <c r="CE119" s="874"/>
      <c r="CF119" s="777"/>
      <c r="CG119" s="778"/>
      <c r="CH119" s="778"/>
      <c r="CI119" s="778"/>
      <c r="CJ119" s="863"/>
      <c r="CK119" s="957"/>
      <c r="CL119" s="852"/>
      <c r="CM119" s="867" t="s">
        <v>494</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390</v>
      </c>
      <c r="DH119" s="793"/>
      <c r="DI119" s="793"/>
      <c r="DJ119" s="793"/>
      <c r="DK119" s="794"/>
      <c r="DL119" s="795" t="s">
        <v>460</v>
      </c>
      <c r="DM119" s="793"/>
      <c r="DN119" s="793"/>
      <c r="DO119" s="793"/>
      <c r="DP119" s="794"/>
      <c r="DQ119" s="795" t="s">
        <v>390</v>
      </c>
      <c r="DR119" s="793"/>
      <c r="DS119" s="793"/>
      <c r="DT119" s="793"/>
      <c r="DU119" s="794"/>
      <c r="DV119" s="877" t="s">
        <v>470</v>
      </c>
      <c r="DW119" s="878"/>
      <c r="DX119" s="878"/>
      <c r="DY119" s="878"/>
      <c r="DZ119" s="879"/>
    </row>
    <row r="120" spans="1:130" s="226" customFormat="1" ht="26.25" customHeight="1" x14ac:dyDescent="0.15">
      <c r="A120" s="849"/>
      <c r="B120" s="850"/>
      <c r="C120" s="844" t="s">
        <v>461</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460</v>
      </c>
      <c r="AB120" s="809"/>
      <c r="AC120" s="809"/>
      <c r="AD120" s="809"/>
      <c r="AE120" s="810"/>
      <c r="AF120" s="811" t="s">
        <v>464</v>
      </c>
      <c r="AG120" s="809"/>
      <c r="AH120" s="809"/>
      <c r="AI120" s="809"/>
      <c r="AJ120" s="810"/>
      <c r="AK120" s="811" t="s">
        <v>470</v>
      </c>
      <c r="AL120" s="809"/>
      <c r="AM120" s="809"/>
      <c r="AN120" s="809"/>
      <c r="AO120" s="810"/>
      <c r="AP120" s="853" t="s">
        <v>464</v>
      </c>
      <c r="AQ120" s="854"/>
      <c r="AR120" s="854"/>
      <c r="AS120" s="854"/>
      <c r="AT120" s="855"/>
      <c r="AU120" s="909" t="s">
        <v>495</v>
      </c>
      <c r="AV120" s="910"/>
      <c r="AW120" s="910"/>
      <c r="AX120" s="910"/>
      <c r="AY120" s="911"/>
      <c r="AZ120" s="889" t="s">
        <v>496</v>
      </c>
      <c r="BA120" s="837"/>
      <c r="BB120" s="837"/>
      <c r="BC120" s="837"/>
      <c r="BD120" s="837"/>
      <c r="BE120" s="837"/>
      <c r="BF120" s="837"/>
      <c r="BG120" s="837"/>
      <c r="BH120" s="837"/>
      <c r="BI120" s="837"/>
      <c r="BJ120" s="837"/>
      <c r="BK120" s="837"/>
      <c r="BL120" s="837"/>
      <c r="BM120" s="837"/>
      <c r="BN120" s="837"/>
      <c r="BO120" s="837"/>
      <c r="BP120" s="838"/>
      <c r="BQ120" s="890">
        <v>28563823</v>
      </c>
      <c r="BR120" s="871"/>
      <c r="BS120" s="871"/>
      <c r="BT120" s="871"/>
      <c r="BU120" s="871"/>
      <c r="BV120" s="871">
        <v>28198207</v>
      </c>
      <c r="BW120" s="871"/>
      <c r="BX120" s="871"/>
      <c r="BY120" s="871"/>
      <c r="BZ120" s="871"/>
      <c r="CA120" s="871">
        <v>30992753</v>
      </c>
      <c r="CB120" s="871"/>
      <c r="CC120" s="871"/>
      <c r="CD120" s="871"/>
      <c r="CE120" s="871"/>
      <c r="CF120" s="895">
        <v>58</v>
      </c>
      <c r="CG120" s="896"/>
      <c r="CH120" s="896"/>
      <c r="CI120" s="896"/>
      <c r="CJ120" s="896"/>
      <c r="CK120" s="897" t="s">
        <v>497</v>
      </c>
      <c r="CL120" s="881"/>
      <c r="CM120" s="881"/>
      <c r="CN120" s="881"/>
      <c r="CO120" s="882"/>
      <c r="CP120" s="901" t="s">
        <v>498</v>
      </c>
      <c r="CQ120" s="902"/>
      <c r="CR120" s="902"/>
      <c r="CS120" s="902"/>
      <c r="CT120" s="902"/>
      <c r="CU120" s="902"/>
      <c r="CV120" s="902"/>
      <c r="CW120" s="902"/>
      <c r="CX120" s="902"/>
      <c r="CY120" s="902"/>
      <c r="CZ120" s="902"/>
      <c r="DA120" s="902"/>
      <c r="DB120" s="902"/>
      <c r="DC120" s="902"/>
      <c r="DD120" s="902"/>
      <c r="DE120" s="902"/>
      <c r="DF120" s="903"/>
      <c r="DG120" s="890">
        <v>21871615</v>
      </c>
      <c r="DH120" s="871"/>
      <c r="DI120" s="871"/>
      <c r="DJ120" s="871"/>
      <c r="DK120" s="871"/>
      <c r="DL120" s="871">
        <v>23009370</v>
      </c>
      <c r="DM120" s="871"/>
      <c r="DN120" s="871"/>
      <c r="DO120" s="871"/>
      <c r="DP120" s="871"/>
      <c r="DQ120" s="871">
        <v>24119906</v>
      </c>
      <c r="DR120" s="871"/>
      <c r="DS120" s="871"/>
      <c r="DT120" s="871"/>
      <c r="DU120" s="871"/>
      <c r="DV120" s="872">
        <v>45.1</v>
      </c>
      <c r="DW120" s="872"/>
      <c r="DX120" s="872"/>
      <c r="DY120" s="872"/>
      <c r="DZ120" s="873"/>
    </row>
    <row r="121" spans="1:130" s="226" customFormat="1" ht="26.25" customHeight="1" x14ac:dyDescent="0.15">
      <c r="A121" s="849"/>
      <c r="B121" s="850"/>
      <c r="C121" s="892" t="s">
        <v>499</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390</v>
      </c>
      <c r="AB121" s="809"/>
      <c r="AC121" s="809"/>
      <c r="AD121" s="809"/>
      <c r="AE121" s="810"/>
      <c r="AF121" s="811" t="s">
        <v>390</v>
      </c>
      <c r="AG121" s="809"/>
      <c r="AH121" s="809"/>
      <c r="AI121" s="809"/>
      <c r="AJ121" s="810"/>
      <c r="AK121" s="811" t="s">
        <v>390</v>
      </c>
      <c r="AL121" s="809"/>
      <c r="AM121" s="809"/>
      <c r="AN121" s="809"/>
      <c r="AO121" s="810"/>
      <c r="AP121" s="853" t="s">
        <v>390</v>
      </c>
      <c r="AQ121" s="854"/>
      <c r="AR121" s="854"/>
      <c r="AS121" s="854"/>
      <c r="AT121" s="855"/>
      <c r="AU121" s="912"/>
      <c r="AV121" s="913"/>
      <c r="AW121" s="913"/>
      <c r="AX121" s="913"/>
      <c r="AY121" s="914"/>
      <c r="AZ121" s="844" t="s">
        <v>500</v>
      </c>
      <c r="BA121" s="781"/>
      <c r="BB121" s="781"/>
      <c r="BC121" s="781"/>
      <c r="BD121" s="781"/>
      <c r="BE121" s="781"/>
      <c r="BF121" s="781"/>
      <c r="BG121" s="781"/>
      <c r="BH121" s="781"/>
      <c r="BI121" s="781"/>
      <c r="BJ121" s="781"/>
      <c r="BK121" s="781"/>
      <c r="BL121" s="781"/>
      <c r="BM121" s="781"/>
      <c r="BN121" s="781"/>
      <c r="BO121" s="781"/>
      <c r="BP121" s="782"/>
      <c r="BQ121" s="845">
        <v>34903280</v>
      </c>
      <c r="BR121" s="846"/>
      <c r="BS121" s="846"/>
      <c r="BT121" s="846"/>
      <c r="BU121" s="846"/>
      <c r="BV121" s="846">
        <v>34680611</v>
      </c>
      <c r="BW121" s="846"/>
      <c r="BX121" s="846"/>
      <c r="BY121" s="846"/>
      <c r="BZ121" s="846"/>
      <c r="CA121" s="846">
        <v>36391536</v>
      </c>
      <c r="CB121" s="846"/>
      <c r="CC121" s="846"/>
      <c r="CD121" s="846"/>
      <c r="CE121" s="846"/>
      <c r="CF121" s="904">
        <v>68.099999999999994</v>
      </c>
      <c r="CG121" s="905"/>
      <c r="CH121" s="905"/>
      <c r="CI121" s="905"/>
      <c r="CJ121" s="905"/>
      <c r="CK121" s="898"/>
      <c r="CL121" s="884"/>
      <c r="CM121" s="884"/>
      <c r="CN121" s="884"/>
      <c r="CO121" s="885"/>
      <c r="CP121" s="864" t="s">
        <v>501</v>
      </c>
      <c r="CQ121" s="865"/>
      <c r="CR121" s="865"/>
      <c r="CS121" s="865"/>
      <c r="CT121" s="865"/>
      <c r="CU121" s="865"/>
      <c r="CV121" s="865"/>
      <c r="CW121" s="865"/>
      <c r="CX121" s="865"/>
      <c r="CY121" s="865"/>
      <c r="CZ121" s="865"/>
      <c r="DA121" s="865"/>
      <c r="DB121" s="865"/>
      <c r="DC121" s="865"/>
      <c r="DD121" s="865"/>
      <c r="DE121" s="865"/>
      <c r="DF121" s="866"/>
      <c r="DG121" s="845">
        <v>2031869</v>
      </c>
      <c r="DH121" s="846"/>
      <c r="DI121" s="846"/>
      <c r="DJ121" s="846"/>
      <c r="DK121" s="846"/>
      <c r="DL121" s="846">
        <v>1743577</v>
      </c>
      <c r="DM121" s="846"/>
      <c r="DN121" s="846"/>
      <c r="DO121" s="846"/>
      <c r="DP121" s="846"/>
      <c r="DQ121" s="846">
        <v>1799941</v>
      </c>
      <c r="DR121" s="846"/>
      <c r="DS121" s="846"/>
      <c r="DT121" s="846"/>
      <c r="DU121" s="846"/>
      <c r="DV121" s="823">
        <v>3.4</v>
      </c>
      <c r="DW121" s="823"/>
      <c r="DX121" s="823"/>
      <c r="DY121" s="823"/>
      <c r="DZ121" s="824"/>
    </row>
    <row r="122" spans="1:130" s="226" customFormat="1" ht="26.25" customHeight="1" x14ac:dyDescent="0.15">
      <c r="A122" s="849"/>
      <c r="B122" s="850"/>
      <c r="C122" s="844" t="s">
        <v>479</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390</v>
      </c>
      <c r="AB122" s="809"/>
      <c r="AC122" s="809"/>
      <c r="AD122" s="809"/>
      <c r="AE122" s="810"/>
      <c r="AF122" s="811" t="s">
        <v>460</v>
      </c>
      <c r="AG122" s="809"/>
      <c r="AH122" s="809"/>
      <c r="AI122" s="809"/>
      <c r="AJ122" s="810"/>
      <c r="AK122" s="811" t="s">
        <v>460</v>
      </c>
      <c r="AL122" s="809"/>
      <c r="AM122" s="809"/>
      <c r="AN122" s="809"/>
      <c r="AO122" s="810"/>
      <c r="AP122" s="853" t="s">
        <v>465</v>
      </c>
      <c r="AQ122" s="854"/>
      <c r="AR122" s="854"/>
      <c r="AS122" s="854"/>
      <c r="AT122" s="855"/>
      <c r="AU122" s="912"/>
      <c r="AV122" s="913"/>
      <c r="AW122" s="913"/>
      <c r="AX122" s="913"/>
      <c r="AY122" s="914"/>
      <c r="AZ122" s="867" t="s">
        <v>502</v>
      </c>
      <c r="BA122" s="868"/>
      <c r="BB122" s="868"/>
      <c r="BC122" s="868"/>
      <c r="BD122" s="868"/>
      <c r="BE122" s="868"/>
      <c r="BF122" s="868"/>
      <c r="BG122" s="868"/>
      <c r="BH122" s="868"/>
      <c r="BI122" s="868"/>
      <c r="BJ122" s="868"/>
      <c r="BK122" s="868"/>
      <c r="BL122" s="868"/>
      <c r="BM122" s="868"/>
      <c r="BN122" s="868"/>
      <c r="BO122" s="868"/>
      <c r="BP122" s="869"/>
      <c r="BQ122" s="908">
        <v>93393143</v>
      </c>
      <c r="BR122" s="874"/>
      <c r="BS122" s="874"/>
      <c r="BT122" s="874"/>
      <c r="BU122" s="874"/>
      <c r="BV122" s="874">
        <v>92552650</v>
      </c>
      <c r="BW122" s="874"/>
      <c r="BX122" s="874"/>
      <c r="BY122" s="874"/>
      <c r="BZ122" s="874"/>
      <c r="CA122" s="874">
        <v>91447567</v>
      </c>
      <c r="CB122" s="874"/>
      <c r="CC122" s="874"/>
      <c r="CD122" s="874"/>
      <c r="CE122" s="874"/>
      <c r="CF122" s="875">
        <v>171.2</v>
      </c>
      <c r="CG122" s="876"/>
      <c r="CH122" s="876"/>
      <c r="CI122" s="876"/>
      <c r="CJ122" s="876"/>
      <c r="CK122" s="898"/>
      <c r="CL122" s="884"/>
      <c r="CM122" s="884"/>
      <c r="CN122" s="884"/>
      <c r="CO122" s="885"/>
      <c r="CP122" s="864" t="s">
        <v>420</v>
      </c>
      <c r="CQ122" s="865"/>
      <c r="CR122" s="865"/>
      <c r="CS122" s="865"/>
      <c r="CT122" s="865"/>
      <c r="CU122" s="865"/>
      <c r="CV122" s="865"/>
      <c r="CW122" s="865"/>
      <c r="CX122" s="865"/>
      <c r="CY122" s="865"/>
      <c r="CZ122" s="865"/>
      <c r="DA122" s="865"/>
      <c r="DB122" s="865"/>
      <c r="DC122" s="865"/>
      <c r="DD122" s="865"/>
      <c r="DE122" s="865"/>
      <c r="DF122" s="866"/>
      <c r="DG122" s="845">
        <v>1231585</v>
      </c>
      <c r="DH122" s="846"/>
      <c r="DI122" s="846"/>
      <c r="DJ122" s="846"/>
      <c r="DK122" s="846"/>
      <c r="DL122" s="846">
        <v>904397</v>
      </c>
      <c r="DM122" s="846"/>
      <c r="DN122" s="846"/>
      <c r="DO122" s="846"/>
      <c r="DP122" s="846"/>
      <c r="DQ122" s="846">
        <v>712789</v>
      </c>
      <c r="DR122" s="846"/>
      <c r="DS122" s="846"/>
      <c r="DT122" s="846"/>
      <c r="DU122" s="846"/>
      <c r="DV122" s="823">
        <v>1.3</v>
      </c>
      <c r="DW122" s="823"/>
      <c r="DX122" s="823"/>
      <c r="DY122" s="823"/>
      <c r="DZ122" s="824"/>
    </row>
    <row r="123" spans="1:130" s="226" customFormat="1" ht="26.25" customHeight="1" x14ac:dyDescent="0.15">
      <c r="A123" s="849"/>
      <c r="B123" s="850"/>
      <c r="C123" s="844" t="s">
        <v>485</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460</v>
      </c>
      <c r="AB123" s="809"/>
      <c r="AC123" s="809"/>
      <c r="AD123" s="809"/>
      <c r="AE123" s="810"/>
      <c r="AF123" s="811" t="s">
        <v>464</v>
      </c>
      <c r="AG123" s="809"/>
      <c r="AH123" s="809"/>
      <c r="AI123" s="809"/>
      <c r="AJ123" s="810"/>
      <c r="AK123" s="811" t="s">
        <v>464</v>
      </c>
      <c r="AL123" s="809"/>
      <c r="AM123" s="809"/>
      <c r="AN123" s="809"/>
      <c r="AO123" s="810"/>
      <c r="AP123" s="853" t="s">
        <v>470</v>
      </c>
      <c r="AQ123" s="854"/>
      <c r="AR123" s="854"/>
      <c r="AS123" s="854"/>
      <c r="AT123" s="855"/>
      <c r="AU123" s="915"/>
      <c r="AV123" s="916"/>
      <c r="AW123" s="916"/>
      <c r="AX123" s="916"/>
      <c r="AY123" s="916"/>
      <c r="AZ123" s="247" t="s">
        <v>187</v>
      </c>
      <c r="BA123" s="247"/>
      <c r="BB123" s="247"/>
      <c r="BC123" s="247"/>
      <c r="BD123" s="247"/>
      <c r="BE123" s="247"/>
      <c r="BF123" s="247"/>
      <c r="BG123" s="247"/>
      <c r="BH123" s="247"/>
      <c r="BI123" s="247"/>
      <c r="BJ123" s="247"/>
      <c r="BK123" s="247"/>
      <c r="BL123" s="247"/>
      <c r="BM123" s="247"/>
      <c r="BN123" s="247"/>
      <c r="BO123" s="906" t="s">
        <v>503</v>
      </c>
      <c r="BP123" s="907"/>
      <c r="BQ123" s="861">
        <v>156860246</v>
      </c>
      <c r="BR123" s="862"/>
      <c r="BS123" s="862"/>
      <c r="BT123" s="862"/>
      <c r="BU123" s="862"/>
      <c r="BV123" s="862">
        <v>155431468</v>
      </c>
      <c r="BW123" s="862"/>
      <c r="BX123" s="862"/>
      <c r="BY123" s="862"/>
      <c r="BZ123" s="862"/>
      <c r="CA123" s="862">
        <v>158831856</v>
      </c>
      <c r="CB123" s="862"/>
      <c r="CC123" s="862"/>
      <c r="CD123" s="862"/>
      <c r="CE123" s="862"/>
      <c r="CF123" s="777"/>
      <c r="CG123" s="778"/>
      <c r="CH123" s="778"/>
      <c r="CI123" s="778"/>
      <c r="CJ123" s="863"/>
      <c r="CK123" s="898"/>
      <c r="CL123" s="884"/>
      <c r="CM123" s="884"/>
      <c r="CN123" s="884"/>
      <c r="CO123" s="885"/>
      <c r="CP123" s="864" t="s">
        <v>504</v>
      </c>
      <c r="CQ123" s="865"/>
      <c r="CR123" s="865"/>
      <c r="CS123" s="865"/>
      <c r="CT123" s="865"/>
      <c r="CU123" s="865"/>
      <c r="CV123" s="865"/>
      <c r="CW123" s="865"/>
      <c r="CX123" s="865"/>
      <c r="CY123" s="865"/>
      <c r="CZ123" s="865"/>
      <c r="DA123" s="865"/>
      <c r="DB123" s="865"/>
      <c r="DC123" s="865"/>
      <c r="DD123" s="865"/>
      <c r="DE123" s="865"/>
      <c r="DF123" s="866"/>
      <c r="DG123" s="808">
        <v>180241</v>
      </c>
      <c r="DH123" s="809"/>
      <c r="DI123" s="809"/>
      <c r="DJ123" s="809"/>
      <c r="DK123" s="810"/>
      <c r="DL123" s="811">
        <v>176096</v>
      </c>
      <c r="DM123" s="809"/>
      <c r="DN123" s="809"/>
      <c r="DO123" s="809"/>
      <c r="DP123" s="810"/>
      <c r="DQ123" s="811">
        <v>157608</v>
      </c>
      <c r="DR123" s="809"/>
      <c r="DS123" s="809"/>
      <c r="DT123" s="809"/>
      <c r="DU123" s="810"/>
      <c r="DV123" s="853">
        <v>0.3</v>
      </c>
      <c r="DW123" s="854"/>
      <c r="DX123" s="854"/>
      <c r="DY123" s="854"/>
      <c r="DZ123" s="855"/>
    </row>
    <row r="124" spans="1:130" s="226" customFormat="1" ht="26.25" customHeight="1" thickBot="1" x14ac:dyDescent="0.2">
      <c r="A124" s="849"/>
      <c r="B124" s="850"/>
      <c r="C124" s="844" t="s">
        <v>489</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390</v>
      </c>
      <c r="AB124" s="809"/>
      <c r="AC124" s="809"/>
      <c r="AD124" s="809"/>
      <c r="AE124" s="810"/>
      <c r="AF124" s="811" t="s">
        <v>464</v>
      </c>
      <c r="AG124" s="809"/>
      <c r="AH124" s="809"/>
      <c r="AI124" s="809"/>
      <c r="AJ124" s="810"/>
      <c r="AK124" s="811" t="s">
        <v>505</v>
      </c>
      <c r="AL124" s="809"/>
      <c r="AM124" s="809"/>
      <c r="AN124" s="809"/>
      <c r="AO124" s="810"/>
      <c r="AP124" s="853" t="s">
        <v>390</v>
      </c>
      <c r="AQ124" s="854"/>
      <c r="AR124" s="854"/>
      <c r="AS124" s="854"/>
      <c r="AT124" s="855"/>
      <c r="AU124" s="856" t="s">
        <v>506</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t="s">
        <v>460</v>
      </c>
      <c r="BR124" s="860"/>
      <c r="BS124" s="860"/>
      <c r="BT124" s="860"/>
      <c r="BU124" s="860"/>
      <c r="BV124" s="860" t="s">
        <v>470</v>
      </c>
      <c r="BW124" s="860"/>
      <c r="BX124" s="860"/>
      <c r="BY124" s="860"/>
      <c r="BZ124" s="860"/>
      <c r="CA124" s="860" t="s">
        <v>460</v>
      </c>
      <c r="CB124" s="860"/>
      <c r="CC124" s="860"/>
      <c r="CD124" s="860"/>
      <c r="CE124" s="860"/>
      <c r="CF124" s="755"/>
      <c r="CG124" s="756"/>
      <c r="CH124" s="756"/>
      <c r="CI124" s="756"/>
      <c r="CJ124" s="891"/>
      <c r="CK124" s="899"/>
      <c r="CL124" s="899"/>
      <c r="CM124" s="899"/>
      <c r="CN124" s="899"/>
      <c r="CO124" s="900"/>
      <c r="CP124" s="864" t="s">
        <v>507</v>
      </c>
      <c r="CQ124" s="865"/>
      <c r="CR124" s="865"/>
      <c r="CS124" s="865"/>
      <c r="CT124" s="865"/>
      <c r="CU124" s="865"/>
      <c r="CV124" s="865"/>
      <c r="CW124" s="865"/>
      <c r="CX124" s="865"/>
      <c r="CY124" s="865"/>
      <c r="CZ124" s="865"/>
      <c r="DA124" s="865"/>
      <c r="DB124" s="865"/>
      <c r="DC124" s="865"/>
      <c r="DD124" s="865"/>
      <c r="DE124" s="865"/>
      <c r="DF124" s="866"/>
      <c r="DG124" s="792">
        <v>249525</v>
      </c>
      <c r="DH124" s="793"/>
      <c r="DI124" s="793"/>
      <c r="DJ124" s="793"/>
      <c r="DK124" s="794"/>
      <c r="DL124" s="795">
        <v>196695</v>
      </c>
      <c r="DM124" s="793"/>
      <c r="DN124" s="793"/>
      <c r="DO124" s="793"/>
      <c r="DP124" s="794"/>
      <c r="DQ124" s="795">
        <v>19539</v>
      </c>
      <c r="DR124" s="793"/>
      <c r="DS124" s="793"/>
      <c r="DT124" s="793"/>
      <c r="DU124" s="794"/>
      <c r="DV124" s="877">
        <v>0</v>
      </c>
      <c r="DW124" s="878"/>
      <c r="DX124" s="878"/>
      <c r="DY124" s="878"/>
      <c r="DZ124" s="879"/>
    </row>
    <row r="125" spans="1:130" s="226" customFormat="1" ht="26.25" customHeight="1" x14ac:dyDescent="0.15">
      <c r="A125" s="849"/>
      <c r="B125" s="850"/>
      <c r="C125" s="844" t="s">
        <v>491</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462</v>
      </c>
      <c r="AB125" s="809"/>
      <c r="AC125" s="809"/>
      <c r="AD125" s="809"/>
      <c r="AE125" s="810"/>
      <c r="AF125" s="811" t="s">
        <v>464</v>
      </c>
      <c r="AG125" s="809"/>
      <c r="AH125" s="809"/>
      <c r="AI125" s="809"/>
      <c r="AJ125" s="810"/>
      <c r="AK125" s="811" t="s">
        <v>464</v>
      </c>
      <c r="AL125" s="809"/>
      <c r="AM125" s="809"/>
      <c r="AN125" s="809"/>
      <c r="AO125" s="810"/>
      <c r="AP125" s="853" t="s">
        <v>460</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508</v>
      </c>
      <c r="CL125" s="881"/>
      <c r="CM125" s="881"/>
      <c r="CN125" s="881"/>
      <c r="CO125" s="882"/>
      <c r="CP125" s="889" t="s">
        <v>509</v>
      </c>
      <c r="CQ125" s="837"/>
      <c r="CR125" s="837"/>
      <c r="CS125" s="837"/>
      <c r="CT125" s="837"/>
      <c r="CU125" s="837"/>
      <c r="CV125" s="837"/>
      <c r="CW125" s="837"/>
      <c r="CX125" s="837"/>
      <c r="CY125" s="837"/>
      <c r="CZ125" s="837"/>
      <c r="DA125" s="837"/>
      <c r="DB125" s="837"/>
      <c r="DC125" s="837"/>
      <c r="DD125" s="837"/>
      <c r="DE125" s="837"/>
      <c r="DF125" s="838"/>
      <c r="DG125" s="890" t="s">
        <v>390</v>
      </c>
      <c r="DH125" s="871"/>
      <c r="DI125" s="871"/>
      <c r="DJ125" s="871"/>
      <c r="DK125" s="871"/>
      <c r="DL125" s="871" t="s">
        <v>470</v>
      </c>
      <c r="DM125" s="871"/>
      <c r="DN125" s="871"/>
      <c r="DO125" s="871"/>
      <c r="DP125" s="871"/>
      <c r="DQ125" s="871" t="s">
        <v>465</v>
      </c>
      <c r="DR125" s="871"/>
      <c r="DS125" s="871"/>
      <c r="DT125" s="871"/>
      <c r="DU125" s="871"/>
      <c r="DV125" s="872" t="s">
        <v>462</v>
      </c>
      <c r="DW125" s="872"/>
      <c r="DX125" s="872"/>
      <c r="DY125" s="872"/>
      <c r="DZ125" s="873"/>
    </row>
    <row r="126" spans="1:130" s="226" customFormat="1" ht="26.25" customHeight="1" thickBot="1" x14ac:dyDescent="0.2">
      <c r="A126" s="849"/>
      <c r="B126" s="850"/>
      <c r="C126" s="844" t="s">
        <v>494</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6041</v>
      </c>
      <c r="AB126" s="809"/>
      <c r="AC126" s="809"/>
      <c r="AD126" s="809"/>
      <c r="AE126" s="810"/>
      <c r="AF126" s="811">
        <v>6041</v>
      </c>
      <c r="AG126" s="809"/>
      <c r="AH126" s="809"/>
      <c r="AI126" s="809"/>
      <c r="AJ126" s="810"/>
      <c r="AK126" s="811">
        <v>5201</v>
      </c>
      <c r="AL126" s="809"/>
      <c r="AM126" s="809"/>
      <c r="AN126" s="809"/>
      <c r="AO126" s="810"/>
      <c r="AP126" s="853">
        <v>0</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510</v>
      </c>
      <c r="CQ126" s="781"/>
      <c r="CR126" s="781"/>
      <c r="CS126" s="781"/>
      <c r="CT126" s="781"/>
      <c r="CU126" s="781"/>
      <c r="CV126" s="781"/>
      <c r="CW126" s="781"/>
      <c r="CX126" s="781"/>
      <c r="CY126" s="781"/>
      <c r="CZ126" s="781"/>
      <c r="DA126" s="781"/>
      <c r="DB126" s="781"/>
      <c r="DC126" s="781"/>
      <c r="DD126" s="781"/>
      <c r="DE126" s="781"/>
      <c r="DF126" s="782"/>
      <c r="DG126" s="845" t="s">
        <v>390</v>
      </c>
      <c r="DH126" s="846"/>
      <c r="DI126" s="846"/>
      <c r="DJ126" s="846"/>
      <c r="DK126" s="846"/>
      <c r="DL126" s="846" t="s">
        <v>460</v>
      </c>
      <c r="DM126" s="846"/>
      <c r="DN126" s="846"/>
      <c r="DO126" s="846"/>
      <c r="DP126" s="846"/>
      <c r="DQ126" s="846" t="s">
        <v>511</v>
      </c>
      <c r="DR126" s="846"/>
      <c r="DS126" s="846"/>
      <c r="DT126" s="846"/>
      <c r="DU126" s="846"/>
      <c r="DV126" s="823" t="s">
        <v>462</v>
      </c>
      <c r="DW126" s="823"/>
      <c r="DX126" s="823"/>
      <c r="DY126" s="823"/>
      <c r="DZ126" s="824"/>
    </row>
    <row r="127" spans="1:130" s="226" customFormat="1" ht="26.25" customHeight="1" x14ac:dyDescent="0.15">
      <c r="A127" s="851"/>
      <c r="B127" s="852"/>
      <c r="C127" s="867" t="s">
        <v>512</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27396</v>
      </c>
      <c r="AB127" s="809"/>
      <c r="AC127" s="809"/>
      <c r="AD127" s="809"/>
      <c r="AE127" s="810"/>
      <c r="AF127" s="811">
        <v>22329</v>
      </c>
      <c r="AG127" s="809"/>
      <c r="AH127" s="809"/>
      <c r="AI127" s="809"/>
      <c r="AJ127" s="810"/>
      <c r="AK127" s="811">
        <v>17075</v>
      </c>
      <c r="AL127" s="809"/>
      <c r="AM127" s="809"/>
      <c r="AN127" s="809"/>
      <c r="AO127" s="810"/>
      <c r="AP127" s="853">
        <v>0</v>
      </c>
      <c r="AQ127" s="854"/>
      <c r="AR127" s="854"/>
      <c r="AS127" s="854"/>
      <c r="AT127" s="855"/>
      <c r="AU127" s="228"/>
      <c r="AV127" s="228"/>
      <c r="AW127" s="228"/>
      <c r="AX127" s="870" t="s">
        <v>513</v>
      </c>
      <c r="AY127" s="841"/>
      <c r="AZ127" s="841"/>
      <c r="BA127" s="841"/>
      <c r="BB127" s="841"/>
      <c r="BC127" s="841"/>
      <c r="BD127" s="841"/>
      <c r="BE127" s="842"/>
      <c r="BF127" s="840" t="s">
        <v>514</v>
      </c>
      <c r="BG127" s="841"/>
      <c r="BH127" s="841"/>
      <c r="BI127" s="841"/>
      <c r="BJ127" s="841"/>
      <c r="BK127" s="841"/>
      <c r="BL127" s="842"/>
      <c r="BM127" s="840" t="s">
        <v>515</v>
      </c>
      <c r="BN127" s="841"/>
      <c r="BO127" s="841"/>
      <c r="BP127" s="841"/>
      <c r="BQ127" s="841"/>
      <c r="BR127" s="841"/>
      <c r="BS127" s="842"/>
      <c r="BT127" s="840" t="s">
        <v>516</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517</v>
      </c>
      <c r="CQ127" s="781"/>
      <c r="CR127" s="781"/>
      <c r="CS127" s="781"/>
      <c r="CT127" s="781"/>
      <c r="CU127" s="781"/>
      <c r="CV127" s="781"/>
      <c r="CW127" s="781"/>
      <c r="CX127" s="781"/>
      <c r="CY127" s="781"/>
      <c r="CZ127" s="781"/>
      <c r="DA127" s="781"/>
      <c r="DB127" s="781"/>
      <c r="DC127" s="781"/>
      <c r="DD127" s="781"/>
      <c r="DE127" s="781"/>
      <c r="DF127" s="782"/>
      <c r="DG127" s="845" t="s">
        <v>460</v>
      </c>
      <c r="DH127" s="846"/>
      <c r="DI127" s="846"/>
      <c r="DJ127" s="846"/>
      <c r="DK127" s="846"/>
      <c r="DL127" s="846" t="s">
        <v>465</v>
      </c>
      <c r="DM127" s="846"/>
      <c r="DN127" s="846"/>
      <c r="DO127" s="846"/>
      <c r="DP127" s="846"/>
      <c r="DQ127" s="846" t="s">
        <v>460</v>
      </c>
      <c r="DR127" s="846"/>
      <c r="DS127" s="846"/>
      <c r="DT127" s="846"/>
      <c r="DU127" s="846"/>
      <c r="DV127" s="823" t="s">
        <v>465</v>
      </c>
      <c r="DW127" s="823"/>
      <c r="DX127" s="823"/>
      <c r="DY127" s="823"/>
      <c r="DZ127" s="824"/>
    </row>
    <row r="128" spans="1:130" s="226" customFormat="1" ht="26.25" customHeight="1" thickBot="1" x14ac:dyDescent="0.2">
      <c r="A128" s="825" t="s">
        <v>518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519</v>
      </c>
      <c r="X128" s="827"/>
      <c r="Y128" s="827"/>
      <c r="Z128" s="828"/>
      <c r="AA128" s="829">
        <v>2736740</v>
      </c>
      <c r="AB128" s="830"/>
      <c r="AC128" s="830"/>
      <c r="AD128" s="830"/>
      <c r="AE128" s="831"/>
      <c r="AF128" s="832">
        <v>2774044</v>
      </c>
      <c r="AG128" s="830"/>
      <c r="AH128" s="830"/>
      <c r="AI128" s="830"/>
      <c r="AJ128" s="831"/>
      <c r="AK128" s="832">
        <v>2843566</v>
      </c>
      <c r="AL128" s="830"/>
      <c r="AM128" s="830"/>
      <c r="AN128" s="830"/>
      <c r="AO128" s="831"/>
      <c r="AP128" s="833"/>
      <c r="AQ128" s="834"/>
      <c r="AR128" s="834"/>
      <c r="AS128" s="834"/>
      <c r="AT128" s="835"/>
      <c r="AU128" s="228"/>
      <c r="AV128" s="228"/>
      <c r="AW128" s="228"/>
      <c r="AX128" s="836" t="s">
        <v>520</v>
      </c>
      <c r="AY128" s="837"/>
      <c r="AZ128" s="837"/>
      <c r="BA128" s="837"/>
      <c r="BB128" s="837"/>
      <c r="BC128" s="837"/>
      <c r="BD128" s="837"/>
      <c r="BE128" s="838"/>
      <c r="BF128" s="815" t="s">
        <v>390</v>
      </c>
      <c r="BG128" s="816"/>
      <c r="BH128" s="816"/>
      <c r="BI128" s="816"/>
      <c r="BJ128" s="816"/>
      <c r="BK128" s="816"/>
      <c r="BL128" s="839"/>
      <c r="BM128" s="815">
        <v>11.25</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521</v>
      </c>
      <c r="CQ128" s="759"/>
      <c r="CR128" s="759"/>
      <c r="CS128" s="759"/>
      <c r="CT128" s="759"/>
      <c r="CU128" s="759"/>
      <c r="CV128" s="759"/>
      <c r="CW128" s="759"/>
      <c r="CX128" s="759"/>
      <c r="CY128" s="759"/>
      <c r="CZ128" s="759"/>
      <c r="DA128" s="759"/>
      <c r="DB128" s="759"/>
      <c r="DC128" s="759"/>
      <c r="DD128" s="759"/>
      <c r="DE128" s="759"/>
      <c r="DF128" s="760"/>
      <c r="DG128" s="819">
        <v>89575</v>
      </c>
      <c r="DH128" s="820"/>
      <c r="DI128" s="820"/>
      <c r="DJ128" s="820"/>
      <c r="DK128" s="820"/>
      <c r="DL128" s="820">
        <v>107840</v>
      </c>
      <c r="DM128" s="820"/>
      <c r="DN128" s="820"/>
      <c r="DO128" s="820"/>
      <c r="DP128" s="820"/>
      <c r="DQ128" s="820">
        <v>111412</v>
      </c>
      <c r="DR128" s="820"/>
      <c r="DS128" s="820"/>
      <c r="DT128" s="820"/>
      <c r="DU128" s="820"/>
      <c r="DV128" s="821">
        <v>0.2</v>
      </c>
      <c r="DW128" s="821"/>
      <c r="DX128" s="821"/>
      <c r="DY128" s="821"/>
      <c r="DZ128" s="822"/>
    </row>
    <row r="129" spans="1:131" s="226" customFormat="1" ht="26.25" customHeight="1" x14ac:dyDescent="0.15">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522</v>
      </c>
      <c r="X129" s="806"/>
      <c r="Y129" s="806"/>
      <c r="Z129" s="807"/>
      <c r="AA129" s="808">
        <v>59525723</v>
      </c>
      <c r="AB129" s="809"/>
      <c r="AC129" s="809"/>
      <c r="AD129" s="809"/>
      <c r="AE129" s="810"/>
      <c r="AF129" s="811">
        <v>60375435</v>
      </c>
      <c r="AG129" s="809"/>
      <c r="AH129" s="809"/>
      <c r="AI129" s="809"/>
      <c r="AJ129" s="810"/>
      <c r="AK129" s="811">
        <v>61784061</v>
      </c>
      <c r="AL129" s="809"/>
      <c r="AM129" s="809"/>
      <c r="AN129" s="809"/>
      <c r="AO129" s="810"/>
      <c r="AP129" s="812"/>
      <c r="AQ129" s="813"/>
      <c r="AR129" s="813"/>
      <c r="AS129" s="813"/>
      <c r="AT129" s="814"/>
      <c r="AU129" s="229"/>
      <c r="AV129" s="229"/>
      <c r="AW129" s="229"/>
      <c r="AX129" s="780" t="s">
        <v>523</v>
      </c>
      <c r="AY129" s="781"/>
      <c r="AZ129" s="781"/>
      <c r="BA129" s="781"/>
      <c r="BB129" s="781"/>
      <c r="BC129" s="781"/>
      <c r="BD129" s="781"/>
      <c r="BE129" s="782"/>
      <c r="BF129" s="799" t="s">
        <v>474</v>
      </c>
      <c r="BG129" s="800"/>
      <c r="BH129" s="800"/>
      <c r="BI129" s="800"/>
      <c r="BJ129" s="800"/>
      <c r="BK129" s="800"/>
      <c r="BL129" s="801"/>
      <c r="BM129" s="799">
        <v>16.25</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524</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525</v>
      </c>
      <c r="X130" s="806"/>
      <c r="Y130" s="806"/>
      <c r="Z130" s="807"/>
      <c r="AA130" s="808">
        <v>8543366</v>
      </c>
      <c r="AB130" s="809"/>
      <c r="AC130" s="809"/>
      <c r="AD130" s="809"/>
      <c r="AE130" s="810"/>
      <c r="AF130" s="811">
        <v>8809372</v>
      </c>
      <c r="AG130" s="809"/>
      <c r="AH130" s="809"/>
      <c r="AI130" s="809"/>
      <c r="AJ130" s="810"/>
      <c r="AK130" s="811">
        <v>8359215</v>
      </c>
      <c r="AL130" s="809"/>
      <c r="AM130" s="809"/>
      <c r="AN130" s="809"/>
      <c r="AO130" s="810"/>
      <c r="AP130" s="812"/>
      <c r="AQ130" s="813"/>
      <c r="AR130" s="813"/>
      <c r="AS130" s="813"/>
      <c r="AT130" s="814"/>
      <c r="AU130" s="229"/>
      <c r="AV130" s="229"/>
      <c r="AW130" s="229"/>
      <c r="AX130" s="780" t="s">
        <v>526</v>
      </c>
      <c r="AY130" s="781"/>
      <c r="AZ130" s="781"/>
      <c r="BA130" s="781"/>
      <c r="BB130" s="781"/>
      <c r="BC130" s="781"/>
      <c r="BD130" s="781"/>
      <c r="BE130" s="782"/>
      <c r="BF130" s="783">
        <v>4.5</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527</v>
      </c>
      <c r="X131" s="790"/>
      <c r="Y131" s="790"/>
      <c r="Z131" s="791"/>
      <c r="AA131" s="792">
        <v>50982357</v>
      </c>
      <c r="AB131" s="793"/>
      <c r="AC131" s="793"/>
      <c r="AD131" s="793"/>
      <c r="AE131" s="794"/>
      <c r="AF131" s="795">
        <v>51566063</v>
      </c>
      <c r="AG131" s="793"/>
      <c r="AH131" s="793"/>
      <c r="AI131" s="793"/>
      <c r="AJ131" s="794"/>
      <c r="AK131" s="795">
        <v>53424846</v>
      </c>
      <c r="AL131" s="793"/>
      <c r="AM131" s="793"/>
      <c r="AN131" s="793"/>
      <c r="AO131" s="794"/>
      <c r="AP131" s="796"/>
      <c r="AQ131" s="797"/>
      <c r="AR131" s="797"/>
      <c r="AS131" s="797"/>
      <c r="AT131" s="798"/>
      <c r="AU131" s="229"/>
      <c r="AV131" s="229"/>
      <c r="AW131" s="229"/>
      <c r="AX131" s="758" t="s">
        <v>528</v>
      </c>
      <c r="AY131" s="759"/>
      <c r="AZ131" s="759"/>
      <c r="BA131" s="759"/>
      <c r="BB131" s="759"/>
      <c r="BC131" s="759"/>
      <c r="BD131" s="759"/>
      <c r="BE131" s="760"/>
      <c r="BF131" s="761" t="s">
        <v>505</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529</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530</v>
      </c>
      <c r="W132" s="771"/>
      <c r="X132" s="771"/>
      <c r="Y132" s="771"/>
      <c r="Z132" s="772"/>
      <c r="AA132" s="773">
        <v>4.9096592379999997</v>
      </c>
      <c r="AB132" s="774"/>
      <c r="AC132" s="774"/>
      <c r="AD132" s="774"/>
      <c r="AE132" s="775"/>
      <c r="AF132" s="776">
        <v>3.6063117710000001</v>
      </c>
      <c r="AG132" s="774"/>
      <c r="AH132" s="774"/>
      <c r="AI132" s="774"/>
      <c r="AJ132" s="775"/>
      <c r="AK132" s="776">
        <v>5.0443495900000004</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531</v>
      </c>
      <c r="W133" s="750"/>
      <c r="X133" s="750"/>
      <c r="Y133" s="750"/>
      <c r="Z133" s="751"/>
      <c r="AA133" s="752">
        <v>4.5</v>
      </c>
      <c r="AB133" s="753"/>
      <c r="AC133" s="753"/>
      <c r="AD133" s="753"/>
      <c r="AE133" s="754"/>
      <c r="AF133" s="752">
        <v>4.3</v>
      </c>
      <c r="AG133" s="753"/>
      <c r="AH133" s="753"/>
      <c r="AI133" s="753"/>
      <c r="AJ133" s="754"/>
      <c r="AK133" s="752">
        <v>4.5</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Op2DiKSGhSakhO0PPSOROIoJ+GVDxwIxws5aY9yGDmAlNQc7uwThMwhSag5HZmVLpp7goMv2Q3Z7a7p9s6FQw==" saltValue="OezUgUP2o+3zm5J9JZdh4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60" zoomScaleNormal="85" workbookViewId="0">
      <selection activeCell="AI97" sqref="AI97"/>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532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80" zoomScaleNormal="80" zoomScaleSheetLayoutView="55" workbookViewId="0">
      <selection activeCell="AA86" sqref="AA86:AE86"/>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XGFnuPZ0jRlhyyMJy2DsAMdsYVmXPOu4iCV4aAzm8BZz3QSbeg0siBYLLxdCxtaTOPgHCuS1RTS8InvBGzL8A==" saltValue="mDJpJS1BXxAChloDgsxJ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3"/>
  <sheetViews>
    <sheetView showGridLines="0" view="pageBreakPreview" topLeftCell="A37" workbookViewId="0">
      <selection activeCell="AA86" sqref="AA86:AE86"/>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533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534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535</v>
      </c>
      <c r="AP7" s="268"/>
      <c r="AQ7" s="269" t="s">
        <v>536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537</v>
      </c>
      <c r="AQ8" s="275" t="s">
        <v>538</v>
      </c>
      <c r="AR8" s="276" t="s">
        <v>539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540</v>
      </c>
      <c r="AL9" s="1160"/>
      <c r="AM9" s="1160"/>
      <c r="AN9" s="1161"/>
      <c r="AO9" s="277">
        <v>19791710</v>
      </c>
      <c r="AP9" s="277">
        <v>81423</v>
      </c>
      <c r="AQ9" s="278">
        <v>62943</v>
      </c>
      <c r="AR9" s="279">
        <v>29.4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541</v>
      </c>
      <c r="AL10" s="1160"/>
      <c r="AM10" s="1160"/>
      <c r="AN10" s="1161"/>
      <c r="AO10" s="280">
        <v>947</v>
      </c>
      <c r="AP10" s="280">
        <v>4</v>
      </c>
      <c r="AQ10" s="281">
        <v>1681</v>
      </c>
      <c r="AR10" s="282">
        <v>-99.8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542</v>
      </c>
      <c r="AL11" s="1160"/>
      <c r="AM11" s="1160"/>
      <c r="AN11" s="1161"/>
      <c r="AO11" s="280" t="s">
        <v>543</v>
      </c>
      <c r="AP11" s="280" t="s">
        <v>543</v>
      </c>
      <c r="AQ11" s="281">
        <v>656</v>
      </c>
      <c r="AR11" s="282" t="s">
        <v>543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544</v>
      </c>
      <c r="AL12" s="1160"/>
      <c r="AM12" s="1160"/>
      <c r="AN12" s="1161"/>
      <c r="AO12" s="280" t="s">
        <v>543</v>
      </c>
      <c r="AP12" s="280" t="s">
        <v>543</v>
      </c>
      <c r="AQ12" s="281">
        <v>24</v>
      </c>
      <c r="AR12" s="282" t="s">
        <v>543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545</v>
      </c>
      <c r="AL13" s="1160"/>
      <c r="AM13" s="1160"/>
      <c r="AN13" s="1161"/>
      <c r="AO13" s="280">
        <v>812043</v>
      </c>
      <c r="AP13" s="280">
        <v>3341</v>
      </c>
      <c r="AQ13" s="281">
        <v>1968</v>
      </c>
      <c r="AR13" s="282">
        <v>69.8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546</v>
      </c>
      <c r="AL14" s="1160"/>
      <c r="AM14" s="1160"/>
      <c r="AN14" s="1161"/>
      <c r="AO14" s="280">
        <v>466365</v>
      </c>
      <c r="AP14" s="280">
        <v>1919</v>
      </c>
      <c r="AQ14" s="281">
        <v>1222</v>
      </c>
      <c r="AR14" s="282">
        <v>57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547</v>
      </c>
      <c r="AL15" s="1163"/>
      <c r="AM15" s="1163"/>
      <c r="AN15" s="1164"/>
      <c r="AO15" s="280">
        <v>-1153561</v>
      </c>
      <c r="AP15" s="280">
        <v>-4746</v>
      </c>
      <c r="AQ15" s="281">
        <v>-3725</v>
      </c>
      <c r="AR15" s="282">
        <v>27.4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187</v>
      </c>
      <c r="AL16" s="1163"/>
      <c r="AM16" s="1163"/>
      <c r="AN16" s="1164"/>
      <c r="AO16" s="280">
        <v>19917504</v>
      </c>
      <c r="AP16" s="280">
        <v>81940</v>
      </c>
      <c r="AQ16" s="281">
        <v>64768</v>
      </c>
      <c r="AR16" s="282">
        <v>26.5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549</v>
      </c>
      <c r="AP20" s="289" t="s">
        <v>550</v>
      </c>
      <c r="AQ20" s="290" t="s">
        <v>551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552</v>
      </c>
      <c r="AL21" s="1166"/>
      <c r="AM21" s="1166"/>
      <c r="AN21" s="1167"/>
      <c r="AO21" s="293">
        <v>8.65</v>
      </c>
      <c r="AP21" s="294">
        <v>6.41</v>
      </c>
      <c r="AQ21" s="295">
        <v>2.2400000000000002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553</v>
      </c>
      <c r="AL22" s="1166"/>
      <c r="AM22" s="1166"/>
      <c r="AN22" s="1167"/>
      <c r="AO22" s="298">
        <v>99.1</v>
      </c>
      <c r="AP22" s="299">
        <v>99.7</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554</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555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556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535</v>
      </c>
      <c r="AP30" s="268"/>
      <c r="AQ30" s="269" t="s">
        <v>536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537</v>
      </c>
      <c r="AQ31" s="275" t="s">
        <v>538</v>
      </c>
      <c r="AR31" s="276" t="s">
        <v>539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557</v>
      </c>
      <c r="AL32" s="1150"/>
      <c r="AM32" s="1150"/>
      <c r="AN32" s="1151"/>
      <c r="AO32" s="308">
        <v>11871036</v>
      </c>
      <c r="AP32" s="308">
        <v>48837</v>
      </c>
      <c r="AQ32" s="309">
        <v>36898</v>
      </c>
      <c r="AR32" s="310">
        <v>32.4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558</v>
      </c>
      <c r="AL33" s="1150"/>
      <c r="AM33" s="1150"/>
      <c r="AN33" s="1151"/>
      <c r="AO33" s="308" t="s">
        <v>543</v>
      </c>
      <c r="AP33" s="308" t="s">
        <v>543</v>
      </c>
      <c r="AQ33" s="309">
        <v>2</v>
      </c>
      <c r="AR33" s="310" t="s">
        <v>543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559</v>
      </c>
      <c r="AL34" s="1150"/>
      <c r="AM34" s="1150"/>
      <c r="AN34" s="1151"/>
      <c r="AO34" s="308">
        <v>143333</v>
      </c>
      <c r="AP34" s="308">
        <v>590</v>
      </c>
      <c r="AQ34" s="309">
        <v>63</v>
      </c>
      <c r="AR34" s="310">
        <v>836.5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560</v>
      </c>
      <c r="AL35" s="1150"/>
      <c r="AM35" s="1150"/>
      <c r="AN35" s="1151"/>
      <c r="AO35" s="308">
        <v>1861072</v>
      </c>
      <c r="AP35" s="308">
        <v>7656</v>
      </c>
      <c r="AQ35" s="309">
        <v>8350</v>
      </c>
      <c r="AR35" s="310">
        <v>-8.3000000000000007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561</v>
      </c>
      <c r="AL36" s="1150"/>
      <c r="AM36" s="1150"/>
      <c r="AN36" s="1151"/>
      <c r="AO36" s="308" t="s">
        <v>543</v>
      </c>
      <c r="AP36" s="308" t="s">
        <v>543</v>
      </c>
      <c r="AQ36" s="309">
        <v>436</v>
      </c>
      <c r="AR36" s="310" t="s">
        <v>543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562</v>
      </c>
      <c r="AL37" s="1150"/>
      <c r="AM37" s="1150"/>
      <c r="AN37" s="1151"/>
      <c r="AO37" s="308">
        <v>22276</v>
      </c>
      <c r="AP37" s="308">
        <v>92</v>
      </c>
      <c r="AQ37" s="309">
        <v>641</v>
      </c>
      <c r="AR37" s="310">
        <v>-85.6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563</v>
      </c>
      <c r="AL38" s="1153"/>
      <c r="AM38" s="1153"/>
      <c r="AN38" s="1154"/>
      <c r="AO38" s="311" t="s">
        <v>543</v>
      </c>
      <c r="AP38" s="311" t="s">
        <v>543</v>
      </c>
      <c r="AQ38" s="312">
        <v>1</v>
      </c>
      <c r="AR38" s="300" t="s">
        <v>543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564</v>
      </c>
      <c r="AL39" s="1153"/>
      <c r="AM39" s="1153"/>
      <c r="AN39" s="1154"/>
      <c r="AO39" s="308">
        <v>-2843566</v>
      </c>
      <c r="AP39" s="308">
        <v>-11698</v>
      </c>
      <c r="AQ39" s="309">
        <v>-7817</v>
      </c>
      <c r="AR39" s="310">
        <v>49.6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565</v>
      </c>
      <c r="AL40" s="1150"/>
      <c r="AM40" s="1150"/>
      <c r="AN40" s="1151"/>
      <c r="AO40" s="308">
        <v>-8359215</v>
      </c>
      <c r="AP40" s="308">
        <v>-34390</v>
      </c>
      <c r="AQ40" s="309">
        <v>-28299</v>
      </c>
      <c r="AR40" s="310">
        <v>21.5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297</v>
      </c>
      <c r="AL41" s="1156"/>
      <c r="AM41" s="1156"/>
      <c r="AN41" s="1157"/>
      <c r="AO41" s="308">
        <v>2694936</v>
      </c>
      <c r="AP41" s="308">
        <v>11087</v>
      </c>
      <c r="AQ41" s="309">
        <v>10277</v>
      </c>
      <c r="AR41" s="310">
        <v>7.9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566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567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535</v>
      </c>
      <c r="AN49" s="1144" t="s">
        <v>569</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570</v>
      </c>
      <c r="AO50" s="325" t="s">
        <v>571</v>
      </c>
      <c r="AP50" s="326" t="s">
        <v>572</v>
      </c>
      <c r="AQ50" s="327" t="s">
        <v>573</v>
      </c>
      <c r="AR50" s="328" t="s">
        <v>574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575</v>
      </c>
      <c r="AL51" s="321"/>
      <c r="AM51" s="329">
        <v>13936087</v>
      </c>
      <c r="AN51" s="330">
        <v>54783</v>
      </c>
      <c r="AO51" s="331">
        <v>37.299999999999997</v>
      </c>
      <c r="AP51" s="332">
        <v>48088</v>
      </c>
      <c r="AQ51" s="333">
        <v>3.6</v>
      </c>
      <c r="AR51" s="334">
        <v>33.700000000000003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576</v>
      </c>
      <c r="AM52" s="337">
        <v>6924758</v>
      </c>
      <c r="AN52" s="338">
        <v>27221</v>
      </c>
      <c r="AO52" s="339">
        <v>22.4</v>
      </c>
      <c r="AP52" s="340">
        <v>25183</v>
      </c>
      <c r="AQ52" s="341">
        <v>-4.3</v>
      </c>
      <c r="AR52" s="342">
        <v>26.7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577</v>
      </c>
      <c r="AL53" s="321"/>
      <c r="AM53" s="329">
        <v>13982795</v>
      </c>
      <c r="AN53" s="330">
        <v>55406</v>
      </c>
      <c r="AO53" s="331">
        <v>1.1000000000000001</v>
      </c>
      <c r="AP53" s="332">
        <v>46457</v>
      </c>
      <c r="AQ53" s="333">
        <v>-3.4</v>
      </c>
      <c r="AR53" s="334">
        <v>4.5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576</v>
      </c>
      <c r="AM54" s="337">
        <v>6048101</v>
      </c>
      <c r="AN54" s="338">
        <v>23965</v>
      </c>
      <c r="AO54" s="339">
        <v>-12</v>
      </c>
      <c r="AP54" s="340">
        <v>24020</v>
      </c>
      <c r="AQ54" s="341">
        <v>-4.5999999999999996</v>
      </c>
      <c r="AR54" s="342">
        <v>-7.4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578</v>
      </c>
      <c r="AL55" s="321"/>
      <c r="AM55" s="329">
        <v>25299561</v>
      </c>
      <c r="AN55" s="330">
        <v>101328</v>
      </c>
      <c r="AO55" s="331">
        <v>82.9</v>
      </c>
      <c r="AP55" s="332">
        <v>51849</v>
      </c>
      <c r="AQ55" s="333">
        <v>11.6</v>
      </c>
      <c r="AR55" s="334">
        <v>71.3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576</v>
      </c>
      <c r="AM56" s="337">
        <v>10191398</v>
      </c>
      <c r="AN56" s="338">
        <v>40818</v>
      </c>
      <c r="AO56" s="339">
        <v>70.3</v>
      </c>
      <c r="AP56" s="340">
        <v>26326</v>
      </c>
      <c r="AQ56" s="341">
        <v>9.6</v>
      </c>
      <c r="AR56" s="342">
        <v>60.7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579</v>
      </c>
      <c r="AL57" s="321"/>
      <c r="AM57" s="329">
        <v>13911073</v>
      </c>
      <c r="AN57" s="330">
        <v>56448</v>
      </c>
      <c r="AO57" s="331">
        <v>-44.3</v>
      </c>
      <c r="AP57" s="332">
        <v>52191</v>
      </c>
      <c r="AQ57" s="333">
        <v>0.7</v>
      </c>
      <c r="AR57" s="334">
        <v>-45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576</v>
      </c>
      <c r="AM58" s="337">
        <v>7820546</v>
      </c>
      <c r="AN58" s="338">
        <v>31734</v>
      </c>
      <c r="AO58" s="339">
        <v>-22.3</v>
      </c>
      <c r="AP58" s="340">
        <v>26807</v>
      </c>
      <c r="AQ58" s="341">
        <v>1.8</v>
      </c>
      <c r="AR58" s="342">
        <v>-24.1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580</v>
      </c>
      <c r="AL59" s="321"/>
      <c r="AM59" s="329">
        <v>15940314</v>
      </c>
      <c r="AN59" s="330">
        <v>65578</v>
      </c>
      <c r="AO59" s="331">
        <v>16.2</v>
      </c>
      <c r="AP59" s="332">
        <v>48105</v>
      </c>
      <c r="AQ59" s="333">
        <v>-7.8</v>
      </c>
      <c r="AR59" s="334">
        <v>24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576</v>
      </c>
      <c r="AM60" s="337">
        <v>6254214</v>
      </c>
      <c r="AN60" s="338">
        <v>25730</v>
      </c>
      <c r="AO60" s="339">
        <v>-18.899999999999999</v>
      </c>
      <c r="AP60" s="340">
        <v>24072</v>
      </c>
      <c r="AQ60" s="341">
        <v>-10.199999999999999</v>
      </c>
      <c r="AR60" s="342">
        <v>-8.6999999999999993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581</v>
      </c>
      <c r="AL61" s="343"/>
      <c r="AM61" s="344">
        <v>16613966</v>
      </c>
      <c r="AN61" s="345">
        <v>66709</v>
      </c>
      <c r="AO61" s="346">
        <v>18.600000000000001</v>
      </c>
      <c r="AP61" s="347">
        <v>49338</v>
      </c>
      <c r="AQ61" s="348">
        <v>0.9</v>
      </c>
      <c r="AR61" s="334">
        <v>17.7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576</v>
      </c>
      <c r="AM62" s="337">
        <v>7447803</v>
      </c>
      <c r="AN62" s="338">
        <v>29894</v>
      </c>
      <c r="AO62" s="339">
        <v>7.9</v>
      </c>
      <c r="AP62" s="340">
        <v>25282</v>
      </c>
      <c r="AQ62" s="341">
        <v>-1.5</v>
      </c>
      <c r="AR62" s="342">
        <v>9.4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E6iK2FD1pF7Mb7n5D+Uio2F4+XYzcoEEVlg/0SvgvOG7BhJWyrzsiSfeX6DyE0A397UZEuU9pvcFNSix9/c2OQ==" saltValue="SPsdN9r+x2bku3VGmX7N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64" zoomScale="78" zoomScaleNormal="78" zoomScaleSheetLayoutView="55" workbookViewId="0">
      <selection activeCell="AA86" sqref="AA86:AE86"/>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583</v>
      </c>
    </row>
    <row r="120" spans="125:125" ht="13.5" hidden="1" customHeight="1" x14ac:dyDescent="0.15"/>
    <row r="121" spans="125:125" ht="13.5" hidden="1" customHeight="1" x14ac:dyDescent="0.15">
      <c r="DU121" s="255"/>
    </row>
  </sheetData>
  <sheetProtection algorithmName="SHA-512" hashValue="+cmY9/H2b2Y2C91qBBG8Vnnt74CJqMAvFekqRLKMFDy+RA1Zzy78F9NsdFWsl4LdP99IxhQ4Pi4Ns4AKDTIQPQ==" saltValue="y6vZiKRcxQVk3pvrtBDl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C69" zoomScale="77" zoomScaleNormal="77" zoomScaleSheetLayoutView="55" workbookViewId="0">
      <selection activeCell="AA86" sqref="AA86:AE86"/>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584</v>
      </c>
    </row>
  </sheetData>
  <sheetProtection algorithmName="SHA-512" hashValue="uP7zfnB727OkumJHXQdpPlXELXoI6zYIPyk5TTJWMTIViork7P2MTM2rT5uyB8cSaU36aiPWAvToBTCz1gU1RQ==" saltValue="myn/knYSN0m4GjrNLJKa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H28" zoomScale="80" zoomScaleNormal="80" zoomScaleSheetLayoutView="100" workbookViewId="0">
      <selection activeCell="AA86" sqref="AA86:AE8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585</v>
      </c>
      <c r="G46" s="8" t="s">
        <v>586</v>
      </c>
      <c r="H46" s="8" t="s">
        <v>587</v>
      </c>
      <c r="I46" s="8" t="s">
        <v>588</v>
      </c>
      <c r="J46" s="9" t="s">
        <v>589</v>
      </c>
    </row>
    <row r="47" spans="2:10" ht="57.75" customHeight="1" x14ac:dyDescent="0.15">
      <c r="B47" s="10"/>
      <c r="C47" s="1168" t="s">
        <v>3</v>
      </c>
      <c r="D47" s="1168"/>
      <c r="E47" s="1169"/>
      <c r="F47" s="11">
        <v>8.56</v>
      </c>
      <c r="G47" s="12">
        <v>7.62</v>
      </c>
      <c r="H47" s="12">
        <v>9.35</v>
      </c>
      <c r="I47" s="12">
        <v>9.39</v>
      </c>
      <c r="J47" s="13">
        <v>10.89</v>
      </c>
    </row>
    <row r="48" spans="2:10" ht="57.75" customHeight="1" x14ac:dyDescent="0.15">
      <c r="B48" s="14"/>
      <c r="C48" s="1170" t="s">
        <v>4</v>
      </c>
      <c r="D48" s="1170"/>
      <c r="E48" s="1171"/>
      <c r="F48" s="15">
        <v>5.87</v>
      </c>
      <c r="G48" s="16">
        <v>5.95</v>
      </c>
      <c r="H48" s="16">
        <v>5.47</v>
      </c>
      <c r="I48" s="16">
        <v>7.67</v>
      </c>
      <c r="J48" s="17">
        <v>7.49</v>
      </c>
    </row>
    <row r="49" spans="2:10" ht="57.75" customHeight="1" thickBot="1" x14ac:dyDescent="0.2">
      <c r="B49" s="18"/>
      <c r="C49" s="1172" t="s">
        <v>5</v>
      </c>
      <c r="D49" s="1172"/>
      <c r="E49" s="1173"/>
      <c r="F49" s="19">
        <v>0.41</v>
      </c>
      <c r="G49" s="20" t="s">
        <v>590</v>
      </c>
      <c r="H49" s="20">
        <v>1.31</v>
      </c>
      <c r="I49" s="20">
        <v>2.46</v>
      </c>
      <c r="J49" s="21">
        <v>1.72</v>
      </c>
    </row>
    <row r="50" spans="2:10" x14ac:dyDescent="0.15"/>
  </sheetData>
  <sheetProtection algorithmName="SHA-512" hashValue="54DTmjytiNXjUC1V4z+/VKr5Balk1qpUyMU7Hda95NEsThapCMhwDi2xZCW2YKvUfInRpepqkqIVCzHWzVlsWg==" saltValue="LBr3mF5WmkLxkih+JcIG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2023-03-22T04:40:10Z</cp:lastPrinted>
  <dcterms:created xsi:type="dcterms:W3CDTF">2023-02-20T07:24:14Z</dcterms:created>
  <dcterms:modified xsi:type="dcterms:W3CDTF">2023-03-23T02:47:25Z</dcterms:modified>
  <cp:category/>
</cp:coreProperties>
</file>