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92.168.192.5\財務部\財政課\課内共有\65 財政状況公表関連\R6年度\04_財政状況資料集\07_回答\"/>
    </mc:Choice>
  </mc:AlternateContent>
  <bookViews>
    <workbookView xWindow="-120" yWindow="-120" windowWidth="38640" windowHeight="15230" activeTab="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33" i="12" l="1"/>
  <c r="AA32" i="12"/>
  <c r="BG39" i="10" l="1"/>
  <c r="BG38" i="10"/>
  <c r="BG37" i="10"/>
  <c r="BG36" i="10"/>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E41" i="10"/>
  <c r="AM41" i="10"/>
  <c r="U41" i="10"/>
  <c r="C41" i="10"/>
  <c r="BE40" i="10"/>
  <c r="AM40" i="10"/>
  <c r="U40" i="10"/>
  <c r="C40" i="10"/>
  <c r="AM39" i="10"/>
  <c r="U39" i="10"/>
  <c r="AM38" i="10"/>
  <c r="U38" i="10"/>
  <c r="AM37" i="10"/>
  <c r="AM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C38" i="10" l="1"/>
  <c r="C39" i="10" l="1"/>
  <c r="U34" i="10" s="1"/>
  <c r="U35" i="10" s="1"/>
  <c r="U36" i="10" s="1"/>
  <c r="U37" i="10" s="1"/>
  <c r="AM34" i="10" l="1"/>
  <c r="AM35" i="10" s="1"/>
  <c r="BE34" i="10"/>
  <c r="BE35" i="10" s="1"/>
  <c r="BE36" i="10" s="1"/>
  <c r="BE37" i="10" s="1"/>
  <c r="BE38" i="10" s="1"/>
  <c r="BE39" i="10" s="1"/>
  <c r="BW34" i="10" l="1"/>
  <c r="BW35" i="10" s="1"/>
  <c r="BW36" i="10" s="1"/>
  <c r="BW37" i="10" s="1"/>
  <c r="BW38" i="10" s="1"/>
  <c r="BW39" i="10" s="1"/>
  <c r="BW40" i="10" s="1"/>
  <c r="BW41"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<sst xmlns="http://schemas.openxmlformats.org/spreadsheetml/2006/main" count="1161" uniqueCount="593">
  <si>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</si>
  <si>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</si>
  <si>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</si>
  <si>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</si>
  <si>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</si>
  <si>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</si>
  <si>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</si>
  <si>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</si>
  <si>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</si>
  <si>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</si>
  <si>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</si>
  <si>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</si>
  <si>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</si>
  <si>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</si>
  <si>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</si>
  <si>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</si>
  <si>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</si>
  <si>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</si>
  <si>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</si>
  <si>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</si>
  <si>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</si>
  <si>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</si>
  <si>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</si>
  <si>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</si>
  <si>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</si>
  <si>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</si>
  <si>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</si>
  <si>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</si>
  <si>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</si>
  <si>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</si>
  <si>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</si>
  <si>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</si>
  <si>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</si>
  <si>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</si>
  <si>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</si>
  <si>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</si>
  <si>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</si>
  <si>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</si>
  <si>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</si>
  <si>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</si>
  <si>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</si>
  <si>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</si>
  <si>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</si>
  <si>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</si>
  <si>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</si>
  <si>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</si>
  <si>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</si>
  <si>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</si>
  <si>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</si>
  <si>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</si>
  <si>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</si>
  <si>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</si>
  <si>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</si>
  <si>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</si>
  <si>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</si>
  <si>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</si>
  <si>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</si>
  <si>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</si>
  <si>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</si>
  <si>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</si>
  <si>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</si>
  <si>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</si>
  <si>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</si>
  <si>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</si>
  <si>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</si>
  <si>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</si>
  <si>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</si>
  <si>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</si>
  <si>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</si>
  <si>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</si>
  <si>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</si>
  <si>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</si>
  <si>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</si>
  <si>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</si>
  <si>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</si>
  <si>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</si>
  <si>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</si>
  <si>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</si>
  <si>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</si>
  <si>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</si>
  <si>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</si>
  <si>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</si>
  <si>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</si>
  <si>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</si>
  <si>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</si>
  <si>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</si>
  <si>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</si>
  <si>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</si>
  <si>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</si>
  <si>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</si>
  <si>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</si>
  <si>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</si>
  <si>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</si>
  <si>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</si>
  <si>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佐世保市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</si>
  <si>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</si>
  <si>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</si>
  <si>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</si>
  <si>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</si>
  <si>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</si>
  <si>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</si>
  <si>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</si>
  <si>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</si>
  <si>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</si>
  <si>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</si>
  <si>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</si>
  <si>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</si>
  <si>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</si>
  <si>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</si>
  <si>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</si>
  <si>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</si>
  <si>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</si>
  <si>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</si>
  <si>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</si>
  <si>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</si>
  <si>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</si>
  <si>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</si>
  <si>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</si>
  <si>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</si>
  <si>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</si>
  <si>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</si>
  <si>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</si>
  <si>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</si>
  <si>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</si>
  <si>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</si>
  <si>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</si>
  <si>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</si>
  <si>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</si>
  <si>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</si>
  <si>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</si>
  <si>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</si>
  <si>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</si>
  <si>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</si>
  <si>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</si>
  <si>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</si>
  <si>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</si>
  <si>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</si>
  <si>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</si>
  <si>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</si>
  <si>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</si>
  <si>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</si>
  <si>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</si>
  <si>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</si>
  <si>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</si>
  <si>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</si>
  <si>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</si>
  <si>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</si>
  <si>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</si>
  <si>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</si>
  <si>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</si>
  <si>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</si>
  <si>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</si>
  <si>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</si>
  <si>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</si>
  <si>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</si>
  <si>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</si>
  <si>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</si>
  <si>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</si>
  <si>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</si>
  <si>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</si>
  <si>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</si>
  <si>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</si>
  <si>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</si>
  <si>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</si>
  <si>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</si>
  <si>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</si>
  <si>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</si>
  <si>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</si>
  <si>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</si>
  <si>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</si>
  <si>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</si>
  <si>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</si>
  <si>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</si>
  <si>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</si>
  <si>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</si>
  <si>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</si>
  <si>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</si>
  <si>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</si>
  <si>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</si>
  <si>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</si>
  <si>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</si>
  <si>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</si>
  <si>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</si>
  <si>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</si>
  <si>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</si>
  <si>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</si>
  <si>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</si>
  <si>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</si>
  <si>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</si>
  <si>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</si>
  <si>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</si>
  <si>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</si>
  <si>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</si>
  <si>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</si>
  <si>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</si>
  <si>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</si>
  <si>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</si>
  <si>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</si>
  <si>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</si>
  <si>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</si>
  <si>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</si>
  <si>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</si>
  <si>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</si>
  <si>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長崎県佐世保市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</si>
  <si>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</si>
  <si>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</si>
  <si>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</si>
  <si>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</si>
  <si>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</si>
  <si>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</si>
  <si>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</si>
  <si>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</si>
  <si>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</si>
  <si>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</si>
  <si>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</si>
  <si>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</si>
  <si>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</si>
  <si>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</si>
  <si>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</si>
  <si>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</si>
  <si>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</si>
  <si>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</si>
  <si>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</si>
  <si>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</si>
  <si>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</si>
  <si>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</si>
  <si>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</si>
  <si>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</si>
  <si>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</si>
  <si>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</si>
  <si>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</si>
  <si>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</si>
  <si>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</si>
  <si>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</si>
  <si>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</si>
  <si>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</si>
  <si>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</si>
  <si>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</si>
  <si>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</si>
  <si>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</si>
  <si>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</si>
  <si>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</si>
  <si>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</si>
  <si>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</si>
  <si>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</si>
  <si>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</si>
  <si>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</si>
  <si>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</si>
  <si>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</si>
  <si>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</si>
  <si>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</si>
  <si>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</si>
  <si>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</si>
  <si>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</si>
  <si>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</si>
  <si>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</si>
  <si>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</si>
  <si>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</si>
  <si>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</si>
  <si>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</si>
  <si>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</si>
  <si>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</si>
  <si>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</si>
  <si>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</si>
  <si>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</si>
  <si>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</si>
  <si>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</si>
  <si>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</si>
  <si>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</si>
  <si>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</si>
  <si>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</si>
  <si>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</si>
  <si>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</si>
  <si>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</si>
  <si>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</si>
  <si>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</si>
  <si>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</si>
  <si>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</si>
  <si>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</si>
  <si>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</si>
  <si>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</si>
  <si>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</si>
  <si>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</si>
  <si>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</si>
  <si>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</si>
  <si>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</si>
  <si>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</si>
  <si>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</si>
  <si>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</si>
  <si>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</si>
  <si>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</si>
  <si>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</si>
  <si>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</si>
  <si>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</si>
  <si>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</si>
  <si>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</si>
  <si>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</si>
  <si>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</si>
  <si>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</si>
  <si>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</si>
  <si>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</si>
  <si>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</si>
  <si>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</si>
  <si>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</si>
  <si>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</si>
  <si>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</si>
  <si>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</si>
  <si>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</si>
  <si>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</si>
  <si>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</si>
  <si>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</si>
  <si>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</si>
  <si>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</si>
  <si>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</si>
  <si>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</si>
  <si>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</si>
  <si>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</si>
  <si>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</si>
  <si>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</si>
  <si>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</si>
  <si>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</si>
  <si>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</si>
  <si>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</si>
  <si>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</si>
  <si>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</si>
  <si>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</si>
  <si>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</si>
  <si>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</si>
  <si>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</si>
  <si>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</si>
  <si>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</si>
  <si>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と畜場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</si>
  <si>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</si>
  <si>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</si>
  <si>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</si>
  <si>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</si>
  <si>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</si>
  <si>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</si>
  <si>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</si>
  <si>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</si>
  <si>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</si>
  <si>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</si>
  <si>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</si>
  <si>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</si>
  <si>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</si>
  <si>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</si>
  <si>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</si>
  <si>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</si>
  <si>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</si>
  <si>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</si>
  <si>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</si>
  <si>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</si>
  <si>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</si>
  <si>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</si>
  <si>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長崎県佐世保市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</si>
  <si>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</si>
  <si>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</si>
  <si>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</si>
  <si>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</si>
  <si>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</si>
  <si>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</si>
  <si>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</si>
  <si>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</si>
  <si>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</si>
  <si>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</si>
  <si>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</si>
  <si>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</si>
  <si>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</si>
  <si>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</si>
  <si>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</si>
  <si>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</si>
  <si>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</si>
  <si>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</si>
  <si>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</si>
  <si>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</si>
  <si>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住宅事業特別会計</t>
    <phoneticPr fontId="5"/>
  </si>
  <si>
    <t>佐世保市等地域交通体系整備事業特別会計</t>
    <phoneticPr fontId="5"/>
  </si>
  <si>
    <t>土地取得事業特別会計</t>
    <phoneticPr fontId="5"/>
  </si>
  <si>
    <t>母子父子寡婦福祉資金貸付事業特別会計</t>
    <phoneticPr fontId="5"/>
  </si>
  <si>
    <t>病院資金貸付事業特別会計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</si>
  <si>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</si>
  <si>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</si>
  <si>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</si>
  <si>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</si>
  <si>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</si>
  <si>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</si>
  <si>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</si>
  <si>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</si>
  <si>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</si>
  <si>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</si>
  <si>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</si>
  <si>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</si>
  <si>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</si>
  <si>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</si>
  <si>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</si>
  <si>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</si>
  <si>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競輪事業特別会計</t>
    <phoneticPr fontId="5"/>
  </si>
  <si>
    <t>水道事業会計</t>
    <phoneticPr fontId="5"/>
  </si>
  <si>
    <t>法適用企業</t>
    <phoneticPr fontId="5"/>
  </si>
  <si>
    <t>下水道事業会計</t>
    <phoneticPr fontId="5"/>
  </si>
  <si>
    <t>集落排水事業特別会計</t>
    <phoneticPr fontId="5"/>
  </si>
  <si>
    <t>法非適用企業</t>
    <phoneticPr fontId="5"/>
  </si>
  <si>
    <t>交通船事業特別会計</t>
    <phoneticPr fontId="5"/>
  </si>
  <si>
    <t>卸売市場事業特別会計</t>
    <phoneticPr fontId="5"/>
  </si>
  <si>
    <t>港湾整備事業特別会計</t>
    <phoneticPr fontId="5"/>
  </si>
  <si>
    <t>工業団地整備事業特別会計</t>
    <phoneticPr fontId="5"/>
  </si>
  <si>
    <t>臨海土地造成事業特別会計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</si>
  <si>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</si>
  <si>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</si>
  <si>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</si>
  <si>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</si>
  <si>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</si>
  <si>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</si>
  <si>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</si>
  <si>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</si>
  <si>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</si>
  <si>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</si>
  <si>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</si>
  <si>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</si>
  <si>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</si>
  <si>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</si>
  <si>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</si>
  <si>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</si>
  <si>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</si>
  <si>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</si>
  <si>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</si>
  <si>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</si>
  <si>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</si>
  <si>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</si>
  <si>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</si>
  <si>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</si>
  <si>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</si>
  <si>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</si>
  <si>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</si>
  <si>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</si>
  <si>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</si>
  <si>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</si>
  <si>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</si>
  <si>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</si>
  <si>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</si>
  <si>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</si>
  <si>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</si>
  <si>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</si>
  <si>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</si>
  <si>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</si>
  <si>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</si>
  <si>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</si>
  <si>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</si>
  <si>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</si>
  <si>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</si>
  <si>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</si>
  <si>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</si>
  <si>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</si>
  <si>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</si>
  <si>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</si>
  <si>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</si>
  <si>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</si>
  <si>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</si>
  <si>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</si>
  <si>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</si>
  <si>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</si>
  <si>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</si>
  <si>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</si>
  <si>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</si>
  <si>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</si>
  <si>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</si>
  <si>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</si>
  <si>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</si>
  <si>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</si>
  <si>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</si>
  <si>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</si>
  <si>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</si>
  <si>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</si>
  <si>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</si>
  <si>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</si>
  <si>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</si>
  <si>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</si>
  <si>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</si>
  <si>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</si>
  <si>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</si>
  <si>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</si>
  <si>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</si>
  <si>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</si>
  <si>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</si>
  <si>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</si>
  <si>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</si>
  <si>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</si>
  <si>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</si>
  <si>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</si>
  <si>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</si>
  <si>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</si>
  <si>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</si>
  <si>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</si>
  <si>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</si>
  <si>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</si>
  <si>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</si>
  <si>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</si>
  <si>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</si>
  <si>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</si>
  <si>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</si>
  <si>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</si>
  <si>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</si>
  <si>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</si>
  <si>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</si>
  <si>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</si>
  <si>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</si>
  <si>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</si>
  <si>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</si>
  <si>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</si>
  <si>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</si>
  <si>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</si>
  <si>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</si>
  <si>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</si>
  <si>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</si>
  <si>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</si>
  <si>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</si>
  <si>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</si>
  <si>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</si>
  <si>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</si>
  <si>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</si>
  <si>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</si>
  <si>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</si>
  <si>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</si>
  <si>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</si>
  <si>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</si>
  <si>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</si>
  <si>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</si>
  <si>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</si>
  <si>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</si>
  <si>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</si>
  <si>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</si>
  <si>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</si>
  <si>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</si>
  <si>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</si>
  <si>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</si>
  <si>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</si>
  <si>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</si>
  <si>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</si>
  <si>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</si>
  <si>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</si>
  <si>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</si>
  <si>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</si>
  <si>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0.85</t>
  </si>
  <si>
    <t>▲ 1.34</t>
  </si>
  <si>
    <t>水道事業会計</t>
  </si>
  <si>
    <t>一般会計</t>
  </si>
  <si>
    <t>下水道事業会計</t>
  </si>
  <si>
    <t>住宅事業特別会計</t>
  </si>
  <si>
    <t>卸売市場事業特別会計</t>
  </si>
  <si>
    <t>競輪事業特別会計</t>
  </si>
  <si>
    <t>国民健康保険事業特別会計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</si>
  <si>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</si>
  <si>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</si>
  <si>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</si>
  <si>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</si>
  <si>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</si>
  <si>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</si>
  <si>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</si>
  <si>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</si>
  <si>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長崎県後期高齢者医療広域連合（普通会計）</t>
    <rPh sb="0" eb="3">
      <t>ナガサキケン</t>
    </rPh>
    <rPh sb="3" eb="5">
      <t>コウキ</t>
    </rPh>
    <rPh sb="5" eb="8">
      <t>コウレイシャ</t>
    </rPh>
    <rPh sb="8" eb="10">
      <t>イリョウ</t>
    </rPh>
    <rPh sb="10" eb="12">
      <t>コウイキ</t>
    </rPh>
    <rPh sb="12" eb="14">
      <t>レンゴウ</t>
    </rPh>
    <rPh sb="15" eb="17">
      <t>フツウ</t>
    </rPh>
    <rPh sb="17" eb="19">
      <t>カイケイ</t>
    </rPh>
    <phoneticPr fontId="10"/>
  </si>
  <si>
    <t>-</t>
    <phoneticPr fontId="10"/>
  </si>
  <si>
    <t>長崎県後期高齢者医療広域連合（後期高齢者医療事業会計）</t>
    <rPh sb="0" eb="3">
      <t>ナガサキケン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10"/>
  </si>
  <si>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10"/>
  </si>
  <si>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10"/>
  </si>
  <si>
    <t>長崎県市町村総合事務組合（市町村会館馬町別館管理事業特別会計）</t>
    <rPh sb="0" eb="12">
      <t>ナガサキケンシチョウソンソウゴウジムクミアイ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10"/>
  </si>
  <si>
    <t>長崎県市町村総合事務組合（公平委員会事業特別会計）</t>
    <rPh sb="0" eb="12">
      <t>ナガサキケンシチョウソンソウゴウジムクミアイ</t>
    </rPh>
    <rPh sb="13" eb="15">
      <t>コウヘイ</t>
    </rPh>
    <rPh sb="15" eb="18">
      <t>イインカイ</t>
    </rPh>
    <rPh sb="18" eb="20">
      <t>ジギョウ</t>
    </rPh>
    <rPh sb="20" eb="22">
      <t>トクベツ</t>
    </rPh>
    <rPh sb="22" eb="24">
      <t>カイケイ</t>
    </rPh>
    <phoneticPr fontId="10"/>
  </si>
  <si>
    <t>長崎県市町村総合事務組合（行政不服審査会事業特別会計）</t>
    <rPh sb="0" eb="12">
      <t>ナガサキケンシチョウソンソウゴウジムクミアイ</t>
    </rPh>
    <rPh sb="13" eb="15">
      <t>ギョウセイ</t>
    </rPh>
    <rPh sb="15" eb="17">
      <t>フフク</t>
    </rPh>
    <rPh sb="17" eb="19">
      <t>シンサ</t>
    </rPh>
    <rPh sb="19" eb="20">
      <t>カイ</t>
    </rPh>
    <rPh sb="20" eb="22">
      <t>ジギョウ</t>
    </rPh>
    <rPh sb="22" eb="24">
      <t>トクベツ</t>
    </rPh>
    <rPh sb="24" eb="26">
      <t>カイケイ</t>
    </rPh>
    <phoneticPr fontId="10"/>
  </si>
  <si>
    <t>長崎県市町村総合事務組合（交通災害共済事業特別会計）</t>
    <rPh sb="0" eb="12">
      <t>ナガサキケンシチョウソンソウゴウジムクミアイ</t>
    </rPh>
    <rPh sb="13" eb="15">
      <t>コウツウ</t>
    </rPh>
    <rPh sb="15" eb="17">
      <t>サイガイ</t>
    </rPh>
    <rPh sb="17" eb="19">
      <t>キョウサイ</t>
    </rPh>
    <rPh sb="19" eb="21">
      <t>ジギョウ</t>
    </rPh>
    <rPh sb="21" eb="23">
      <t>トクベツ</t>
    </rPh>
    <rPh sb="23" eb="25">
      <t>カイケイ</t>
    </rPh>
    <phoneticPr fontId="10"/>
  </si>
  <si>
    <t>公益社団法人佐世保地域文化事業財団</t>
    <rPh sb="0" eb="2">
      <t>コウエキ</t>
    </rPh>
    <rPh sb="2" eb="4">
      <t>シャダン</t>
    </rPh>
    <rPh sb="4" eb="6">
      <t>ホウジン</t>
    </rPh>
    <rPh sb="6" eb="9">
      <t>サセボ</t>
    </rPh>
    <rPh sb="9" eb="11">
      <t>チイキ</t>
    </rPh>
    <rPh sb="11" eb="13">
      <t>ブンカ</t>
    </rPh>
    <rPh sb="13" eb="15">
      <t>ジギョウ</t>
    </rPh>
    <rPh sb="15" eb="17">
      <t>ザイダン</t>
    </rPh>
    <phoneticPr fontId="10"/>
  </si>
  <si>
    <t>財団法人佐世保市中小企業勤労者福祉サービスセンター</t>
    <rPh sb="0" eb="2">
      <t>ザイダン</t>
    </rPh>
    <rPh sb="2" eb="4">
      <t>ホウジン</t>
    </rPh>
    <rPh sb="4" eb="8">
      <t>サセボシ</t>
    </rPh>
    <rPh sb="8" eb="10">
      <t>チュウショウ</t>
    </rPh>
    <rPh sb="10" eb="12">
      <t>キギョウ</t>
    </rPh>
    <rPh sb="12" eb="15">
      <t>キンロウシャ</t>
    </rPh>
    <rPh sb="15" eb="17">
      <t>フクシ</t>
    </rPh>
    <phoneticPr fontId="10"/>
  </si>
  <si>
    <t>財団法人佐世保観光コンベンション協会</t>
    <rPh sb="0" eb="2">
      <t>ザイダン</t>
    </rPh>
    <rPh sb="2" eb="4">
      <t>ホウジン</t>
    </rPh>
    <rPh sb="4" eb="7">
      <t>サセボ</t>
    </rPh>
    <rPh sb="7" eb="9">
      <t>カンコウ</t>
    </rPh>
    <rPh sb="16" eb="18">
      <t>キョウカイ</t>
    </rPh>
    <phoneticPr fontId="10"/>
  </si>
  <si>
    <t>させぼパール・シー株式会社</t>
    <rPh sb="9" eb="13">
      <t>カブシキガイシャ</t>
    </rPh>
    <phoneticPr fontId="10"/>
  </si>
  <si>
    <t>公益財団法人佐世保市スポーツ協会</t>
    <rPh sb="0" eb="2">
      <t>コウエキ</t>
    </rPh>
    <rPh sb="2" eb="4">
      <t>ザイダン</t>
    </rPh>
    <rPh sb="4" eb="6">
      <t>ホウジン</t>
    </rPh>
    <rPh sb="6" eb="9">
      <t>サセボ</t>
    </rPh>
    <rPh sb="9" eb="10">
      <t>シ</t>
    </rPh>
    <rPh sb="14" eb="16">
      <t>キョウカイ</t>
    </rPh>
    <phoneticPr fontId="10"/>
  </si>
  <si>
    <t>世知原温泉株式会社</t>
    <rPh sb="0" eb="3">
      <t>セチバル</t>
    </rPh>
    <rPh sb="3" eb="5">
      <t>オンセン</t>
    </rPh>
    <rPh sb="5" eb="9">
      <t>カブシキガイシャ</t>
    </rPh>
    <phoneticPr fontId="10"/>
  </si>
  <si>
    <t>宇久観光バス株式会社</t>
    <rPh sb="0" eb="2">
      <t>ウク</t>
    </rPh>
    <rPh sb="2" eb="4">
      <t>カンコウ</t>
    </rPh>
    <rPh sb="6" eb="10">
      <t>カブシキガイシャ</t>
    </rPh>
    <phoneticPr fontId="10"/>
  </si>
  <si>
    <t>させぼバス株式会社</t>
    <rPh sb="5" eb="9">
      <t>カブシキガイシャ</t>
    </rPh>
    <phoneticPr fontId="10"/>
  </si>
  <si>
    <t>地方独立行政法人　北松中央病院</t>
    <rPh sb="0" eb="2">
      <t>チホウ</t>
    </rPh>
    <rPh sb="2" eb="4">
      <t>ドクリツ</t>
    </rPh>
    <rPh sb="4" eb="6">
      <t>ギョウセイ</t>
    </rPh>
    <rPh sb="6" eb="8">
      <t>ホウジン</t>
    </rPh>
    <rPh sb="9" eb="11">
      <t>ホクショウ</t>
    </rPh>
    <rPh sb="11" eb="13">
      <t>チュウオウ</t>
    </rPh>
    <rPh sb="13" eb="15">
      <t>ビョウイン</t>
    </rPh>
    <phoneticPr fontId="10"/>
  </si>
  <si>
    <t>財団法人佐世保市学校給食会</t>
    <rPh sb="0" eb="2">
      <t>ザイダン</t>
    </rPh>
    <rPh sb="2" eb="4">
      <t>ホウジン</t>
    </rPh>
    <rPh sb="4" eb="8">
      <t>サセボシ</t>
    </rPh>
    <rPh sb="8" eb="10">
      <t>ガッコウ</t>
    </rPh>
    <rPh sb="10" eb="12">
      <t>キュウショク</t>
    </rPh>
    <rPh sb="12" eb="13">
      <t>カイ</t>
    </rPh>
    <phoneticPr fontId="10"/>
  </si>
  <si>
    <t>地方独立行政法人　佐世保市総合医療センター</t>
    <rPh sb="0" eb="2">
      <t>チホウ</t>
    </rPh>
    <rPh sb="2" eb="4">
      <t>ドクリツ</t>
    </rPh>
    <rPh sb="4" eb="6">
      <t>ギョウセイ</t>
    </rPh>
    <rPh sb="6" eb="8">
      <t>ホウジン</t>
    </rPh>
    <rPh sb="9" eb="13">
      <t>サセボシ</t>
    </rPh>
    <rPh sb="13" eb="15">
      <t>ソウゴウ</t>
    </rPh>
    <rPh sb="15" eb="17">
      <t>イリョウ</t>
    </rPh>
    <phoneticPr fontId="10"/>
  </si>
  <si>
    <t>公益社団法人長崎県林業公社</t>
    <rPh sb="0" eb="2">
      <t>コウエキ</t>
    </rPh>
    <rPh sb="2" eb="4">
      <t>シャダン</t>
    </rPh>
    <rPh sb="4" eb="6">
      <t>ホウジン</t>
    </rPh>
    <rPh sb="6" eb="9">
      <t>ナガサキケン</t>
    </rPh>
    <rPh sb="9" eb="11">
      <t>リンギョウ</t>
    </rPh>
    <rPh sb="11" eb="13">
      <t>コウシャ</t>
    </rPh>
    <phoneticPr fontId="10"/>
  </si>
  <si>
    <t>松浦鉄道株式会社</t>
    <rPh sb="0" eb="2">
      <t>マツウラ</t>
    </rPh>
    <rPh sb="2" eb="4">
      <t>テツドウ</t>
    </rPh>
    <rPh sb="4" eb="8">
      <t>カブシキガイシャ</t>
    </rPh>
    <phoneticPr fontId="10"/>
  </si>
  <si>
    <t>長崎県住宅供給公社</t>
    <rPh sb="0" eb="3">
      <t>ナガサキケン</t>
    </rPh>
    <rPh sb="3" eb="5">
      <t>ジュウタク</t>
    </rPh>
    <rPh sb="5" eb="7">
      <t>キョウキュウ</t>
    </rPh>
    <rPh sb="7" eb="9">
      <t>コウシャ</t>
    </rPh>
    <phoneticPr fontId="10"/>
  </si>
  <si>
    <t>株式会社西九州させぼパワーズ</t>
    <rPh sb="0" eb="4">
      <t>カブシキガイシャ</t>
    </rPh>
    <rPh sb="4" eb="5">
      <t>ニシ</t>
    </rPh>
    <rPh sb="5" eb="7">
      <t>キュウシュウ</t>
    </rPh>
    <phoneticPr fontId="10"/>
  </si>
  <si>
    <t>施設整備基金</t>
    <rPh sb="0" eb="2">
      <t>シセツ</t>
    </rPh>
    <rPh sb="2" eb="4">
      <t>セイビ</t>
    </rPh>
    <rPh sb="4" eb="6">
      <t>キキン</t>
    </rPh>
    <phoneticPr fontId="2"/>
  </si>
  <si>
    <t>ふるさと佐世保元気基金</t>
    <rPh sb="4" eb="7">
      <t>サセボ</t>
    </rPh>
    <rPh sb="7" eb="9">
      <t>ゲンキ</t>
    </rPh>
    <rPh sb="9" eb="11">
      <t>キキン</t>
    </rPh>
    <phoneticPr fontId="2"/>
  </si>
  <si>
    <t>合併市町村振興基金</t>
    <rPh sb="0" eb="2">
      <t>ガッペイ</t>
    </rPh>
    <rPh sb="2" eb="5">
      <t>シチョウソン</t>
    </rPh>
    <rPh sb="5" eb="7">
      <t>シンコウ</t>
    </rPh>
    <rPh sb="7" eb="9">
      <t>キキン</t>
    </rPh>
    <phoneticPr fontId="2"/>
  </si>
  <si>
    <t>住宅基金</t>
    <rPh sb="0" eb="2">
      <t>ジュウタク</t>
    </rPh>
    <rPh sb="2" eb="4">
      <t>キキン</t>
    </rPh>
    <phoneticPr fontId="2"/>
  </si>
  <si>
    <t>災害補てん基金</t>
    <rPh sb="0" eb="2">
      <t>サイガイ</t>
    </rPh>
    <rPh sb="2" eb="3">
      <t>ホ</t>
    </rPh>
    <rPh sb="5" eb="7">
      <t>キキン</t>
    </rPh>
    <phoneticPr fontId="2"/>
  </si>
  <si>
    <t>-</t>
    <phoneticPr fontId="2"/>
  </si>
  <si>
    <t>-</t>
    <phoneticPr fontId="2"/>
  </si>
  <si>
    <t>-</t>
    <phoneticPr fontId="2"/>
  </si>
  <si>
    <t>-</t>
    <phoneticPr fontId="2"/>
  </si>
  <si>
    <t>〇</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</si>
</sst>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E8F4-4BFD-B13D-180AE5DD627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101328</c:v>
                </c:pt>
                <c:pt idx="1">
                  <c:v>56448</c:v>
                </c:pt>
                <c:pt idx="2">
                  <c:v>65578</c:v>
                </c:pt>
                <c:pt idx="3">
                  <c:v>72095</c:v>
                </c:pt>
                <c:pt idx="4">
                  <c:v>65065</c:v>
                </c:pt>
              </c:numCache>
            </c:numRef>
          </c:val>
          <c:smooth val="0"/>
          <c:extLst>
            <c:ext xmlns:c16="http://schemas.microsoft.com/office/drawing/2014/chart" uri="{C3380CC4-5D6E-409C-BE32-E72D297353CC}">
              <c16:uniqueId val="{00000001-E8F4-4BFD-B13D-180AE5DD627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5.47</c:v>
                </c:pt>
                <c:pt idx="1">
                  <c:v>7.67</c:v>
                </c:pt>
                <c:pt idx="2">
                  <c:v>7.49</c:v>
                </c:pt>
                <c:pt idx="3">
                  <c:v>7.51</c:v>
                </c:pt>
                <c:pt idx="4">
                  <c:v>6.03</c:v>
                </c:pt>
              </c:numCache>
            </c:numRef>
          </c:val>
          <c:extLst>
            <c:ext xmlns:c16="http://schemas.microsoft.com/office/drawing/2014/chart" uri="{C3380CC4-5D6E-409C-BE32-E72D297353CC}">
              <c16:uniqueId val="{00000000-CFE2-4E7C-96B7-783711A07DD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9.35</c:v>
                </c:pt>
                <c:pt idx="1">
                  <c:v>9.39</c:v>
                </c:pt>
                <c:pt idx="2">
                  <c:v>10.89</c:v>
                </c:pt>
                <c:pt idx="3">
                  <c:v>10.55</c:v>
                </c:pt>
                <c:pt idx="4">
                  <c:v>10.54</c:v>
                </c:pt>
              </c:numCache>
            </c:numRef>
          </c:val>
          <c:extLst>
            <c:ext xmlns:c16="http://schemas.microsoft.com/office/drawing/2014/chart" uri="{C3380CC4-5D6E-409C-BE32-E72D297353CC}">
              <c16:uniqueId val="{00000001-CFE2-4E7C-96B7-783711A07DD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1.31</c:v>
                </c:pt>
                <c:pt idx="1">
                  <c:v>2.46</c:v>
                </c:pt>
                <c:pt idx="2">
                  <c:v>1.72</c:v>
                </c:pt>
                <c:pt idx="3">
                  <c:v>-0.85</c:v>
                </c:pt>
                <c:pt idx="4">
                  <c:v>-1.34</c:v>
                </c:pt>
              </c:numCache>
            </c:numRef>
          </c:val>
          <c:smooth val="0"/>
          <c:extLst>
            <c:ext xmlns:c16="http://schemas.microsoft.com/office/drawing/2014/chart" uri="{C3380CC4-5D6E-409C-BE32-E72D297353CC}">
              <c16:uniqueId val="{00000002-CFE2-4E7C-96B7-783711A07DD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c:v>
                </c:pt>
                <c:pt idx="2">
                  <c:v>#N/A</c:v>
                </c:pt>
                <c:pt idx="3">
                  <c:v>0.5</c:v>
                </c:pt>
                <c:pt idx="4">
                  <c:v>#N/A</c:v>
                </c:pt>
                <c:pt idx="5">
                  <c:v>0.65</c:v>
                </c:pt>
                <c:pt idx="6">
                  <c:v>#N/A</c:v>
                </c:pt>
                <c:pt idx="7">
                  <c:v>0.69</c:v>
                </c:pt>
                <c:pt idx="8">
                  <c:v>#N/A</c:v>
                </c:pt>
                <c:pt idx="9">
                  <c:v>0.25</c:v>
                </c:pt>
              </c:numCache>
            </c:numRef>
          </c:val>
          <c:extLst>
            <c:ext xmlns:c16="http://schemas.microsoft.com/office/drawing/2014/chart" uri="{C3380CC4-5D6E-409C-BE32-E72D297353CC}">
              <c16:uniqueId val="{00000000-841B-4C7D-90B8-CDEC7B2E233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41B-4C7D-90B8-CDEC7B2E2334}"/>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c:v>
                </c:pt>
                <c:pt idx="2">
                  <c:v>#N/A</c:v>
                </c:pt>
                <c:pt idx="3">
                  <c:v>0.1</c:v>
                </c:pt>
                <c:pt idx="4">
                  <c:v>#N/A</c:v>
                </c:pt>
                <c:pt idx="5">
                  <c:v>0.1</c:v>
                </c:pt>
                <c:pt idx="6">
                  <c:v>#N/A</c:v>
                </c:pt>
                <c:pt idx="7">
                  <c:v>0.11</c:v>
                </c:pt>
                <c:pt idx="8">
                  <c:v>#N/A</c:v>
                </c:pt>
                <c:pt idx="9">
                  <c:v>0.12</c:v>
                </c:pt>
              </c:numCache>
            </c:numRef>
          </c:val>
          <c:extLst>
            <c:ext xmlns:c16="http://schemas.microsoft.com/office/drawing/2014/chart" uri="{C3380CC4-5D6E-409C-BE32-E72D297353CC}">
              <c16:uniqueId val="{00000002-841B-4C7D-90B8-CDEC7B2E2334}"/>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0.28000000000000003</c:v>
                </c:pt>
                <c:pt idx="2">
                  <c:v>#N/A</c:v>
                </c:pt>
                <c:pt idx="3">
                  <c:v>0.72</c:v>
                </c:pt>
                <c:pt idx="4">
                  <c:v>#N/A</c:v>
                </c:pt>
                <c:pt idx="5">
                  <c:v>0.68</c:v>
                </c:pt>
                <c:pt idx="6">
                  <c:v>#N/A</c:v>
                </c:pt>
                <c:pt idx="7">
                  <c:v>0.23</c:v>
                </c:pt>
                <c:pt idx="8">
                  <c:v>#N/A</c:v>
                </c:pt>
                <c:pt idx="9">
                  <c:v>0.31</c:v>
                </c:pt>
              </c:numCache>
            </c:numRef>
          </c:val>
          <c:extLst>
            <c:ext xmlns:c16="http://schemas.microsoft.com/office/drawing/2014/chart" uri="{C3380CC4-5D6E-409C-BE32-E72D297353CC}">
              <c16:uniqueId val="{00000003-841B-4C7D-90B8-CDEC7B2E2334}"/>
            </c:ext>
          </c:extLst>
        </c:ser>
        <c:ser>
          <c:idx val="4"/>
          <c:order val="4"/>
          <c:tx>
            <c:strRef>
              <c:f>データシート!$A$31</c:f>
              <c:strCache>
                <c:ptCount val="1"/>
                <c:pt idx="0">
                  <c:v>競輪事業特別会計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0.52</c:v>
                </c:pt>
                <c:pt idx="2">
                  <c:v>#N/A</c:v>
                </c:pt>
                <c:pt idx="3">
                  <c:v>1.03</c:v>
                </c:pt>
                <c:pt idx="4">
                  <c:v>#N/A</c:v>
                </c:pt>
                <c:pt idx="5">
                  <c:v>0.91</c:v>
                </c:pt>
                <c:pt idx="6">
                  <c:v>#N/A</c:v>
                </c:pt>
                <c:pt idx="7">
                  <c:v>0.61</c:v>
                </c:pt>
                <c:pt idx="8">
                  <c:v>#N/A</c:v>
                </c:pt>
                <c:pt idx="9">
                  <c:v>0.43</c:v>
                </c:pt>
              </c:numCache>
            </c:numRef>
          </c:val>
          <c:extLst>
            <c:ext xmlns:c16="http://schemas.microsoft.com/office/drawing/2014/chart" uri="{C3380CC4-5D6E-409C-BE32-E72D297353CC}">
              <c16:uniqueId val="{00000004-841B-4C7D-90B8-CDEC7B2E2334}"/>
            </c:ext>
          </c:extLst>
        </c:ser>
        <c:ser>
          <c:idx val="5"/>
          <c:order val="5"/>
          <c:tx>
            <c:strRef>
              <c:f>データシート!$A$32</c:f>
              <c:strCache>
                <c:ptCount val="1"/>
                <c:pt idx="0">
                  <c:v>卸売市場事業特別会計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c:v>
                </c:pt>
                <c:pt idx="2">
                  <c:v>#N/A</c:v>
                </c:pt>
                <c:pt idx="3">
                  <c:v>0.6</c:v>
                </c:pt>
                <c:pt idx="4">
                  <c:v>#N/A</c:v>
                </c:pt>
                <c:pt idx="5">
                  <c:v>0.59</c:v>
                </c:pt>
                <c:pt idx="6">
                  <c:v>#N/A</c:v>
                </c:pt>
                <c:pt idx="7">
                  <c:v>0.6</c:v>
                </c:pt>
                <c:pt idx="8">
                  <c:v>#N/A</c:v>
                </c:pt>
                <c:pt idx="9">
                  <c:v>0.6</c:v>
                </c:pt>
              </c:numCache>
            </c:numRef>
          </c:val>
          <c:extLst>
            <c:ext xmlns:c16="http://schemas.microsoft.com/office/drawing/2014/chart" uri="{C3380CC4-5D6E-409C-BE32-E72D297353CC}">
              <c16:uniqueId val="{00000005-841B-4C7D-90B8-CDEC7B2E2334}"/>
            </c:ext>
          </c:extLst>
        </c:ser>
        <c:ser>
          <c:idx val="6"/>
          <c:order val="6"/>
          <c:tx>
            <c:strRef>
              <c:f>データシート!$A$33</c:f>
              <c:strCache>
                <c:ptCount val="1"/>
                <c:pt idx="0">
                  <c:v>住宅事業特別会計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0.68</c:v>
                </c:pt>
                <c:pt idx="2">
                  <c:v>#N/A</c:v>
                </c:pt>
                <c:pt idx="3">
                  <c:v>0.86</c:v>
                </c:pt>
                <c:pt idx="4">
                  <c:v>#N/A</c:v>
                </c:pt>
                <c:pt idx="5">
                  <c:v>0.61</c:v>
                </c:pt>
                <c:pt idx="6">
                  <c:v>#N/A</c:v>
                </c:pt>
                <c:pt idx="7">
                  <c:v>0.53</c:v>
                </c:pt>
                <c:pt idx="8">
                  <c:v>#N/A</c:v>
                </c:pt>
                <c:pt idx="9">
                  <c:v>0.87</c:v>
                </c:pt>
              </c:numCache>
            </c:numRef>
          </c:val>
          <c:extLst>
            <c:ext xmlns:c16="http://schemas.microsoft.com/office/drawing/2014/chart" uri="{C3380CC4-5D6E-409C-BE32-E72D297353CC}">
              <c16:uniqueId val="{00000006-841B-4C7D-90B8-CDEC7B2E233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4.8</c:v>
                </c:pt>
                <c:pt idx="2">
                  <c:v>#N/A</c:v>
                </c:pt>
                <c:pt idx="3">
                  <c:v>4.72</c:v>
                </c:pt>
                <c:pt idx="4">
                  <c:v>#N/A</c:v>
                </c:pt>
                <c:pt idx="5">
                  <c:v>4.75</c:v>
                </c:pt>
                <c:pt idx="6">
                  <c:v>#N/A</c:v>
                </c:pt>
                <c:pt idx="7">
                  <c:v>4.74</c:v>
                </c:pt>
                <c:pt idx="8">
                  <c:v>#N/A</c:v>
                </c:pt>
                <c:pt idx="9">
                  <c:v>4.83</c:v>
                </c:pt>
              </c:numCache>
            </c:numRef>
          </c:val>
          <c:extLst>
            <c:ext xmlns:c16="http://schemas.microsoft.com/office/drawing/2014/chart" uri="{C3380CC4-5D6E-409C-BE32-E72D297353CC}">
              <c16:uniqueId val="{00000007-841B-4C7D-90B8-CDEC7B2E233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4.75</c:v>
                </c:pt>
                <c:pt idx="2">
                  <c:v>#N/A</c:v>
                </c:pt>
                <c:pt idx="3">
                  <c:v>6.77</c:v>
                </c:pt>
                <c:pt idx="4">
                  <c:v>#N/A</c:v>
                </c:pt>
                <c:pt idx="5">
                  <c:v>6.82</c:v>
                </c:pt>
                <c:pt idx="6">
                  <c:v>#N/A</c:v>
                </c:pt>
                <c:pt idx="7">
                  <c:v>6.89</c:v>
                </c:pt>
                <c:pt idx="8">
                  <c:v>#N/A</c:v>
                </c:pt>
                <c:pt idx="9">
                  <c:v>5.0599999999999996</c:v>
                </c:pt>
              </c:numCache>
            </c:numRef>
          </c:val>
          <c:extLst>
            <c:ext xmlns:c16="http://schemas.microsoft.com/office/drawing/2014/chart" uri="{C3380CC4-5D6E-409C-BE32-E72D297353CC}">
              <c16:uniqueId val="{00000008-841B-4C7D-90B8-CDEC7B2E233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7.09</c:v>
                </c:pt>
                <c:pt idx="2">
                  <c:v>#N/A</c:v>
                </c:pt>
                <c:pt idx="3">
                  <c:v>7.06</c:v>
                </c:pt>
                <c:pt idx="4">
                  <c:v>#N/A</c:v>
                </c:pt>
                <c:pt idx="5">
                  <c:v>6.71</c:v>
                </c:pt>
                <c:pt idx="6">
                  <c:v>#N/A</c:v>
                </c:pt>
                <c:pt idx="7">
                  <c:v>6.51</c:v>
                </c:pt>
                <c:pt idx="8">
                  <c:v>#N/A</c:v>
                </c:pt>
                <c:pt idx="9">
                  <c:v>6.17</c:v>
                </c:pt>
              </c:numCache>
            </c:numRef>
          </c:val>
          <c:extLst>
            <c:ext xmlns:c16="http://schemas.microsoft.com/office/drawing/2014/chart" uri="{C3380CC4-5D6E-409C-BE32-E72D297353CC}">
              <c16:uniqueId val="{00000009-841B-4C7D-90B8-CDEC7B2E233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11280</c:v>
                </c:pt>
                <c:pt idx="5">
                  <c:v>11583</c:v>
                </c:pt>
                <c:pt idx="8">
                  <c:v>11203</c:v>
                </c:pt>
                <c:pt idx="11">
                  <c:v>10881</c:v>
                </c:pt>
                <c:pt idx="14">
                  <c:v>10433</c:v>
                </c:pt>
              </c:numCache>
            </c:numRef>
          </c:val>
          <c:extLst>
            <c:ext xmlns:c16="http://schemas.microsoft.com/office/drawing/2014/chart" uri="{C3380CC4-5D6E-409C-BE32-E72D297353CC}">
              <c16:uniqueId val="{00000000-50EA-4B32-8CCB-D723698D6EE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0EA-4B32-8CCB-D723698D6EE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33</c:v>
                </c:pt>
                <c:pt idx="3">
                  <c:v>28</c:v>
                </c:pt>
                <c:pt idx="6">
                  <c:v>22</c:v>
                </c:pt>
                <c:pt idx="9">
                  <c:v>21</c:v>
                </c:pt>
                <c:pt idx="12">
                  <c:v>18</c:v>
                </c:pt>
              </c:numCache>
            </c:numRef>
          </c:val>
          <c:extLst>
            <c:ext xmlns:c16="http://schemas.microsoft.com/office/drawing/2014/chart" uri="{C3380CC4-5D6E-409C-BE32-E72D297353CC}">
              <c16:uniqueId val="{00000002-50EA-4B32-8CCB-D723698D6EE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0EA-4B32-8CCB-D723698D6EE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2238</c:v>
                </c:pt>
                <c:pt idx="3">
                  <c:v>2021</c:v>
                </c:pt>
                <c:pt idx="6">
                  <c:v>1861</c:v>
                </c:pt>
                <c:pt idx="9">
                  <c:v>1778</c:v>
                </c:pt>
                <c:pt idx="12">
                  <c:v>1798</c:v>
                </c:pt>
              </c:numCache>
            </c:numRef>
          </c:val>
          <c:extLst>
            <c:ext xmlns:c16="http://schemas.microsoft.com/office/drawing/2014/chart" uri="{C3380CC4-5D6E-409C-BE32-E72D297353CC}">
              <c16:uniqueId val="{00000004-50EA-4B32-8CCB-D723698D6EE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143</c:v>
                </c:pt>
                <c:pt idx="3">
                  <c:v>143</c:v>
                </c:pt>
                <c:pt idx="6">
                  <c:v>143</c:v>
                </c:pt>
                <c:pt idx="9">
                  <c:v>143</c:v>
                </c:pt>
                <c:pt idx="12">
                  <c:v>143</c:v>
                </c:pt>
              </c:numCache>
            </c:numRef>
          </c:val>
          <c:extLst>
            <c:ext xmlns:c16="http://schemas.microsoft.com/office/drawing/2014/chart" uri="{C3380CC4-5D6E-409C-BE32-E72D297353CC}">
              <c16:uniqueId val="{00000005-50EA-4B32-8CCB-D723698D6EE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0EA-4B32-8CCB-D723698D6EE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11369</c:v>
                </c:pt>
                <c:pt idx="3">
                  <c:v>11250</c:v>
                </c:pt>
                <c:pt idx="6">
                  <c:v>11871</c:v>
                </c:pt>
                <c:pt idx="9">
                  <c:v>11824</c:v>
                </c:pt>
                <c:pt idx="12">
                  <c:v>11648</c:v>
                </c:pt>
              </c:numCache>
            </c:numRef>
          </c:val>
          <c:extLst>
            <c:ext xmlns:c16="http://schemas.microsoft.com/office/drawing/2014/chart" uri="{C3380CC4-5D6E-409C-BE32-E72D297353CC}">
              <c16:uniqueId val="{00000007-50EA-4B32-8CCB-D723698D6EE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2503</c:v>
                </c:pt>
                <c:pt idx="2">
                  <c:v>#N/A</c:v>
                </c:pt>
                <c:pt idx="3">
                  <c:v>#N/A</c:v>
                </c:pt>
                <c:pt idx="4">
                  <c:v>1859</c:v>
                </c:pt>
                <c:pt idx="5">
                  <c:v>#N/A</c:v>
                </c:pt>
                <c:pt idx="6">
                  <c:v>#N/A</c:v>
                </c:pt>
                <c:pt idx="7">
                  <c:v>2694</c:v>
                </c:pt>
                <c:pt idx="8">
                  <c:v>#N/A</c:v>
                </c:pt>
                <c:pt idx="9">
                  <c:v>#N/A</c:v>
                </c:pt>
                <c:pt idx="10">
                  <c:v>2885</c:v>
                </c:pt>
                <c:pt idx="11">
                  <c:v>#N/A</c:v>
                </c:pt>
                <c:pt idx="12">
                  <c:v>#N/A</c:v>
                </c:pt>
                <c:pt idx="13">
                  <c:v>3174</c:v>
                </c:pt>
                <c:pt idx="14">
                  <c:v>#N/A</c:v>
                </c:pt>
              </c:numCache>
            </c:numRef>
          </c:val>
          <c:smooth val="0"/>
          <c:extLst>
            <c:ext xmlns:c16="http://schemas.microsoft.com/office/drawing/2014/chart" uri="{C3380CC4-5D6E-409C-BE32-E72D297353CC}">
              <c16:uniqueId val="{00000008-50EA-4B32-8CCB-D723698D6EE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93393</c:v>
                </c:pt>
                <c:pt idx="5">
                  <c:v>92553</c:v>
                </c:pt>
                <c:pt idx="8">
                  <c:v>91448</c:v>
                </c:pt>
                <c:pt idx="11">
                  <c:v>88427</c:v>
                </c:pt>
                <c:pt idx="14">
                  <c:v>85478</c:v>
                </c:pt>
              </c:numCache>
            </c:numRef>
          </c:val>
          <c:extLst>
            <c:ext xmlns:c16="http://schemas.microsoft.com/office/drawing/2014/chart" uri="{C3380CC4-5D6E-409C-BE32-E72D297353CC}">
              <c16:uniqueId val="{00000000-732D-4B5C-9DF6-E7276A47D94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34903</c:v>
                </c:pt>
                <c:pt idx="5">
                  <c:v>34681</c:v>
                </c:pt>
                <c:pt idx="8">
                  <c:v>36392</c:v>
                </c:pt>
                <c:pt idx="11">
                  <c:v>37006</c:v>
                </c:pt>
                <c:pt idx="14">
                  <c:v>37996</c:v>
                </c:pt>
              </c:numCache>
            </c:numRef>
          </c:val>
          <c:extLst>
            <c:ext xmlns:c16="http://schemas.microsoft.com/office/drawing/2014/chart" uri="{C3380CC4-5D6E-409C-BE32-E72D297353CC}">
              <c16:uniqueId val="{00000001-732D-4B5C-9DF6-E7276A47D94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28564</c:v>
                </c:pt>
                <c:pt idx="5">
                  <c:v>28198</c:v>
                </c:pt>
                <c:pt idx="8">
                  <c:v>30993</c:v>
                </c:pt>
                <c:pt idx="11">
                  <c:v>30964</c:v>
                </c:pt>
                <c:pt idx="14">
                  <c:v>29794</c:v>
                </c:pt>
              </c:numCache>
            </c:numRef>
          </c:val>
          <c:extLst>
            <c:ext xmlns:c16="http://schemas.microsoft.com/office/drawing/2014/chart" uri="{C3380CC4-5D6E-409C-BE32-E72D297353CC}">
              <c16:uniqueId val="{00000002-732D-4B5C-9DF6-E7276A47D94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32D-4B5C-9DF6-E7276A47D94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32D-4B5C-9DF6-E7276A47D94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90</c:v>
                </c:pt>
                <c:pt idx="3">
                  <c:v>108</c:v>
                </c:pt>
                <c:pt idx="6">
                  <c:v>111</c:v>
                </c:pt>
                <c:pt idx="9">
                  <c:v>124</c:v>
                </c:pt>
                <c:pt idx="12">
                  <c:v>141</c:v>
                </c:pt>
              </c:numCache>
            </c:numRef>
          </c:val>
          <c:extLst>
            <c:ext xmlns:c16="http://schemas.microsoft.com/office/drawing/2014/chart" uri="{C3380CC4-5D6E-409C-BE32-E72D297353CC}">
              <c16:uniqueId val="{00000005-732D-4B5C-9DF6-E7276A47D94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14006</c:v>
                </c:pt>
                <c:pt idx="3">
                  <c:v>13454</c:v>
                </c:pt>
                <c:pt idx="6">
                  <c:v>12360</c:v>
                </c:pt>
                <c:pt idx="9">
                  <c:v>12152</c:v>
                </c:pt>
                <c:pt idx="12">
                  <c:v>12115</c:v>
                </c:pt>
              </c:numCache>
            </c:numRef>
          </c:val>
          <c:extLst>
            <c:ext xmlns:c16="http://schemas.microsoft.com/office/drawing/2014/chart" uri="{C3380CC4-5D6E-409C-BE32-E72D297353CC}">
              <c16:uniqueId val="{00000006-732D-4B5C-9DF6-E7276A47D94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32D-4B5C-9DF6-E7276A47D94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25565</c:v>
                </c:pt>
                <c:pt idx="3">
                  <c:v>26030</c:v>
                </c:pt>
                <c:pt idx="6">
                  <c:v>26134</c:v>
                </c:pt>
                <c:pt idx="9">
                  <c:v>27274</c:v>
                </c:pt>
                <c:pt idx="12">
                  <c:v>27370</c:v>
                </c:pt>
              </c:numCache>
            </c:numRef>
          </c:val>
          <c:extLst>
            <c:ext xmlns:c16="http://schemas.microsoft.com/office/drawing/2014/chart" uri="{C3380CC4-5D6E-409C-BE32-E72D297353CC}">
              <c16:uniqueId val="{00000008-732D-4B5C-9DF6-E7276A47D94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1312</c:v>
                </c:pt>
                <c:pt idx="6">
                  <c:v>880</c:v>
                </c:pt>
                <c:pt idx="9">
                  <c:v>838</c:v>
                </c:pt>
                <c:pt idx="12">
                  <c:v>812</c:v>
                </c:pt>
              </c:numCache>
            </c:numRef>
          </c:val>
          <c:extLst>
            <c:ext xmlns:c16="http://schemas.microsoft.com/office/drawing/2014/chart" uri="{C3380CC4-5D6E-409C-BE32-E72D297353CC}">
              <c16:uniqueId val="{00000009-732D-4B5C-9DF6-E7276A47D94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116645</c:v>
                </c:pt>
                <c:pt idx="3">
                  <c:v>114203</c:v>
                </c:pt>
                <c:pt idx="6">
                  <c:v>112936</c:v>
                </c:pt>
                <c:pt idx="9">
                  <c:v>110301</c:v>
                </c:pt>
                <c:pt idx="12">
                  <c:v>106683</c:v>
                </c:pt>
              </c:numCache>
            </c:numRef>
          </c:val>
          <c:extLst>
            <c:ext xmlns:c16="http://schemas.microsoft.com/office/drawing/2014/chart" uri="{C3380CC4-5D6E-409C-BE32-E72D297353CC}">
              <c16:uniqueId val="{0000000A-732D-4B5C-9DF6-E7276A47D94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32D-4B5C-9DF6-E7276A47D94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6729</c:v>
                </c:pt>
                <c:pt idx="1">
                  <c:v>6334</c:v>
                </c:pt>
                <c:pt idx="2">
                  <c:v>6381</c:v>
                </c:pt>
              </c:numCache>
            </c:numRef>
          </c:val>
          <c:extLst>
            <c:ext xmlns:c16="http://schemas.microsoft.com/office/drawing/2014/chart" uri="{C3380CC4-5D6E-409C-BE32-E72D297353CC}">
              <c16:uniqueId val="{00000000-5774-4BE1-9A54-260D8DB7D67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3324</c:v>
                </c:pt>
                <c:pt idx="1">
                  <c:v>3261</c:v>
                </c:pt>
                <c:pt idx="2">
                  <c:v>3236</c:v>
                </c:pt>
              </c:numCache>
            </c:numRef>
          </c:val>
          <c:extLst>
            <c:ext xmlns:c16="http://schemas.microsoft.com/office/drawing/2014/chart" uri="{C3380CC4-5D6E-409C-BE32-E72D297353CC}">
              <c16:uniqueId val="{00000001-5774-4BE1-9A54-260D8DB7D67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13118</c:v>
                </c:pt>
                <c:pt idx="1">
                  <c:v>12953</c:v>
                </c:pt>
                <c:pt idx="2">
                  <c:v>12932</c:v>
                </c:pt>
              </c:numCache>
            </c:numRef>
          </c:val>
          <c:extLst>
            <c:ext xmlns:c16="http://schemas.microsoft.com/office/drawing/2014/chart" uri="{C3380CC4-5D6E-409C-BE32-E72D297353CC}">
              <c16:uniqueId val="{00000002-5774-4BE1-9A54-260D8DB7D67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元利償還金等については、前年度と比較して約</a:t>
          </a:r>
          <a:r>
            <a:rPr kumimoji="1" lang="en-US" altLang="ja-JP" sz="1200">
              <a:solidFill>
                <a:sysClr val="windowText" lastClr="000000"/>
              </a:solidFill>
              <a:latin typeface="ＭＳ ゴシック" pitchFamily="49" charset="-128"/>
              <a:ea typeface="ＭＳ ゴシック" pitchFamily="49" charset="-128"/>
            </a:rPr>
            <a:t>1</a:t>
          </a:r>
          <a:r>
            <a:rPr kumimoji="1" lang="ja-JP" altLang="en-US" sz="1200">
              <a:solidFill>
                <a:sysClr val="windowText" lastClr="000000"/>
              </a:solidFill>
              <a:latin typeface="ＭＳ ゴシック" pitchFamily="49" charset="-128"/>
              <a:ea typeface="ＭＳ ゴシック" pitchFamily="49" charset="-128"/>
            </a:rPr>
            <a:t>億</a:t>
          </a:r>
          <a:r>
            <a:rPr kumimoji="1" lang="en-US" altLang="ja-JP" sz="1200">
              <a:solidFill>
                <a:sysClr val="windowText" lastClr="000000"/>
              </a:solidFill>
              <a:latin typeface="ＭＳ ゴシック" pitchFamily="49" charset="-128"/>
              <a:ea typeface="ＭＳ ゴシック" pitchFamily="49" charset="-128"/>
            </a:rPr>
            <a:t>6</a:t>
          </a:r>
          <a:r>
            <a:rPr kumimoji="1" lang="ja-JP" altLang="en-US" sz="1200">
              <a:solidFill>
                <a:sysClr val="windowText" lastClr="000000"/>
              </a:solidFill>
              <a:latin typeface="ＭＳ ゴシック" pitchFamily="49" charset="-128"/>
              <a:ea typeface="ＭＳ ゴシック" pitchFamily="49" charset="-128"/>
            </a:rPr>
            <a:t>千万円減少した。これは、プライマリーバランスの黒字化を達成し、地方債残高が減少したことなどによるものである。</a:t>
          </a:r>
        </a:p>
        <a:p>
          <a:r>
            <a:rPr kumimoji="1" lang="ja-JP" altLang="en-US" sz="1200">
              <a:solidFill>
                <a:sysClr val="windowText" lastClr="000000"/>
              </a:solidFill>
              <a:latin typeface="ＭＳ ゴシック" pitchFamily="49" charset="-128"/>
              <a:ea typeface="ＭＳ ゴシック" pitchFamily="49" charset="-128"/>
            </a:rPr>
            <a:t>　また、控除財源である算入公債費等については、前年度比で約</a:t>
          </a:r>
          <a:r>
            <a:rPr kumimoji="1" lang="en-US" altLang="ja-JP" sz="1200">
              <a:solidFill>
                <a:sysClr val="windowText" lastClr="000000"/>
              </a:solidFill>
              <a:latin typeface="ＭＳ ゴシック" pitchFamily="49" charset="-128"/>
              <a:ea typeface="ＭＳ ゴシック" pitchFamily="49" charset="-128"/>
            </a:rPr>
            <a:t>4</a:t>
          </a:r>
          <a:r>
            <a:rPr kumimoji="1" lang="ja-JP" altLang="en-US" sz="1200">
              <a:solidFill>
                <a:sysClr val="windowText" lastClr="000000"/>
              </a:solidFill>
              <a:latin typeface="ＭＳ ゴシック" pitchFamily="49" charset="-128"/>
              <a:ea typeface="ＭＳ ゴシック" pitchFamily="49" charset="-128"/>
            </a:rPr>
            <a:t>億</a:t>
          </a:r>
          <a:r>
            <a:rPr kumimoji="1" lang="en-US" altLang="ja-JP" sz="1200">
              <a:solidFill>
                <a:sysClr val="windowText" lastClr="000000"/>
              </a:solidFill>
              <a:latin typeface="ＭＳ ゴシック" pitchFamily="49" charset="-128"/>
              <a:ea typeface="ＭＳ ゴシック" pitchFamily="49" charset="-128"/>
            </a:rPr>
            <a:t>5</a:t>
          </a:r>
          <a:r>
            <a:rPr kumimoji="1" lang="ja-JP" altLang="en-US" sz="1200">
              <a:solidFill>
                <a:sysClr val="windowText" lastClr="000000"/>
              </a:solidFill>
              <a:latin typeface="ＭＳ ゴシック" pitchFamily="49" charset="-128"/>
              <a:ea typeface="ＭＳ ゴシック" pitchFamily="49" charset="-128"/>
            </a:rPr>
            <a:t>千万円の減となった。これは合併特例債などの交付税措置の大きい起債の償還が終了したことなどによるものである。分子合計では前年度と比較して約</a:t>
          </a:r>
          <a:r>
            <a:rPr kumimoji="1" lang="en-US" altLang="ja-JP" sz="1200">
              <a:solidFill>
                <a:sysClr val="windowText" lastClr="000000"/>
              </a:solidFill>
              <a:latin typeface="ＭＳ ゴシック" pitchFamily="49" charset="-128"/>
              <a:ea typeface="ＭＳ ゴシック" pitchFamily="49" charset="-128"/>
            </a:rPr>
            <a:t>2</a:t>
          </a:r>
          <a:r>
            <a:rPr kumimoji="1" lang="ja-JP" altLang="en-US" sz="1200">
              <a:solidFill>
                <a:sysClr val="windowText" lastClr="000000"/>
              </a:solidFill>
              <a:latin typeface="ＭＳ ゴシック" pitchFamily="49" charset="-128"/>
              <a:ea typeface="ＭＳ ゴシック" pitchFamily="49" charset="-128"/>
            </a:rPr>
            <a:t>億</a:t>
          </a:r>
          <a:r>
            <a:rPr kumimoji="1" lang="en-US" altLang="ja-JP" sz="1200">
              <a:solidFill>
                <a:sysClr val="windowText" lastClr="000000"/>
              </a:solidFill>
              <a:latin typeface="ＭＳ ゴシック" pitchFamily="49" charset="-128"/>
              <a:ea typeface="ＭＳ ゴシック" pitchFamily="49" charset="-128"/>
            </a:rPr>
            <a:t>9</a:t>
          </a:r>
          <a:r>
            <a:rPr kumimoji="1" lang="ja-JP" altLang="en-US" sz="1200">
              <a:solidFill>
                <a:sysClr val="windowText" lastClr="000000"/>
              </a:solidFill>
              <a:latin typeface="ＭＳ ゴシック" pitchFamily="49" charset="-128"/>
              <a:ea typeface="ＭＳ ゴシック" pitchFamily="49" charset="-128"/>
            </a:rPr>
            <a:t>千万円の増となり、令和</a:t>
          </a:r>
          <a:r>
            <a:rPr kumimoji="1" lang="en-US" altLang="ja-JP" sz="1200">
              <a:solidFill>
                <a:sysClr val="windowText" lastClr="000000"/>
              </a:solidFill>
              <a:latin typeface="ＭＳ ゴシック" pitchFamily="49" charset="-128"/>
              <a:ea typeface="ＭＳ ゴシック" pitchFamily="49" charset="-128"/>
            </a:rPr>
            <a:t>3</a:t>
          </a:r>
          <a:r>
            <a:rPr kumimoji="1" lang="ja-JP" altLang="en-US" sz="1200">
              <a:solidFill>
                <a:sysClr val="windowText" lastClr="000000"/>
              </a:solidFill>
              <a:latin typeface="ＭＳ ゴシック" pitchFamily="49" charset="-128"/>
              <a:ea typeface="ＭＳ ゴシック" pitchFamily="49" charset="-128"/>
            </a:rPr>
            <a:t>年度から令和</a:t>
          </a:r>
          <a:r>
            <a:rPr kumimoji="1" lang="en-US" altLang="ja-JP" sz="1200">
              <a:solidFill>
                <a:sysClr val="windowText" lastClr="000000"/>
              </a:solidFill>
              <a:latin typeface="ＭＳ ゴシック" pitchFamily="49" charset="-128"/>
              <a:ea typeface="ＭＳ ゴシック" pitchFamily="49" charset="-128"/>
            </a:rPr>
            <a:t>5</a:t>
          </a:r>
          <a:r>
            <a:rPr kumimoji="1" lang="ja-JP" altLang="en-US" sz="1200">
              <a:solidFill>
                <a:sysClr val="windowText" lastClr="000000"/>
              </a:solidFill>
              <a:latin typeface="ＭＳ ゴシック" pitchFamily="49" charset="-128"/>
              <a:ea typeface="ＭＳ ゴシック" pitchFamily="49" charset="-128"/>
            </a:rPr>
            <a:t>年度の</a:t>
          </a:r>
          <a:r>
            <a:rPr kumimoji="1" lang="en-US" altLang="ja-JP" sz="1200">
              <a:solidFill>
                <a:sysClr val="windowText" lastClr="000000"/>
              </a:solidFill>
              <a:latin typeface="ＭＳ ゴシック" pitchFamily="49" charset="-128"/>
              <a:ea typeface="ＭＳ ゴシック" pitchFamily="49" charset="-128"/>
            </a:rPr>
            <a:t>3</a:t>
          </a:r>
          <a:r>
            <a:rPr kumimoji="1" lang="ja-JP" altLang="en-US" sz="1200">
              <a:solidFill>
                <a:sysClr val="windowText" lastClr="000000"/>
              </a:solidFill>
              <a:latin typeface="ＭＳ ゴシック" pitchFamily="49" charset="-128"/>
              <a:ea typeface="ＭＳ ゴシック" pitchFamily="49" charset="-128"/>
            </a:rPr>
            <a:t>か年平均で算出した令和</a:t>
          </a:r>
          <a:r>
            <a:rPr kumimoji="1" lang="en-US" altLang="ja-JP" sz="1200">
              <a:solidFill>
                <a:sysClr val="windowText" lastClr="000000"/>
              </a:solidFill>
              <a:latin typeface="ＭＳ ゴシック" pitchFamily="49" charset="-128"/>
              <a:ea typeface="ＭＳ ゴシック" pitchFamily="49" charset="-128"/>
            </a:rPr>
            <a:t>4</a:t>
          </a:r>
          <a:r>
            <a:rPr kumimoji="1" lang="ja-JP" altLang="en-US" sz="1200">
              <a:solidFill>
                <a:sysClr val="windowText" lastClr="000000"/>
              </a:solidFill>
              <a:latin typeface="ＭＳ ゴシック" pitchFamily="49" charset="-128"/>
              <a:ea typeface="ＭＳ ゴシック" pitchFamily="49" charset="-128"/>
            </a:rPr>
            <a:t>年度の実質公債費比率は</a:t>
          </a:r>
          <a:r>
            <a:rPr kumimoji="1" lang="en-US" altLang="ja-JP" sz="1200">
              <a:solidFill>
                <a:sysClr val="windowText" lastClr="000000"/>
              </a:solidFill>
              <a:latin typeface="ＭＳ ゴシック" pitchFamily="49" charset="-128"/>
              <a:ea typeface="ＭＳ ゴシック" pitchFamily="49" charset="-128"/>
            </a:rPr>
            <a:t>5.5</a:t>
          </a:r>
          <a:r>
            <a:rPr kumimoji="1" lang="ja-JP" altLang="en-US" sz="1200">
              <a:solidFill>
                <a:sysClr val="windowText" lastClr="000000"/>
              </a:solidFill>
              <a:latin typeface="ＭＳ ゴシック" pitchFamily="49" charset="-128"/>
              <a:ea typeface="ＭＳ ゴシック" pitchFamily="49" charset="-128"/>
            </a:rPr>
            <a:t>％となり、令和</a:t>
          </a:r>
          <a:r>
            <a:rPr kumimoji="1" lang="en-US" altLang="ja-JP" sz="1200">
              <a:solidFill>
                <a:sysClr val="windowText" lastClr="000000"/>
              </a:solidFill>
              <a:latin typeface="ＭＳ ゴシック" pitchFamily="49" charset="-128"/>
              <a:ea typeface="ＭＳ ゴシック" pitchFamily="49" charset="-128"/>
            </a:rPr>
            <a:t>4</a:t>
          </a:r>
          <a:r>
            <a:rPr kumimoji="1" lang="ja-JP" altLang="en-US" sz="1200">
              <a:solidFill>
                <a:sysClr val="windowText" lastClr="000000"/>
              </a:solidFill>
              <a:latin typeface="ＭＳ ゴシック" pitchFamily="49" charset="-128"/>
              <a:ea typeface="ＭＳ ゴシック" pitchFamily="49" charset="-128"/>
            </a:rPr>
            <a:t>年度の</a:t>
          </a:r>
          <a:r>
            <a:rPr kumimoji="1" lang="en-US" altLang="ja-JP" sz="1200">
              <a:solidFill>
                <a:sysClr val="windowText" lastClr="000000"/>
              </a:solidFill>
              <a:latin typeface="ＭＳ ゴシック" pitchFamily="49" charset="-128"/>
              <a:ea typeface="ＭＳ ゴシック" pitchFamily="49" charset="-128"/>
            </a:rPr>
            <a:t>4.7</a:t>
          </a:r>
          <a:r>
            <a:rPr kumimoji="1" lang="ja-JP" altLang="en-US" sz="1200">
              <a:solidFill>
                <a:sysClr val="windowText" lastClr="000000"/>
              </a:solidFill>
              <a:latin typeface="ＭＳ ゴシック" pitchFamily="49" charset="-128"/>
              <a:ea typeface="ＭＳ ゴシック" pitchFamily="49" charset="-128"/>
            </a:rPr>
            <a:t>％から</a:t>
          </a:r>
          <a:r>
            <a:rPr kumimoji="1" lang="en-US" altLang="ja-JP" sz="1200">
              <a:solidFill>
                <a:sysClr val="windowText" lastClr="000000"/>
              </a:solidFill>
              <a:latin typeface="ＭＳ ゴシック" pitchFamily="49" charset="-128"/>
              <a:ea typeface="ＭＳ ゴシック" pitchFamily="49" charset="-128"/>
            </a:rPr>
            <a:t>0.8</a:t>
          </a:r>
          <a:r>
            <a:rPr kumimoji="1" lang="ja-JP" altLang="en-US" sz="1200">
              <a:solidFill>
                <a:sysClr val="windowText" lastClr="000000"/>
              </a:solidFill>
              <a:latin typeface="ＭＳ ゴシック" pitchFamily="49" charset="-128"/>
              <a:ea typeface="ＭＳ ゴシック" pitchFamily="49" charset="-128"/>
            </a:rPr>
            <a:t>ポイント改善している。</a:t>
          </a: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減債基金積立不足額については、毎年生じていない。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将来負担額については、一般会計等に係る地方債の現在高が約</a:t>
          </a:r>
          <a:r>
            <a:rPr kumimoji="1" lang="en-US" altLang="ja-JP" sz="1400">
              <a:latin typeface="ＭＳ ゴシック" pitchFamily="49" charset="-128"/>
              <a:ea typeface="ＭＳ ゴシック" pitchFamily="49" charset="-128"/>
            </a:rPr>
            <a:t>36</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千万円減少した。プライマリーバランスの黒字の達成などが主な要因である。また</a:t>
          </a:r>
          <a:r>
            <a:rPr kumimoji="1" lang="ja-JP" altLang="en-US" sz="1400">
              <a:solidFill>
                <a:srgbClr val="FF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公営企業債等繰入見込額が、下水道事業で</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千万円増加したことなどにより、前年度と比較して約</a:t>
          </a:r>
          <a:r>
            <a:rPr kumimoji="1" lang="en-US" altLang="ja-JP" sz="1400">
              <a:solidFill>
                <a:sysClr val="windowText" lastClr="000000"/>
              </a:solidFill>
              <a:latin typeface="ＭＳ ゴシック" pitchFamily="49" charset="-128"/>
              <a:ea typeface="ＭＳ ゴシック" pitchFamily="49" charset="-128"/>
            </a:rPr>
            <a:t>1</a:t>
          </a:r>
          <a:r>
            <a:rPr kumimoji="1" lang="ja-JP" altLang="en-US" sz="1400">
              <a:solidFill>
                <a:sysClr val="windowText" lastClr="000000"/>
              </a:solidFill>
              <a:latin typeface="ＭＳ ゴシック" pitchFamily="49" charset="-128"/>
              <a:ea typeface="ＭＳ ゴシック" pitchFamily="49" charset="-128"/>
            </a:rPr>
            <a:t>億円の増となった。</a:t>
          </a:r>
        </a:p>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また、控除財源である充当可能財源等については、都市計画税や公営住宅使用料の充当可能特定歳入が約</a:t>
          </a:r>
          <a:r>
            <a:rPr kumimoji="1" lang="en-US" altLang="ja-JP" sz="1400">
              <a:solidFill>
                <a:sysClr val="windowText" lastClr="000000"/>
              </a:solidFill>
              <a:latin typeface="ＭＳ ゴシック" pitchFamily="49" charset="-128"/>
              <a:ea typeface="ＭＳ ゴシック" pitchFamily="49" charset="-128"/>
            </a:rPr>
            <a:t>9.9</a:t>
          </a:r>
          <a:r>
            <a:rPr kumimoji="1" lang="ja-JP" altLang="en-US" sz="1400">
              <a:solidFill>
                <a:sysClr val="windowText" lastClr="000000"/>
              </a:solidFill>
              <a:latin typeface="ＭＳ ゴシック" pitchFamily="49" charset="-128"/>
              <a:ea typeface="ＭＳ ゴシック" pitchFamily="49" charset="-128"/>
            </a:rPr>
            <a:t>億円の増となったものの、基準財政需要額算入見込額が地方債残高の減少に伴い</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千万円の減となり、前年度と比較して約</a:t>
          </a:r>
          <a:r>
            <a:rPr kumimoji="1" lang="en-US" altLang="ja-JP" sz="1400">
              <a:solidFill>
                <a:sysClr val="windowText" lastClr="000000"/>
              </a:solidFill>
              <a:latin typeface="ＭＳ ゴシック" pitchFamily="49" charset="-128"/>
              <a:ea typeface="ＭＳ ゴシック" pitchFamily="49" charset="-128"/>
            </a:rPr>
            <a:t>29.5</a:t>
          </a:r>
          <a:r>
            <a:rPr kumimoji="1" lang="ja-JP" altLang="en-US" sz="1400">
              <a:solidFill>
                <a:sysClr val="windowText" lastClr="000000"/>
              </a:solidFill>
              <a:latin typeface="ＭＳ ゴシック" pitchFamily="49" charset="-128"/>
              <a:ea typeface="ＭＳ ゴシック" pitchFamily="49" charset="-128"/>
            </a:rPr>
            <a:t>億円の減となった。</a:t>
          </a:r>
        </a:p>
        <a:p>
          <a:r>
            <a:rPr kumimoji="1" lang="ja-JP" altLang="en-US" sz="1400">
              <a:solidFill>
                <a:sysClr val="windowText" lastClr="000000"/>
              </a:solidFill>
              <a:latin typeface="ＭＳ ゴシック" pitchFamily="49" charset="-128"/>
              <a:ea typeface="ＭＳ ゴシック" pitchFamily="49" charset="-128"/>
            </a:rPr>
            <a:t>　この結果、充当可能財源</a:t>
          </a:r>
          <a:r>
            <a:rPr kumimoji="1" lang="ja-JP" altLang="en-US" sz="1400">
              <a:latin typeface="ＭＳ ゴシック" pitchFamily="49" charset="-128"/>
              <a:ea typeface="ＭＳ ゴシック" pitchFamily="49" charset="-128"/>
            </a:rPr>
            <a:t>が将来負担額を上回っており、引き続き将来負担比率は「－」となった。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長崎県佐世保市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各基金で増減はあったものの、全体額としては前年度比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億円増とほぼ横ばいである。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財政調整基金と減債基金から公募債一括償還などの特殊要素を除いた実質的な残高が、標準財政規模の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％以上を維持できるように努めており、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％を超過する分については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DX</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戦略に基づく事業に充当するという考え方のもと、計画的な基金の運用を行っている。また、施設整備基金においても、今後策定される公共施設の再編に関する実施計画に基づき、計画的に運用していく。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合併市町村振興基金：地域住民の連帯の強化及び地域振興等に資する事業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施設整備基金：施設の整備を推進し、市民の安全及び行政サービスの向上に資する事業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ふるさと佐世保元気基金：恵まれた自然とともに市民が元気で輝くまちづくりに資する事業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年度は、合併市町村振興基金について旧吉井支所庁庁舎解体及び跡地造成経費などの対象事業への基金繰入により残高は減となった。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施設整備基金においては、オフィス改革推進事業や、令和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引続き本庁舎のリニューアル事業、前畑崎辺道路整備事業などに充当したことから減となった。また、ふるさと納税寄附金を原資とするふるさと佐世保元気基金において、寄附額に対し対象事業費が少なかったことから残高は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施設整備基金：今後策定される公共施設の再編に関する実施計画に基づき計画的に運用していく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ふるさと佐世保元気基金：寄附者が寄附の際に選択された４つの活用方法に沿った運用を行う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市民会館売払収入や運用益の増及び対象事業への繰入額の減などにより、残高は増加した。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財政調整基金と減債基金から公募債一括償還などの特殊要素を除いた実質的な残高が、標準財政規模の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％以上を維持できるように努めている。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年度緊急経済対策に伴う起債の増発のための繰入が令和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年度で終了したことにより、減少幅は小さくなった。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財政調整基金と減債基金から公募債一括償還などの特殊要素を除いた実質的な残高が、標準財政規模の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％以上を維持できるように努めている。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236,906
234,624
426.01
136,710,600
131,857,406
3,649,539
60,543,303
100,844,861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本市の財政力指数は</a:t>
          </a:r>
          <a:r>
            <a:rPr kumimoji="1" lang="en-US" altLang="ja-JP" sz="1300">
              <a:latin typeface="ＭＳ Ｐゴシック" panose="020B0600070205080204" pitchFamily="50" charset="-128"/>
              <a:ea typeface="ＭＳ Ｐゴシック" panose="020B0600070205080204" pitchFamily="50" charset="-128"/>
            </a:rPr>
            <a:t>0.53</a:t>
          </a:r>
          <a:r>
            <a:rPr kumimoji="1" lang="ja-JP" altLang="en-US" sz="1300">
              <a:latin typeface="ＭＳ Ｐゴシック" panose="020B0600070205080204" pitchFamily="50" charset="-128"/>
              <a:ea typeface="ＭＳ Ｐゴシック" panose="020B0600070205080204" pitchFamily="50" charset="-128"/>
            </a:rPr>
            <a:t>であり、県平均</a:t>
          </a:r>
          <a:r>
            <a:rPr kumimoji="1" lang="en-US" altLang="ja-JP" sz="1300">
              <a:latin typeface="ＭＳ Ｐゴシック" panose="020B0600070205080204" pitchFamily="50" charset="-128"/>
              <a:ea typeface="ＭＳ Ｐゴシック" panose="020B0600070205080204" pitchFamily="50" charset="-128"/>
            </a:rPr>
            <a:t>0.39</a:t>
          </a:r>
          <a:r>
            <a:rPr kumimoji="1" lang="ja-JP" altLang="en-US" sz="1300">
              <a:latin typeface="ＭＳ Ｐゴシック" panose="020B0600070205080204" pitchFamily="50" charset="-128"/>
              <a:ea typeface="ＭＳ Ｐゴシック" panose="020B0600070205080204" pitchFamily="50" charset="-128"/>
            </a:rPr>
            <a:t>、全国平均</a:t>
          </a:r>
          <a:r>
            <a:rPr kumimoji="1" lang="en-US" altLang="ja-JP" sz="1300">
              <a:latin typeface="ＭＳ Ｐゴシック" panose="020B0600070205080204" pitchFamily="50" charset="-128"/>
              <a:ea typeface="ＭＳ Ｐゴシック" panose="020B0600070205080204" pitchFamily="50" charset="-128"/>
            </a:rPr>
            <a:t>0.48</a:t>
          </a:r>
          <a:r>
            <a:rPr kumimoji="1" lang="ja-JP" altLang="en-US" sz="1300">
              <a:latin typeface="ＭＳ Ｐゴシック" panose="020B0600070205080204" pitchFamily="50" charset="-128"/>
              <a:ea typeface="ＭＳ Ｐゴシック" panose="020B0600070205080204" pitchFamily="50" charset="-128"/>
            </a:rPr>
            <a:t>は上回っているものの、類似団体平均</a:t>
          </a:r>
          <a:r>
            <a:rPr kumimoji="1" lang="en-US" altLang="ja-JP" sz="1300">
              <a:latin typeface="ＭＳ Ｐゴシック" panose="020B0600070205080204" pitchFamily="50" charset="-128"/>
              <a:ea typeface="ＭＳ Ｐゴシック" panose="020B0600070205080204" pitchFamily="50" charset="-128"/>
            </a:rPr>
            <a:t>0.76</a:t>
          </a:r>
          <a:r>
            <a:rPr kumimoji="1" lang="ja-JP" altLang="en-US" sz="1300">
              <a:latin typeface="ＭＳ Ｐゴシック" panose="020B0600070205080204" pitchFamily="50" charset="-128"/>
              <a:ea typeface="ＭＳ Ｐゴシック" panose="020B0600070205080204" pitchFamily="50" charset="-128"/>
            </a:rPr>
            <a:t>を大きく下回っている。これは、人口減少や高齢化等により、人口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人当たりの地方税収入が少ないこと、基準財政収入額が小さいことに加え、合併により市域が広まったことなどで基準財政需要額が大きくなっていることによるものである。「第</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次佐世保市行財政改革推進計画」に基づき、定員管理の適正化、選択と受益者負担を前提とした行政サービスの提供、税等徴収率の向上など、行政運営の効率化、財政基盤の強化を進める必要がある。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78922</xdr:rowOff>
    </xdr:from>
    <xdr:to>
      <xdr:col>23</xdr:col>
      <xdr:colOff>133350</xdr:colOff>
      <xdr:row>44</xdr:row>
      <xdr:rowOff>78922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6227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78922</xdr:rowOff>
    </xdr:from>
    <xdr:to>
      <xdr:col>19</xdr:col>
      <xdr:colOff>133350</xdr:colOff>
      <xdr:row>44</xdr:row>
      <xdr:rowOff>78922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6227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78922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6054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78922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6054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28122</xdr:rowOff>
    </xdr:from>
    <xdr:to>
      <xdr:col>23</xdr:col>
      <xdr:colOff>184150</xdr:colOff>
      <xdr:row>44</xdr:row>
      <xdr:rowOff>129722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95449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67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28122</xdr:rowOff>
    </xdr:from>
    <xdr:to>
      <xdr:col>19</xdr:col>
      <xdr:colOff>184150</xdr:colOff>
      <xdr:row>44</xdr:row>
      <xdr:rowOff>129722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114499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58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28122</xdr:rowOff>
    </xdr:from>
    <xdr:to>
      <xdr:col>15</xdr:col>
      <xdr:colOff>133350</xdr:colOff>
      <xdr:row>44</xdr:row>
      <xdr:rowOff>129722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114499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28122</xdr:rowOff>
    </xdr:from>
    <xdr:to>
      <xdr:col>7</xdr:col>
      <xdr:colOff>31750</xdr:colOff>
      <xdr:row>44</xdr:row>
      <xdr:rowOff>129722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114499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本市の経常収支比率は</a:t>
          </a:r>
          <a:r>
            <a:rPr kumimoji="1" lang="en-US" altLang="ja-JP" sz="1200">
              <a:latin typeface="ＭＳ Ｐゴシック" panose="020B0600070205080204" pitchFamily="50" charset="-128"/>
              <a:ea typeface="ＭＳ Ｐゴシック" panose="020B0600070205080204" pitchFamily="50" charset="-128"/>
            </a:rPr>
            <a:t>94.2</a:t>
          </a:r>
          <a:r>
            <a:rPr kumimoji="1" lang="ja-JP" altLang="en-US" sz="1200">
              <a:latin typeface="ＭＳ Ｐゴシック" panose="020B0600070205080204" pitchFamily="50" charset="-128"/>
              <a:ea typeface="ＭＳ Ｐゴシック" panose="020B0600070205080204" pitchFamily="50" charset="-128"/>
            </a:rPr>
            <a:t>％であり、昨年度と比較すると</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ポイント上昇しており、長崎県、全国平均と比較してもやや上回っている状況である。</a:t>
          </a:r>
        </a:p>
        <a:p>
          <a:r>
            <a:rPr kumimoji="1" lang="ja-JP" altLang="en-US" sz="1200">
              <a:latin typeface="ＭＳ Ｐゴシック" panose="020B0600070205080204" pitchFamily="50" charset="-128"/>
              <a:ea typeface="ＭＳ Ｐゴシック" panose="020B0600070205080204" pitchFamily="50" charset="-128"/>
            </a:rPr>
            <a:t>高比率化する要因の</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つは、財政力指数の欄でも示したとおり自主財源の乏しさにあり、それゆえに経常一般財源の多くを普通交付税に頼っているところにある。今後は人口減少による税収減、高齢化の進展による社会保障関係費の増などにより、更なる財政構造の硬直化が進むことが予想されるので、歳入の更なる確保、歳出の更なる削減が必要となり、職員数の削減、施設の統廃合や民営化、事務事業の見直しなどによる歳出削減を図り、財政の硬直化抑制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36830</xdr:rowOff>
    </xdr:from>
    <xdr:to>
      <xdr:col>23</xdr:col>
      <xdr:colOff>133350</xdr:colOff>
      <xdr:row>65</xdr:row>
      <xdr:rowOff>94742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18108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7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77978</xdr:rowOff>
    </xdr:from>
    <xdr:to>
      <xdr:col>19</xdr:col>
      <xdr:colOff>133350</xdr:colOff>
      <xdr:row>65</xdr:row>
      <xdr:rowOff>36830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050778"/>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77978</xdr:rowOff>
    </xdr:from>
    <xdr:to>
      <xdr:col>15</xdr:col>
      <xdr:colOff>82550</xdr:colOff>
      <xdr:row>65</xdr:row>
      <xdr:rowOff>7874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05077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61739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7874</xdr:rowOff>
    </xdr:from>
    <xdr:to>
      <xdr:col>11</xdr:col>
      <xdr:colOff>31750</xdr:colOff>
      <xdr:row>65</xdr:row>
      <xdr:rowOff>12700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15212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62755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43942</xdr:rowOff>
    </xdr:from>
    <xdr:to>
      <xdr:col>23</xdr:col>
      <xdr:colOff>184150</xdr:colOff>
      <xdr:row>65</xdr:row>
      <xdr:rowOff>145542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16019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6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157480</xdr:rowOff>
    </xdr:from>
    <xdr:to>
      <xdr:col>19</xdr:col>
      <xdr:colOff>184150</xdr:colOff>
      <xdr:row>65</xdr:row>
      <xdr:rowOff>87630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72407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1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27178</xdr:rowOff>
    </xdr:from>
    <xdr:to>
      <xdr:col>15</xdr:col>
      <xdr:colOff>133350</xdr:colOff>
      <xdr:row>64</xdr:row>
      <xdr:rowOff>128778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113555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128524</xdr:rowOff>
    </xdr:from>
    <xdr:to>
      <xdr:col>11</xdr:col>
      <xdr:colOff>82550</xdr:colOff>
      <xdr:row>65</xdr:row>
      <xdr:rowOff>58674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68851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7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133350</xdr:rowOff>
    </xdr:from>
    <xdr:to>
      <xdr:col>7</xdr:col>
      <xdr:colOff>31750</xdr:colOff>
      <xdr:row>65</xdr:row>
      <xdr:rowOff>63500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73677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[162,718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人件費、物件費及び維持補修費の合計額の人口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の金額が類似団体平均を上回っているが、その要因は人件費・物件費となっている。本市は保健所や港湾、広域消防などの業務があることなどから人口千人当たり職員数が類似団体と比較して多い状況である。</a:t>
          </a:r>
        </a:p>
        <a:p>
          <a:r>
            <a:rPr kumimoji="1" lang="ja-JP" altLang="en-US" sz="1200">
              <a:latin typeface="ＭＳ Ｐゴシック" panose="020B0600070205080204" pitchFamily="50" charset="-128"/>
              <a:ea typeface="ＭＳ Ｐゴシック" panose="020B0600070205080204" pitchFamily="50" charset="-128"/>
            </a:rPr>
            <a:t>今後は、「第</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次佐世保市行財政改革推進計画」に基づき、定員管理の適正化を図ることで、人件費を抑制するとともに、市有財産の再編・統合を進めることで、公共施設の整理縮小及び公共施設の維持管理にかかる物件費、維持補修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145672</xdr:rowOff>
    </xdr:from>
    <xdr:to>
      <xdr:col>23</xdr:col>
      <xdr:colOff>133350</xdr:colOff>
      <xdr:row>88</xdr:row>
      <xdr:rowOff>94489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5061822"/>
          <a:ext cx="838200" cy="12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101650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60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152414</xdr:rowOff>
    </xdr:from>
    <xdr:to>
      <xdr:col>19</xdr:col>
      <xdr:colOff>133350</xdr:colOff>
      <xdr:row>88</xdr:row>
      <xdr:rowOff>94489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897114"/>
          <a:ext cx="889000" cy="28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104336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63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42461</xdr:rowOff>
    </xdr:from>
    <xdr:to>
      <xdr:col>15</xdr:col>
      <xdr:colOff>82550</xdr:colOff>
      <xdr:row>86</xdr:row>
      <xdr:rowOff>152414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787161"/>
          <a:ext cx="889000" cy="10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10551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11159</xdr:rowOff>
    </xdr:from>
    <xdr:to>
      <xdr:col>11</xdr:col>
      <xdr:colOff>31750</xdr:colOff>
      <xdr:row>86</xdr:row>
      <xdr:rowOff>42461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584409"/>
          <a:ext cx="889000" cy="20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21114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28982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94872</xdr:rowOff>
    </xdr:from>
    <xdr:to>
      <xdr:col>23</xdr:col>
      <xdr:colOff>184150</xdr:colOff>
      <xdr:row>88</xdr:row>
      <xdr:rowOff>25022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501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162199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90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43689</xdr:rowOff>
    </xdr:from>
    <xdr:to>
      <xdr:col>19</xdr:col>
      <xdr:colOff>184150</xdr:colOff>
      <xdr:row>88</xdr:row>
      <xdr:rowOff>145289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513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130066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5217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101614</xdr:rowOff>
    </xdr:from>
    <xdr:to>
      <xdr:col>15</xdr:col>
      <xdr:colOff>133350</xdr:colOff>
      <xdr:row>87</xdr:row>
      <xdr:rowOff>31764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84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16541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93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163111</xdr:rowOff>
    </xdr:from>
    <xdr:to>
      <xdr:col>11</xdr:col>
      <xdr:colOff>82550</xdr:colOff>
      <xdr:row>86</xdr:row>
      <xdr:rowOff>93261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73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78038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82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131809</xdr:rowOff>
    </xdr:from>
    <xdr:to>
      <xdr:col>7</xdr:col>
      <xdr:colOff>31750</xdr:colOff>
      <xdr:row>85</xdr:row>
      <xdr:rowOff>61959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53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46736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619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全国市平均との比較では、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ポイント低く、類似団体（中核市）</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市の中で</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位の水準である。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今後も国、他都市の動向等を勘案しながら給与の適正化に努める。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136172</xdr:rowOff>
    </xdr:from>
    <xdr:to>
      <xdr:col>81</xdr:col>
      <xdr:colOff>44450</xdr:colOff>
      <xdr:row>84</xdr:row>
      <xdr:rowOff>162984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37972"/>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85</xdr:row>
      <xdr:rowOff>45155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6478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45155</xdr:rowOff>
    </xdr:from>
    <xdr:to>
      <xdr:col>72</xdr:col>
      <xdr:colOff>203200</xdr:colOff>
      <xdr:row>85</xdr:row>
      <xdr:rowOff>85372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6184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85372</xdr:rowOff>
    </xdr:from>
    <xdr:to>
      <xdr:col>68</xdr:col>
      <xdr:colOff>152400</xdr:colOff>
      <xdr:row>85</xdr:row>
      <xdr:rowOff>85372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586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101899</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3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165805</xdr:rowOff>
    </xdr:from>
    <xdr:to>
      <xdr:col>73</xdr:col>
      <xdr:colOff>44450</xdr:colOff>
      <xdr:row>85</xdr:row>
      <xdr:rowOff>95955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34572</xdr:rowOff>
    </xdr:from>
    <xdr:to>
      <xdr:col>68</xdr:col>
      <xdr:colOff>203200</xdr:colOff>
      <xdr:row>85</xdr:row>
      <xdr:rowOff>136172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146349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146349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健所設置市であること、消防業務を市直轄で行い近隣市町の消防業務を受託していることなどの制度的な要因に加え、基地や港湾、水産など本市の特殊事情や、昭和、平成の合併によって市域を拡大してきたことから、支所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か所設置していることなど、地域独自の事情のため、職員数が多くなっている。令和３年１月に策定した「定員の見直し計画」の着実な実施により、令和</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年度までに現業部門を対象として</a:t>
          </a:r>
          <a:r>
            <a:rPr kumimoji="1" lang="en-US" altLang="ja-JP" sz="1300">
              <a:latin typeface="ＭＳ Ｐゴシック" panose="020B0600070205080204" pitchFamily="50" charset="-128"/>
              <a:ea typeface="ＭＳ Ｐゴシック" panose="020B0600070205080204" pitchFamily="50" charset="-128"/>
            </a:rPr>
            <a:t>220</a:t>
          </a:r>
          <a:r>
            <a:rPr kumimoji="1" lang="ja-JP" altLang="en-US" sz="1300">
              <a:latin typeface="ＭＳ Ｐゴシック" panose="020B0600070205080204" pitchFamily="50" charset="-128"/>
              <a:ea typeface="ＭＳ Ｐゴシック" panose="020B0600070205080204" pitchFamily="50" charset="-128"/>
            </a:rPr>
            <a:t>人を削減するほか、令和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年度までの第</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次行財政改革推進計画において、中核市との部門間職員数比較等を行いながら、定員管理の適正化に努める。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15663</xdr:rowOff>
    </xdr:from>
    <xdr:to>
      <xdr:col>81</xdr:col>
      <xdr:colOff>44450</xdr:colOff>
      <xdr:row>67</xdr:row>
      <xdr:rowOff>31750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50281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109237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9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142875</xdr:rowOff>
    </xdr:from>
    <xdr:to>
      <xdr:col>77</xdr:col>
      <xdr:colOff>44450</xdr:colOff>
      <xdr:row>67</xdr:row>
      <xdr:rowOff>15663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458575"/>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8907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94615</xdr:rowOff>
    </xdr:from>
    <xdr:to>
      <xdr:col>72</xdr:col>
      <xdr:colOff>203200</xdr:colOff>
      <xdr:row>66</xdr:row>
      <xdr:rowOff>142875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41031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30269</xdr:rowOff>
    </xdr:from>
    <xdr:to>
      <xdr:col>68</xdr:col>
      <xdr:colOff>152400</xdr:colOff>
      <xdr:row>66</xdr:row>
      <xdr:rowOff>94615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345969"/>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124054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152400</xdr:rowOff>
    </xdr:from>
    <xdr:to>
      <xdr:col>81</xdr:col>
      <xdr:colOff>95250</xdr:colOff>
      <xdr:row>67</xdr:row>
      <xdr:rowOff>82550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4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124477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44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136313</xdr:rowOff>
    </xdr:from>
    <xdr:to>
      <xdr:col>77</xdr:col>
      <xdr:colOff>95250</xdr:colOff>
      <xdr:row>67</xdr:row>
      <xdr:rowOff>66463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4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51240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538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92075</xdr:rowOff>
    </xdr:from>
    <xdr:to>
      <xdr:col>73</xdr:col>
      <xdr:colOff>44450</xdr:colOff>
      <xdr:row>67</xdr:row>
      <xdr:rowOff>22225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40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7002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49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43815</xdr:rowOff>
    </xdr:from>
    <xdr:to>
      <xdr:col>68</xdr:col>
      <xdr:colOff>203200</xdr:colOff>
      <xdr:row>66</xdr:row>
      <xdr:rowOff>145415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35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130192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44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150919</xdr:rowOff>
    </xdr:from>
    <xdr:to>
      <xdr:col>64</xdr:col>
      <xdr:colOff>152400</xdr:colOff>
      <xdr:row>66</xdr:row>
      <xdr:rowOff>81069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2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65846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38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ポイント増加。過去に発行した合併特例債などの交付税措置が大きい起債の償還が終了となったことなどから、令和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年度単年度の比率より令和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単年度比率は増加したものの、全国平均、県平均を下回っている。今後も地方債の発行を抑制するとともに、市債を活用して実施する投資的な事業については、後年の財政負担を考慮し、財政措置の高い有利な市債を活用するなど計画的な財政運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102870</xdr:rowOff>
    </xdr:from>
    <xdr:to>
      <xdr:col>81</xdr:col>
      <xdr:colOff>44450</xdr:colOff>
      <xdr:row>40</xdr:row>
      <xdr:rowOff>167217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6087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86783</xdr:rowOff>
    </xdr:from>
    <xdr:to>
      <xdr:col>77</xdr:col>
      <xdr:colOff>44450</xdr:colOff>
      <xdr:row>40</xdr:row>
      <xdr:rowOff>102870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9447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70696</xdr:rowOff>
    </xdr:from>
    <xdr:to>
      <xdr:col>72</xdr:col>
      <xdr:colOff>203200</xdr:colOff>
      <xdr:row>40</xdr:row>
      <xdr:rowOff>86783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9286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70696</xdr:rowOff>
    </xdr:from>
    <xdr:to>
      <xdr:col>68</xdr:col>
      <xdr:colOff>152400</xdr:colOff>
      <xdr:row>40</xdr:row>
      <xdr:rowOff>86783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9286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23300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47431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88494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4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52070</xdr:rowOff>
    </xdr:from>
    <xdr:to>
      <xdr:col>77</xdr:col>
      <xdr:colOff>95250</xdr:colOff>
      <xdr:row>40</xdr:row>
      <xdr:rowOff>153670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163847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35983</xdr:rowOff>
    </xdr:from>
    <xdr:to>
      <xdr:col>73</xdr:col>
      <xdr:colOff>44450</xdr:colOff>
      <xdr:row>40</xdr:row>
      <xdr:rowOff>137583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19896</xdr:rowOff>
    </xdr:from>
    <xdr:to>
      <xdr:col>68</xdr:col>
      <xdr:colOff>203200</xdr:colOff>
      <xdr:row>40</xdr:row>
      <xdr:rowOff>121496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131673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昨年度に続き、将来負担比率はマイナス数値となっている。令和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年度は、計画的な償還などにより地方債残高などの将来負担額が減となったものの、標準財政規模の増により分母が増加したことにより、将来負担比率は</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ポイント減少している。</a:t>
          </a:r>
        </a:p>
        <a:p>
          <a:r>
            <a:rPr kumimoji="1" lang="ja-JP" altLang="en-US" sz="1100">
              <a:latin typeface="ＭＳ Ｐゴシック" panose="020B0600070205080204" pitchFamily="50" charset="-128"/>
              <a:ea typeface="ＭＳ Ｐゴシック" panose="020B0600070205080204" pitchFamily="50" charset="-128"/>
            </a:rPr>
            <a:t>自主財源に乏しい本市において、公共施設の整備に必要な財源として地方債を多く発行していることや、平地の少ない地勢上、下水道の設備投資に多額の費用がかかることで各々大きくなっているものであるが、「実質的なプライマリーバランスの黒字化（元金償還額以上に地方債を発行しない）」を原則として財政運営を行っており、これを継続することで地方債残高の減少に引き続き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137126</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537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54407</xdr:rowOff>
    </xdr:from>
    <xdr:to>
      <xdr:col>73</xdr:col>
      <xdr:colOff>44450</xdr:colOff>
      <xdr:row>15</xdr:row>
      <xdr:rowOff>156007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132588</xdr:rowOff>
    </xdr:from>
    <xdr:to>
      <xdr:col>68</xdr:col>
      <xdr:colOff>203200</xdr:colOff>
      <xdr:row>16</xdr:row>
      <xdr:rowOff>62738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236,906
234,624
426.01
136,710,600
131,857,406
3,649,539
60,543,303
100,844,861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年度から</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ポイント減の</a:t>
          </a:r>
          <a:r>
            <a:rPr kumimoji="1" lang="en-US" altLang="ja-JP" sz="1200">
              <a:latin typeface="ＭＳ Ｐゴシック" panose="020B0600070205080204" pitchFamily="50" charset="-128"/>
              <a:ea typeface="ＭＳ Ｐゴシック" panose="020B0600070205080204" pitchFamily="50" charset="-128"/>
            </a:rPr>
            <a:t>26.3</a:t>
          </a:r>
          <a:r>
            <a:rPr kumimoji="1" lang="ja-JP" altLang="en-US" sz="1200">
              <a:latin typeface="ＭＳ Ｐゴシック" panose="020B0600070205080204" pitchFamily="50" charset="-128"/>
              <a:ea typeface="ＭＳ Ｐゴシック" panose="020B0600070205080204" pitchFamily="50" charset="-128"/>
            </a:rPr>
            <a:t>％となっており、類似団体平均、全国平均、県平均のいずれより高くなっていものの、前年度と比較して減少している理由としては、歳出経常一財が減少したことなどによるものである。</a:t>
          </a:r>
        </a:p>
        <a:p>
          <a:r>
            <a:rPr kumimoji="1" lang="ja-JP" altLang="en-US" sz="1200">
              <a:latin typeface="ＭＳ Ｐゴシック" panose="020B0600070205080204" pitchFamily="50" charset="-128"/>
              <a:ea typeface="ＭＳ Ｐゴシック" panose="020B0600070205080204" pitchFamily="50" charset="-128"/>
            </a:rPr>
            <a:t>本市は類似団体と比較して人口千人あたりの職員数が多い</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（本市</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8.80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人、類似団体平均</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6.52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人）ことから人件費の割合が高くなっており</a:t>
          </a:r>
          <a:r>
            <a:rPr kumimoji="1" lang="ja-JP" altLang="en-US" sz="1200">
              <a:latin typeface="ＭＳ Ｐゴシック" panose="020B0600070205080204" pitchFamily="50" charset="-128"/>
              <a:ea typeface="ＭＳ Ｐゴシック" panose="020B0600070205080204" pitchFamily="50" charset="-128"/>
            </a:rPr>
            <a:t>、今後も行財政改革の推進などにより、人件費の抑制に努めていく必要がある。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168910</xdr:rowOff>
    </xdr:from>
    <xdr:to>
      <xdr:col>24</xdr:col>
      <xdr:colOff>25400</xdr:colOff>
      <xdr:row>38</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125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38</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820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38</xdr:row>
      <xdr:rowOff>20320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820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38</xdr:row>
      <xdr:rowOff>20320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9920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118110</xdr:rowOff>
    </xdr:from>
    <xdr:to>
      <xdr:col>24</xdr:col>
      <xdr:colOff>76200</xdr:colOff>
      <xdr:row>38</xdr:row>
      <xdr:rowOff>48260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90187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148590</xdr:rowOff>
    </xdr:from>
    <xdr:to>
      <xdr:col>20</xdr:col>
      <xdr:colOff>38100</xdr:colOff>
      <xdr:row>38</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63517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7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140970</xdr:rowOff>
    </xdr:from>
    <xdr:to>
      <xdr:col>11</xdr:col>
      <xdr:colOff>60325</xdr:colOff>
      <xdr:row>38</xdr:row>
      <xdr:rowOff>71120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55897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15.8</a:t>
          </a:r>
          <a:r>
            <a:rPr kumimoji="1" lang="ja-JP" altLang="en-US" sz="1300">
              <a:latin typeface="ＭＳ Ｐゴシック" panose="020B0600070205080204" pitchFamily="50" charset="-128"/>
              <a:ea typeface="ＭＳ Ｐゴシック" panose="020B0600070205080204" pitchFamily="50" charset="-128"/>
            </a:rPr>
            <a:t>％となっており、全国平均、県平均を上回るものの、類似団体平均より低い状況となっている。増加の主な要因としては、庁内情報化関係経費の増などによるものである。</a:t>
          </a:r>
        </a:p>
        <a:p>
          <a:r>
            <a:rPr kumimoji="1" lang="ja-JP" altLang="en-US" sz="1300">
              <a:latin typeface="ＭＳ Ｐゴシック" panose="020B0600070205080204" pitchFamily="50" charset="-128"/>
              <a:ea typeface="ＭＳ Ｐゴシック" panose="020B0600070205080204" pitchFamily="50" charset="-128"/>
            </a:rPr>
            <a:t>物件費の増加は経常収支比率上昇の大きな要因となるため、今後、公共施設の再編を進め、施設維持管理経費等、経常的な物件費の縮減に努める必要がある。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17</xdr:row>
      <xdr:rowOff>130810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226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59707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16510</xdr:rowOff>
    </xdr:from>
    <xdr:to>
      <xdr:col>78</xdr:col>
      <xdr:colOff>69850</xdr:colOff>
      <xdr:row>17</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311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16510</xdr:rowOff>
    </xdr:from>
    <xdr:to>
      <xdr:col>73</xdr:col>
      <xdr:colOff>180975</xdr:colOff>
      <xdr:row>17</xdr:row>
      <xdr:rowOff>46990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31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46990</xdr:rowOff>
    </xdr:from>
    <xdr:to>
      <xdr:col>69</xdr:col>
      <xdr:colOff>92075</xdr:colOff>
      <xdr:row>17</xdr:row>
      <xdr:rowOff>161290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616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161307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96537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3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168927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74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137160</xdr:rowOff>
    </xdr:from>
    <xdr:to>
      <xdr:col>74</xdr:col>
      <xdr:colOff>31750</xdr:colOff>
      <xdr:row>17</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77487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167640</xdr:rowOff>
    </xdr:from>
    <xdr:to>
      <xdr:col>69</xdr:col>
      <xdr:colOff>142875</xdr:colOff>
      <xdr:row>17</xdr:row>
      <xdr:rowOff>97790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107967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110490</xdr:rowOff>
    </xdr:from>
    <xdr:to>
      <xdr:col>65</xdr:col>
      <xdr:colOff>53975</xdr:colOff>
      <xdr:row>18</xdr:row>
      <xdr:rowOff>40640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25417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年度と比較し、</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16.5</a:t>
          </a:r>
          <a:r>
            <a:rPr kumimoji="1" lang="ja-JP" altLang="en-US" sz="1200">
              <a:latin typeface="ＭＳ Ｐゴシック" panose="020B0600070205080204" pitchFamily="50" charset="-128"/>
              <a:ea typeface="ＭＳ Ｐゴシック" panose="020B0600070205080204" pitchFamily="50" charset="-128"/>
            </a:rPr>
            <a:t>％となっており、類似団体平均、県平均よりも高い状況である。増加の理由としては、障がい者介護給付や扶助費にかかる歳出一財が増加したことによるものである。本市は類似団体と比較して老人福祉費にかかる扶助費が多くなっている。令和</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年度に高齢者人口のピークを迎える予想であり、今後も高齢化に伴う民生費全般の扶助費の増加などが予想されており、健全な財政運営の確保に努める必要がある。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132443</xdr:rowOff>
    </xdr:from>
    <xdr:to>
      <xdr:col>24</xdr:col>
      <xdr:colOff>25400</xdr:colOff>
      <xdr:row>57</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33643"/>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152599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82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99785</xdr:rowOff>
    </xdr:from>
    <xdr:to>
      <xdr:col>19</xdr:col>
      <xdr:colOff>187325</xdr:colOff>
      <xdr:row>56</xdr:row>
      <xdr:rowOff>132443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00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99785</xdr:rowOff>
    </xdr:from>
    <xdr:to>
      <xdr:col>15</xdr:col>
      <xdr:colOff>98425</xdr:colOff>
      <xdr:row>56</xdr:row>
      <xdr:rowOff>132443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700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132443</xdr:rowOff>
    </xdr:from>
    <xdr:to>
      <xdr:col>11</xdr:col>
      <xdr:colOff>9525</xdr:colOff>
      <xdr:row>57</xdr:row>
      <xdr:rowOff>48078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336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81643</xdr:rowOff>
    </xdr:from>
    <xdr:to>
      <xdr:col>20</xdr:col>
      <xdr:colOff>38100</xdr:colOff>
      <xdr:row>57</xdr:row>
      <xdr:rowOff>11793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168020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48985</xdr:rowOff>
    </xdr:from>
    <xdr:to>
      <xdr:col>15</xdr:col>
      <xdr:colOff>149225</xdr:colOff>
      <xdr:row>56</xdr:row>
      <xdr:rowOff>150585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81643</xdr:rowOff>
    </xdr:from>
    <xdr:to>
      <xdr:col>11</xdr:col>
      <xdr:colOff>60325</xdr:colOff>
      <xdr:row>57</xdr:row>
      <xdr:rowOff>11793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168728</xdr:rowOff>
    </xdr:from>
    <xdr:to>
      <xdr:col>6</xdr:col>
      <xdr:colOff>171450</xdr:colOff>
      <xdr:row>57</xdr:row>
      <xdr:rowOff>98878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83655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％となり、全国平均、県平均、類似団体平均を上回っている状況である。昨年度と比較して増加しているものの、分子である歳出一財自体は減少しており、歳入経常一財の減が増加の要因となっている。</a:t>
          </a:r>
        </a:p>
        <a:p>
          <a:r>
            <a:rPr kumimoji="1" lang="ja-JP" altLang="en-US" sz="1300">
              <a:latin typeface="ＭＳ Ｐゴシック" panose="020B0600070205080204" pitchFamily="50" charset="-128"/>
              <a:ea typeface="ＭＳ Ｐゴシック" panose="020B0600070205080204" pitchFamily="50" charset="-128"/>
            </a:rPr>
            <a:t>繰出金については、各特別会計における事務費削減や保険料の適正化に努め、財政健全化を図っていく。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58</xdr:row>
      <xdr:rowOff>152400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330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38100</xdr:rowOff>
    </xdr:from>
    <xdr:to>
      <xdr:col>78</xdr:col>
      <xdr:colOff>69850</xdr:colOff>
      <xdr:row>58</xdr:row>
      <xdr:rowOff>88900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82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38100</xdr:rowOff>
    </xdr:from>
    <xdr:to>
      <xdr:col>73</xdr:col>
      <xdr:colOff>180975</xdr:colOff>
      <xdr:row>58</xdr:row>
      <xdr:rowOff>139700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82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139700</xdr:rowOff>
    </xdr:from>
    <xdr:to>
      <xdr:col>69</xdr:col>
      <xdr:colOff>92075</xdr:colOff>
      <xdr:row>59</xdr:row>
      <xdr:rowOff>6350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83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101600</xdr:rowOff>
    </xdr:from>
    <xdr:to>
      <xdr:col>82</xdr:col>
      <xdr:colOff>158750</xdr:colOff>
      <xdr:row>59</xdr:row>
      <xdr:rowOff>31750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73677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124477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158750</xdr:rowOff>
    </xdr:from>
    <xdr:to>
      <xdr:col>74</xdr:col>
      <xdr:colOff>31750</xdr:colOff>
      <xdr:row>58</xdr:row>
      <xdr:rowOff>88900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88900</xdr:rowOff>
    </xdr:from>
    <xdr:to>
      <xdr:col>69</xdr:col>
      <xdr:colOff>142875</xdr:colOff>
      <xdr:row>59</xdr:row>
      <xdr:rowOff>19050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127000</xdr:rowOff>
    </xdr:from>
    <xdr:to>
      <xdr:col>65</xdr:col>
      <xdr:colOff>53975</xdr:colOff>
      <xdr:row>59</xdr:row>
      <xdr:rowOff>57150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41927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年度と同じく</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％となっており、類似団体等の平均を大きく下回っている。類似団体や全国平均と比較して、人口一人あたり決算額が、単独で行う補助交付金で下回っている。</a:t>
          </a:r>
        </a:p>
        <a:p>
          <a:r>
            <a:rPr kumimoji="1" lang="ja-JP" altLang="en-US" sz="1300">
              <a:latin typeface="ＭＳ Ｐゴシック" panose="020B0600070205080204" pitchFamily="50" charset="-128"/>
              <a:ea typeface="ＭＳ Ｐゴシック" panose="020B0600070205080204" pitchFamily="50" charset="-128"/>
            </a:rPr>
            <a:t>補助金等見直しガイドラインに基づき、補助金交付の適正化を図っているが、今後も交付要綱の見直しによる経費縮減や、公営事業会計等の繰出（補助）先の財政状況の把握や健全化を図り、歳出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152146</xdr:rowOff>
    </xdr:from>
    <xdr:to>
      <xdr:col>82</xdr:col>
      <xdr:colOff>107950</xdr:colOff>
      <xdr:row>33</xdr:row>
      <xdr:rowOff>152146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8099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158005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87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143002</xdr:rowOff>
    </xdr:from>
    <xdr:to>
      <xdr:col>78</xdr:col>
      <xdr:colOff>69850</xdr:colOff>
      <xdr:row>33</xdr:row>
      <xdr:rowOff>152146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8008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91711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143002</xdr:rowOff>
    </xdr:from>
    <xdr:to>
      <xdr:col>73</xdr:col>
      <xdr:colOff>180975</xdr:colOff>
      <xdr:row>33</xdr:row>
      <xdr:rowOff>143002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8008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64279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143002</xdr:rowOff>
    </xdr:from>
    <xdr:to>
      <xdr:col>69</xdr:col>
      <xdr:colOff>92075</xdr:colOff>
      <xdr:row>33</xdr:row>
      <xdr:rowOff>152146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8008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101346</xdr:rowOff>
    </xdr:from>
    <xdr:to>
      <xdr:col>82</xdr:col>
      <xdr:colOff>158750</xdr:colOff>
      <xdr:row>34</xdr:row>
      <xdr:rowOff>31496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9923</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101346</xdr:rowOff>
    </xdr:from>
    <xdr:to>
      <xdr:col>78</xdr:col>
      <xdr:colOff>120650</xdr:colOff>
      <xdr:row>34</xdr:row>
      <xdr:rowOff>31496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41673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2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92202</xdr:rowOff>
    </xdr:from>
    <xdr:to>
      <xdr:col>74</xdr:col>
      <xdr:colOff>31750</xdr:colOff>
      <xdr:row>34</xdr:row>
      <xdr:rowOff>22352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32529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1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92202</xdr:rowOff>
    </xdr:from>
    <xdr:to>
      <xdr:col>69</xdr:col>
      <xdr:colOff>142875</xdr:colOff>
      <xdr:row>34</xdr:row>
      <xdr:rowOff>22352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32529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51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101346</xdr:rowOff>
    </xdr:from>
    <xdr:to>
      <xdr:col>65</xdr:col>
      <xdr:colOff>53975</xdr:colOff>
      <xdr:row>34</xdr:row>
      <xdr:rowOff>31496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41673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52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年度と比較し</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ポイント減の</a:t>
          </a:r>
          <a:r>
            <a:rPr kumimoji="1" lang="en-US" altLang="ja-JP" sz="1200">
              <a:latin typeface="ＭＳ Ｐゴシック" panose="020B0600070205080204" pitchFamily="50" charset="-128"/>
              <a:ea typeface="ＭＳ Ｐゴシック" panose="020B0600070205080204" pitchFamily="50" charset="-128"/>
            </a:rPr>
            <a:t>15.7</a:t>
          </a:r>
          <a:r>
            <a:rPr kumimoji="1" lang="ja-JP" altLang="en-US" sz="1200">
              <a:latin typeface="ＭＳ Ｐゴシック" panose="020B0600070205080204" pitchFamily="50" charset="-128"/>
              <a:ea typeface="ＭＳ Ｐゴシック" panose="020B0600070205080204" pitchFamily="50" charset="-128"/>
            </a:rPr>
            <a:t>％となり、類似団体平均よりは大きいが、県平均よりは小さくなっている。経年比較では、公共事業等債などの大型建設事業に対する償還が終了したことにより地方債残高が減少したことなどにより比率としては減少している。</a:t>
          </a:r>
        </a:p>
        <a:p>
          <a:r>
            <a:rPr kumimoji="1" lang="ja-JP" altLang="en-US" sz="1200">
              <a:latin typeface="ＭＳ Ｐゴシック" panose="020B0600070205080204" pitchFamily="50" charset="-128"/>
              <a:ea typeface="ＭＳ Ｐゴシック" panose="020B0600070205080204" pitchFamily="50" charset="-128"/>
            </a:rPr>
            <a:t>今後も市債発行額を元金償還金の範囲内とする基本方針を継続することで市債残高の減少に努めるとともに、実施事業の厳選とコスト意識の徹底により、公債費負担の軽減を図っていく。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123189</xdr:rowOff>
    </xdr:from>
    <xdr:to>
      <xdr:col>24</xdr:col>
      <xdr:colOff>25400</xdr:colOff>
      <xdr:row>77</xdr:row>
      <xdr:rowOff>138430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3248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50816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138430</xdr:rowOff>
    </xdr:from>
    <xdr:to>
      <xdr:col>19</xdr:col>
      <xdr:colOff>187325</xdr:colOff>
      <xdr:row>77</xdr:row>
      <xdr:rowOff>146050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340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138430</xdr:rowOff>
    </xdr:from>
    <xdr:to>
      <xdr:col>15</xdr:col>
      <xdr:colOff>98425</xdr:colOff>
      <xdr:row>77</xdr:row>
      <xdr:rowOff>146050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340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138430</xdr:rowOff>
    </xdr:from>
    <xdr:to>
      <xdr:col>11</xdr:col>
      <xdr:colOff>9525</xdr:colOff>
      <xdr:row>78</xdr:row>
      <xdr:rowOff>5080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340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44466</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87630</xdr:rowOff>
    </xdr:from>
    <xdr:to>
      <xdr:col>20</xdr:col>
      <xdr:colOff>38100</xdr:colOff>
      <xdr:row>78</xdr:row>
      <xdr:rowOff>17780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95250</xdr:rowOff>
    </xdr:from>
    <xdr:to>
      <xdr:col>15</xdr:col>
      <xdr:colOff>149225</xdr:colOff>
      <xdr:row>78</xdr:row>
      <xdr:rowOff>25400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87630</xdr:rowOff>
    </xdr:from>
    <xdr:to>
      <xdr:col>11</xdr:col>
      <xdr:colOff>60325</xdr:colOff>
      <xdr:row>78</xdr:row>
      <xdr:rowOff>17780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125730</xdr:rowOff>
    </xdr:from>
    <xdr:to>
      <xdr:col>6</xdr:col>
      <xdr:colOff>171450</xdr:colOff>
      <xdr:row>78</xdr:row>
      <xdr:rowOff>55880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40657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を除く経費にかかる経常収支比率は、全国平均、県平均、類似団体平均を上回っている。上回っている主な要因としては、やはり人件費の割合が大きいことが影響していると考えられるため、行財政改革の推進などにより定員管理の適正化に努めていかなければならない。</a:t>
          </a:r>
        </a:p>
        <a:p>
          <a:r>
            <a:rPr kumimoji="1" lang="ja-JP" altLang="en-US" sz="1200">
              <a:latin typeface="ＭＳ Ｐゴシック" panose="020B0600070205080204" pitchFamily="50" charset="-128"/>
              <a:ea typeface="ＭＳ Ｐゴシック" panose="020B0600070205080204" pitchFamily="50" charset="-128"/>
            </a:rPr>
            <a:t>各項目の比率の増については、前述のとおり歳入経常一財の減による影響が大きいため、歳出の削減と合わせて歳入経常一財の確保を行い、安定的な財源の確保が必要となる。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20320</xdr:rowOff>
    </xdr:from>
    <xdr:to>
      <xdr:col>82</xdr:col>
      <xdr:colOff>107950</xdr:colOff>
      <xdr:row>76</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0505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39387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898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149860</xdr:rowOff>
    </xdr:from>
    <xdr:to>
      <xdr:col>78</xdr:col>
      <xdr:colOff>69850</xdr:colOff>
      <xdr:row>76</xdr:row>
      <xdr:rowOff>20320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83716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149860</xdr:rowOff>
    </xdr:from>
    <xdr:to>
      <xdr:col>73</xdr:col>
      <xdr:colOff>180975</xdr:colOff>
      <xdr:row>75</xdr:row>
      <xdr:rowOff>146050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8371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75</xdr:row>
      <xdr:rowOff>146050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974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48277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140970</xdr:rowOff>
    </xdr:from>
    <xdr:to>
      <xdr:col>78</xdr:col>
      <xdr:colOff>120650</xdr:colOff>
      <xdr:row>76</xdr:row>
      <xdr:rowOff>71120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55897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086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99060</xdr:rowOff>
    </xdr:from>
    <xdr:to>
      <xdr:col>74</xdr:col>
      <xdr:colOff>31750</xdr:colOff>
      <xdr:row>75</xdr:row>
      <xdr:rowOff>29210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13987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87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95250</xdr:rowOff>
    </xdr:from>
    <xdr:to>
      <xdr:col>69</xdr:col>
      <xdr:colOff>142875</xdr:colOff>
      <xdr:row>76</xdr:row>
      <xdr:rowOff>25400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35577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120028</xdr:rowOff>
    </xdr:from>
    <xdr:to>
      <xdr:col>29</xdr:col>
      <xdr:colOff>127000</xdr:colOff>
      <xdr:row>13</xdr:row>
      <xdr:rowOff>10947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25053"/>
          <a:ext cx="647700" cy="62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46296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37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10947</xdr:rowOff>
    </xdr:from>
    <xdr:to>
      <xdr:col>26</xdr:col>
      <xdr:colOff>50800</xdr:colOff>
      <xdr:row>13</xdr:row>
      <xdr:rowOff>62611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287422"/>
          <a:ext cx="698500" cy="51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43895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0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62611</xdr:rowOff>
    </xdr:from>
    <xdr:to>
      <xdr:col>22</xdr:col>
      <xdr:colOff>114300</xdr:colOff>
      <xdr:row>13</xdr:row>
      <xdr:rowOff>145555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339086"/>
          <a:ext cx="698500" cy="82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66641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145555</xdr:rowOff>
    </xdr:from>
    <xdr:to>
      <xdr:col>18</xdr:col>
      <xdr:colOff>177800</xdr:colOff>
      <xdr:row>14</xdr:row>
      <xdr:rowOff>65583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422030"/>
          <a:ext cx="698500" cy="91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91711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147870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69228</xdr:rowOff>
    </xdr:from>
    <xdr:to>
      <xdr:col>29</xdr:col>
      <xdr:colOff>177800</xdr:colOff>
      <xdr:row>12</xdr:row>
      <xdr:rowOff>170828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174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149255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82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131597</xdr:rowOff>
    </xdr:from>
    <xdr:to>
      <xdr:col>26</xdr:col>
      <xdr:colOff>101600</xdr:colOff>
      <xdr:row>13</xdr:row>
      <xdr:rowOff>61747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36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71924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0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11811</xdr:rowOff>
    </xdr:from>
    <xdr:to>
      <xdr:col>22</xdr:col>
      <xdr:colOff>165100</xdr:colOff>
      <xdr:row>13</xdr:row>
      <xdr:rowOff>113411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288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123588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05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94755</xdr:rowOff>
    </xdr:from>
    <xdr:to>
      <xdr:col>19</xdr:col>
      <xdr:colOff>38100</xdr:colOff>
      <xdr:row>14</xdr:row>
      <xdr:rowOff>24905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371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35082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4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14783</xdr:rowOff>
    </xdr:from>
    <xdr:to>
      <xdr:col>15</xdr:col>
      <xdr:colOff>101600</xdr:colOff>
      <xdr:row>14</xdr:row>
      <xdr:rowOff>116383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62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126560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3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54572</xdr:rowOff>
    </xdr:from>
    <xdr:to>
      <xdr:col>29</xdr:col>
      <xdr:colOff>127000</xdr:colOff>
      <xdr:row>35</xdr:row>
      <xdr:rowOff>107874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664922"/>
          <a:ext cx="647700" cy="53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78033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8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107874</xdr:rowOff>
    </xdr:from>
    <xdr:to>
      <xdr:col>26</xdr:col>
      <xdr:colOff>50800</xdr:colOff>
      <xdr:row>35</xdr:row>
      <xdr:rowOff>142735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18224"/>
          <a:ext cx="698500" cy="34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191685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142735</xdr:rowOff>
    </xdr:from>
    <xdr:to>
      <xdr:col>22</xdr:col>
      <xdr:colOff>114300</xdr:colOff>
      <xdr:row>35</xdr:row>
      <xdr:rowOff>277647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53085"/>
          <a:ext cx="698500" cy="134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209173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183197</xdr:rowOff>
    </xdr:from>
    <xdr:to>
      <xdr:col>18</xdr:col>
      <xdr:colOff>177800</xdr:colOff>
      <xdr:row>35</xdr:row>
      <xdr:rowOff>277647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93547"/>
          <a:ext cx="698500" cy="94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241355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229240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3772</xdr:rowOff>
    </xdr:from>
    <xdr:to>
      <xdr:col>29</xdr:col>
      <xdr:colOff>177800</xdr:colOff>
      <xdr:row>35</xdr:row>
      <xdr:rowOff>105372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14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191749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59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57074</xdr:rowOff>
    </xdr:from>
    <xdr:to>
      <xdr:col>26</xdr:col>
      <xdr:colOff>101600</xdr:colOff>
      <xdr:row>35</xdr:row>
      <xdr:rowOff>158674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67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168851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91935</xdr:rowOff>
    </xdr:from>
    <xdr:to>
      <xdr:col>22</xdr:col>
      <xdr:colOff>165100</xdr:colOff>
      <xdr:row>35</xdr:row>
      <xdr:rowOff>193535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02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203712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7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226847</xdr:rowOff>
    </xdr:from>
    <xdr:to>
      <xdr:col>19</xdr:col>
      <xdr:colOff>38100</xdr:colOff>
      <xdr:row>35</xdr:row>
      <xdr:rowOff>328447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37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313224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23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132397</xdr:rowOff>
    </xdr:from>
    <xdr:to>
      <xdr:col>15</xdr:col>
      <xdr:colOff>101600</xdr:colOff>
      <xdr:row>35</xdr:row>
      <xdr:rowOff>233997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42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218774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2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236,906
234,624
426.01
136,710,600
131,857,406
3,649,539
60,543,303
100,844,861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113792</xdr:rowOff>
    </xdr:from>
    <xdr:to>
      <xdr:col>24</xdr:col>
      <xdr:colOff>63500</xdr:colOff>
      <xdr:row>32</xdr:row>
      <xdr:rowOff>6807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428742"/>
          <a:ext cx="838200" cy="6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65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6807</xdr:rowOff>
    </xdr:from>
    <xdr:to>
      <xdr:col>19</xdr:col>
      <xdr:colOff>177800</xdr:colOff>
      <xdr:row>32</xdr:row>
      <xdr:rowOff>47384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493207"/>
          <a:ext cx="889000" cy="4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83672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47384</xdr:rowOff>
    </xdr:from>
    <xdr:to>
      <xdr:col>15</xdr:col>
      <xdr:colOff>50800</xdr:colOff>
      <xdr:row>32</xdr:row>
      <xdr:rowOff>129337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533784"/>
          <a:ext cx="889000" cy="8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107599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129337</xdr:rowOff>
    </xdr:from>
    <xdr:to>
      <xdr:col>10</xdr:col>
      <xdr:colOff>114300</xdr:colOff>
      <xdr:row>35</xdr:row>
      <xdr:rowOff>20409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15737"/>
          <a:ext cx="889000" cy="40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133430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121696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6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62992</xdr:rowOff>
    </xdr:from>
    <xdr:to>
      <xdr:col>24</xdr:col>
      <xdr:colOff>114300</xdr:colOff>
      <xdr:row>31</xdr:row>
      <xdr:rowOff>164592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7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85869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2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127457</xdr:rowOff>
    </xdr:from>
    <xdr:to>
      <xdr:col>20</xdr:col>
      <xdr:colOff>38100</xdr:colOff>
      <xdr:row>32</xdr:row>
      <xdr:rowOff>57607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4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74134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21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168034</xdr:rowOff>
    </xdr:from>
    <xdr:to>
      <xdr:col>15</xdr:col>
      <xdr:colOff>101600</xdr:colOff>
      <xdr:row>32</xdr:row>
      <xdr:rowOff>98184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8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114711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25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78537</xdr:rowOff>
    </xdr:from>
    <xdr:to>
      <xdr:col>10</xdr:col>
      <xdr:colOff>165100</xdr:colOff>
      <xdr:row>33</xdr:row>
      <xdr:rowOff>8687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6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25214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34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141059</xdr:rowOff>
    </xdr:from>
    <xdr:to>
      <xdr:col>6</xdr:col>
      <xdr:colOff>38100</xdr:colOff>
      <xdr:row>35</xdr:row>
      <xdr:rowOff>71209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7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87736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4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14264</xdr:rowOff>
    </xdr:from>
    <xdr:to>
      <xdr:col>24</xdr:col>
      <xdr:colOff>63500</xdr:colOff>
      <xdr:row>52</xdr:row>
      <xdr:rowOff>67724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8758214"/>
          <a:ext cx="838200" cy="22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28922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58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14264</xdr:rowOff>
    </xdr:from>
    <xdr:to>
      <xdr:col>19</xdr:col>
      <xdr:colOff>177800</xdr:colOff>
      <xdr:row>53</xdr:row>
      <xdr:rowOff>56261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8758214"/>
          <a:ext cx="889000" cy="38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144365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0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56261</xdr:rowOff>
    </xdr:from>
    <xdr:to>
      <xdr:col>15</xdr:col>
      <xdr:colOff>50800</xdr:colOff>
      <xdr:row>54</xdr:row>
      <xdr:rowOff>12402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143111"/>
          <a:ext cx="889000" cy="12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112459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4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12402</xdr:rowOff>
    </xdr:from>
    <xdr:to>
      <xdr:col>10</xdr:col>
      <xdr:colOff>114300</xdr:colOff>
      <xdr:row>54</xdr:row>
      <xdr:rowOff>49533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270702"/>
          <a:ext cx="889000" cy="3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104426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16924</xdr:rowOff>
    </xdr:from>
    <xdr:to>
      <xdr:col>24</xdr:col>
      <xdr:colOff>114300</xdr:colOff>
      <xdr:row>52</xdr:row>
      <xdr:rowOff>118524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93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39801</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78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134914</xdr:rowOff>
    </xdr:from>
    <xdr:to>
      <xdr:col>20</xdr:col>
      <xdr:colOff>38100</xdr:colOff>
      <xdr:row>51</xdr:row>
      <xdr:rowOff>65064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70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49</xdr:row>
      <xdr:rowOff>81591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48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5461</xdr:rowOff>
    </xdr:from>
    <xdr:to>
      <xdr:col>15</xdr:col>
      <xdr:colOff>101600</xdr:colOff>
      <xdr:row>53</xdr:row>
      <xdr:rowOff>107061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09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123588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886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133052</xdr:rowOff>
    </xdr:from>
    <xdr:to>
      <xdr:col>10</xdr:col>
      <xdr:colOff>165100</xdr:colOff>
      <xdr:row>54</xdr:row>
      <xdr:rowOff>63202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2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79729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899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170183</xdr:rowOff>
    </xdr:from>
    <xdr:to>
      <xdr:col>6</xdr:col>
      <xdr:colOff>38100</xdr:colOff>
      <xdr:row>54</xdr:row>
      <xdr:rowOff>100333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25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116860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0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100381</xdr:rowOff>
    </xdr:from>
    <xdr:to>
      <xdr:col>24</xdr:col>
      <xdr:colOff>63500</xdr:colOff>
      <xdr:row>76</xdr:row>
      <xdr:rowOff>165120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130581"/>
          <a:ext cx="838200" cy="6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11468</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70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100381</xdr:rowOff>
    </xdr:from>
    <xdr:to>
      <xdr:col>19</xdr:col>
      <xdr:colOff>177800</xdr:colOff>
      <xdr:row>77</xdr:row>
      <xdr:rowOff>25309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130581"/>
          <a:ext cx="889000" cy="9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99037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78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150399</xdr:rowOff>
    </xdr:from>
    <xdr:to>
      <xdr:col>15</xdr:col>
      <xdr:colOff>50800</xdr:colOff>
      <xdr:row>77</xdr:row>
      <xdr:rowOff>25309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180599"/>
          <a:ext cx="889000" cy="4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85412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150399</xdr:rowOff>
    </xdr:from>
    <xdr:to>
      <xdr:col>10</xdr:col>
      <xdr:colOff>114300</xdr:colOff>
      <xdr:row>76</xdr:row>
      <xdr:rowOff>160731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180599"/>
          <a:ext cx="8890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101048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3664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6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114320</xdr:rowOff>
    </xdr:from>
    <xdr:to>
      <xdr:col>24</xdr:col>
      <xdr:colOff>114300</xdr:colOff>
      <xdr:row>77</xdr:row>
      <xdr:rowOff>44470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4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92747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2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49581</xdr:rowOff>
    </xdr:from>
    <xdr:to>
      <xdr:col>20</xdr:col>
      <xdr:colOff>38100</xdr:colOff>
      <xdr:row>76</xdr:row>
      <xdr:rowOff>151181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7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142308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172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145959</xdr:rowOff>
    </xdr:from>
    <xdr:to>
      <xdr:col>15</xdr:col>
      <xdr:colOff>101600</xdr:colOff>
      <xdr:row>77</xdr:row>
      <xdr:rowOff>76109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7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67236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68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99599</xdr:rowOff>
    </xdr:from>
    <xdr:to>
      <xdr:col>10</xdr:col>
      <xdr:colOff>165100</xdr:colOff>
      <xdr:row>77</xdr:row>
      <xdr:rowOff>29749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2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20876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2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109931</xdr:rowOff>
    </xdr:from>
    <xdr:to>
      <xdr:col>6</xdr:col>
      <xdr:colOff>38100</xdr:colOff>
      <xdr:row>77</xdr:row>
      <xdr:rowOff>40081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4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31208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23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140593</xdr:rowOff>
    </xdr:from>
    <xdr:to>
      <xdr:col>24</xdr:col>
      <xdr:colOff>63500</xdr:colOff>
      <xdr:row>95</xdr:row>
      <xdr:rowOff>80373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256893"/>
          <a:ext cx="838200" cy="11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155207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4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127225</xdr:rowOff>
    </xdr:from>
    <xdr:to>
      <xdr:col>19</xdr:col>
      <xdr:colOff>177800</xdr:colOff>
      <xdr:row>95</xdr:row>
      <xdr:rowOff>80373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243525"/>
          <a:ext cx="889000" cy="12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12082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127225</xdr:rowOff>
    </xdr:from>
    <xdr:to>
      <xdr:col>15</xdr:col>
      <xdr:colOff>50800</xdr:colOff>
      <xdr:row>96</xdr:row>
      <xdr:rowOff>78349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243525"/>
          <a:ext cx="889000" cy="29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74827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78349</xdr:rowOff>
    </xdr:from>
    <xdr:to>
      <xdr:col>10</xdr:col>
      <xdr:colOff>114300</xdr:colOff>
      <xdr:row>96</xdr:row>
      <xdr:rowOff>122109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37549"/>
          <a:ext cx="889000" cy="4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7216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53176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85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89793</xdr:rowOff>
    </xdr:from>
    <xdr:to>
      <xdr:col>24</xdr:col>
      <xdr:colOff>114300</xdr:colOff>
      <xdr:row>95</xdr:row>
      <xdr:rowOff>19943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20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112670</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057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29573</xdr:rowOff>
    </xdr:from>
    <xdr:to>
      <xdr:col>20</xdr:col>
      <xdr:colOff>38100</xdr:colOff>
      <xdr:row>95</xdr:row>
      <xdr:rowOff>131173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1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147700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092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76425</xdr:rowOff>
    </xdr:from>
    <xdr:to>
      <xdr:col>15</xdr:col>
      <xdr:colOff>101600</xdr:colOff>
      <xdr:row>95</xdr:row>
      <xdr:rowOff>6575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19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23102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96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27549</xdr:rowOff>
    </xdr:from>
    <xdr:to>
      <xdr:col>10</xdr:col>
      <xdr:colOff>165100</xdr:colOff>
      <xdr:row>96</xdr:row>
      <xdr:rowOff>129149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8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145676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26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71309</xdr:rowOff>
    </xdr:from>
    <xdr:to>
      <xdr:col>6</xdr:col>
      <xdr:colOff>38100</xdr:colOff>
      <xdr:row>97</xdr:row>
      <xdr:rowOff>1459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3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17986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305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101001</xdr:rowOff>
    </xdr:from>
    <xdr:to>
      <xdr:col>55</xdr:col>
      <xdr:colOff>0</xdr:colOff>
      <xdr:row>37</xdr:row>
      <xdr:rowOff>114303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444651"/>
          <a:ext cx="838200" cy="1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161372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55978</xdr:rowOff>
    </xdr:from>
    <xdr:to>
      <xdr:col>50</xdr:col>
      <xdr:colOff>114300</xdr:colOff>
      <xdr:row>37</xdr:row>
      <xdr:rowOff>114303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228178"/>
          <a:ext cx="889000" cy="22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45363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103973</xdr:rowOff>
    </xdr:from>
    <xdr:to>
      <xdr:col>45</xdr:col>
      <xdr:colOff>177800</xdr:colOff>
      <xdr:row>36</xdr:row>
      <xdr:rowOff>55978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247473"/>
          <a:ext cx="889000" cy="98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59130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103973</xdr:rowOff>
    </xdr:from>
    <xdr:to>
      <xdr:col>41</xdr:col>
      <xdr:colOff>50800</xdr:colOff>
      <xdr:row>37</xdr:row>
      <xdr:rowOff>170017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247473"/>
          <a:ext cx="889000" cy="126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2339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166075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50201</xdr:rowOff>
    </xdr:from>
    <xdr:to>
      <xdr:col>55</xdr:col>
      <xdr:colOff>50800</xdr:colOff>
      <xdr:row>37</xdr:row>
      <xdr:rowOff>151801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9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136578</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0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63503</xdr:rowOff>
    </xdr:from>
    <xdr:to>
      <xdr:col>50</xdr:col>
      <xdr:colOff>165100</xdr:colOff>
      <xdr:row>37</xdr:row>
      <xdr:rowOff>165103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40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156231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49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5178</xdr:rowOff>
    </xdr:from>
    <xdr:to>
      <xdr:col>46</xdr:col>
      <xdr:colOff>38100</xdr:colOff>
      <xdr:row>36</xdr:row>
      <xdr:rowOff>106778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7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123305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5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53173</xdr:rowOff>
    </xdr:from>
    <xdr:to>
      <xdr:col>41</xdr:col>
      <xdr:colOff>101600</xdr:colOff>
      <xdr:row>30</xdr:row>
      <xdr:rowOff>154773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19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171300</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497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119217</xdr:rowOff>
    </xdr:from>
    <xdr:to>
      <xdr:col>36</xdr:col>
      <xdr:colOff>165100</xdr:colOff>
      <xdr:row>38</xdr:row>
      <xdr:rowOff>49367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6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40494</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105492</xdr:rowOff>
    </xdr:from>
    <xdr:to>
      <xdr:col>55</xdr:col>
      <xdr:colOff>0</xdr:colOff>
      <xdr:row>55</xdr:row>
      <xdr:rowOff>48831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363792"/>
          <a:ext cx="838200" cy="11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77336</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67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105492</xdr:rowOff>
    </xdr:from>
    <xdr:to>
      <xdr:col>50</xdr:col>
      <xdr:colOff>114300</xdr:colOff>
      <xdr:row>55</xdr:row>
      <xdr:rowOff>40455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363792"/>
          <a:ext cx="889000" cy="10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35551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8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40455</xdr:rowOff>
    </xdr:from>
    <xdr:to>
      <xdr:col>45</xdr:col>
      <xdr:colOff>177800</xdr:colOff>
      <xdr:row>56</xdr:row>
      <xdr:rowOff>18085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470205"/>
          <a:ext cx="889000" cy="14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24791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142508</xdr:rowOff>
    </xdr:from>
    <xdr:to>
      <xdr:col>41</xdr:col>
      <xdr:colOff>50800</xdr:colOff>
      <xdr:row>56</xdr:row>
      <xdr:rowOff>18085</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8886458"/>
          <a:ext cx="889000" cy="73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129522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135107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169481</xdr:rowOff>
    </xdr:from>
    <xdr:to>
      <xdr:col>55</xdr:col>
      <xdr:colOff>50800</xdr:colOff>
      <xdr:row>55</xdr:row>
      <xdr:rowOff>99631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42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20908</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27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54692</xdr:rowOff>
    </xdr:from>
    <xdr:to>
      <xdr:col>50</xdr:col>
      <xdr:colOff>165100</xdr:colOff>
      <xdr:row>54</xdr:row>
      <xdr:rowOff>156292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3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1369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08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161105</xdr:rowOff>
    </xdr:from>
    <xdr:to>
      <xdr:col>46</xdr:col>
      <xdr:colOff>38100</xdr:colOff>
      <xdr:row>55</xdr:row>
      <xdr:rowOff>91255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41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107782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19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138735</xdr:rowOff>
    </xdr:from>
    <xdr:to>
      <xdr:col>41</xdr:col>
      <xdr:colOff>101600</xdr:colOff>
      <xdr:row>56</xdr:row>
      <xdr:rowOff>68885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56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85412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34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91708</xdr:rowOff>
    </xdr:from>
    <xdr:to>
      <xdr:col>36</xdr:col>
      <xdr:colOff>165100</xdr:colOff>
      <xdr:row>52</xdr:row>
      <xdr:rowOff>21858</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883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38385</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672795" y="861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15433</xdr:rowOff>
    </xdr:from>
    <xdr:to>
      <xdr:col>55</xdr:col>
      <xdr:colOff>0</xdr:colOff>
      <xdr:row>76</xdr:row>
      <xdr:rowOff>11867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2531283"/>
          <a:ext cx="838200" cy="51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166037</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9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15433</xdr:rowOff>
    </xdr:from>
    <xdr:to>
      <xdr:col>50</xdr:col>
      <xdr:colOff>114300</xdr:colOff>
      <xdr:row>77</xdr:row>
      <xdr:rowOff>4643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2531283"/>
          <a:ext cx="889000" cy="67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68767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27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4643</xdr:rowOff>
    </xdr:from>
    <xdr:to>
      <xdr:col>45</xdr:col>
      <xdr:colOff>177800</xdr:colOff>
      <xdr:row>77</xdr:row>
      <xdr:rowOff>69452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206293"/>
          <a:ext cx="889000" cy="6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55394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2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69452</xdr:rowOff>
    </xdr:from>
    <xdr:to>
      <xdr:col>41</xdr:col>
      <xdr:colOff>50800</xdr:colOff>
      <xdr:row>77</xdr:row>
      <xdr:rowOff>73932</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271102"/>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132517</xdr:rowOff>
    </xdr:from>
    <xdr:to>
      <xdr:col>55</xdr:col>
      <xdr:colOff>50800</xdr:colOff>
      <xdr:row>76</xdr:row>
      <xdr:rowOff>62666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29912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155394</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284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136083</xdr:rowOff>
    </xdr:from>
    <xdr:to>
      <xdr:col>50</xdr:col>
      <xdr:colOff>165100</xdr:colOff>
      <xdr:row>73</xdr:row>
      <xdr:rowOff>66233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248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82760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25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125293</xdr:rowOff>
    </xdr:from>
    <xdr:to>
      <xdr:col>46</xdr:col>
      <xdr:colOff>38100</xdr:colOff>
      <xdr:row>77</xdr:row>
      <xdr:rowOff>55443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15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71970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93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18652</xdr:rowOff>
    </xdr:from>
    <xdr:to>
      <xdr:col>41</xdr:col>
      <xdr:colOff>101600</xdr:colOff>
      <xdr:row>77</xdr:row>
      <xdr:rowOff>120252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22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111379</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33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23132</xdr:rowOff>
    </xdr:from>
    <xdr:to>
      <xdr:col>36</xdr:col>
      <xdr:colOff>165100</xdr:colOff>
      <xdr:row>77</xdr:row>
      <xdr:rowOff>124732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22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115859</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331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29057</xdr:rowOff>
    </xdr:from>
    <xdr:to>
      <xdr:col>55</xdr:col>
      <xdr:colOff>0</xdr:colOff>
      <xdr:row>96</xdr:row>
      <xdr:rowOff>155778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316807"/>
          <a:ext cx="838200" cy="29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110856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398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70568</xdr:rowOff>
    </xdr:from>
    <xdr:to>
      <xdr:col>50</xdr:col>
      <xdr:colOff>114300</xdr:colOff>
      <xdr:row>96</xdr:row>
      <xdr:rowOff>155778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186868"/>
          <a:ext cx="889000" cy="42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122578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70568</xdr:rowOff>
    </xdr:from>
    <xdr:to>
      <xdr:col>45</xdr:col>
      <xdr:colOff>177800</xdr:colOff>
      <xdr:row>95</xdr:row>
      <xdr:rowOff>40697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186868"/>
          <a:ext cx="889000" cy="14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111562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56584</xdr:rowOff>
    </xdr:from>
    <xdr:to>
      <xdr:col>41</xdr:col>
      <xdr:colOff>50800</xdr:colOff>
      <xdr:row>95</xdr:row>
      <xdr:rowOff>40697</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5487084"/>
          <a:ext cx="889000" cy="84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74985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57402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5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149707</xdr:rowOff>
    </xdr:from>
    <xdr:to>
      <xdr:col>55</xdr:col>
      <xdr:colOff>50800</xdr:colOff>
      <xdr:row>95</xdr:row>
      <xdr:rowOff>79857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26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1134</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11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104978</xdr:rowOff>
    </xdr:from>
    <xdr:to>
      <xdr:col>50</xdr:col>
      <xdr:colOff>165100</xdr:colOff>
      <xdr:row>97</xdr:row>
      <xdr:rowOff>35128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56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26255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65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19768</xdr:rowOff>
    </xdr:from>
    <xdr:to>
      <xdr:col>46</xdr:col>
      <xdr:colOff>38100</xdr:colOff>
      <xdr:row>94</xdr:row>
      <xdr:rowOff>121368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1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137895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59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161347</xdr:rowOff>
    </xdr:from>
    <xdr:to>
      <xdr:col>41</xdr:col>
      <xdr:colOff>101600</xdr:colOff>
      <xdr:row>95</xdr:row>
      <xdr:rowOff>91497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27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108024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05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5784</xdr:rowOff>
    </xdr:from>
    <xdr:to>
      <xdr:col>36</xdr:col>
      <xdr:colOff>165100</xdr:colOff>
      <xdr:row>90</xdr:row>
      <xdr:rowOff>107384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543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88</xdr:row>
      <xdr:rowOff>123911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521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144196</xdr:rowOff>
    </xdr:from>
    <xdr:to>
      <xdr:col>85</xdr:col>
      <xdr:colOff>127000</xdr:colOff>
      <xdr:row>37</xdr:row>
      <xdr:rowOff>163246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487846"/>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59250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74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11075</xdr:rowOff>
    </xdr:from>
    <xdr:to>
      <xdr:col>81</xdr:col>
      <xdr:colOff>50800</xdr:colOff>
      <xdr:row>37</xdr:row>
      <xdr:rowOff>163246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354725"/>
          <a:ext cx="889000" cy="15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27550</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714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101981</xdr:rowOff>
    </xdr:from>
    <xdr:to>
      <xdr:col>76</xdr:col>
      <xdr:colOff>114300</xdr:colOff>
      <xdr:row>37</xdr:row>
      <xdr:rowOff>11075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274181"/>
          <a:ext cx="889000" cy="8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155262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67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101981</xdr:rowOff>
    </xdr:from>
    <xdr:to>
      <xdr:col>71</xdr:col>
      <xdr:colOff>177800</xdr:colOff>
      <xdr:row>38</xdr:row>
      <xdr:rowOff>34772</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274181"/>
          <a:ext cx="889000" cy="27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29380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54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93396</xdr:rowOff>
    </xdr:from>
    <xdr:to>
      <xdr:col>85</xdr:col>
      <xdr:colOff>177800</xdr:colOff>
      <xdr:row>38</xdr:row>
      <xdr:rowOff>23546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43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116273</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28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112446</xdr:rowOff>
    </xdr:from>
    <xdr:to>
      <xdr:col>81</xdr:col>
      <xdr:colOff>101600</xdr:colOff>
      <xdr:row>38</xdr:row>
      <xdr:rowOff>42596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45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59123</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23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131725</xdr:rowOff>
    </xdr:from>
    <xdr:to>
      <xdr:col>76</xdr:col>
      <xdr:colOff>165100</xdr:colOff>
      <xdr:row>37</xdr:row>
      <xdr:rowOff>61875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30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78402</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07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51181</xdr:rowOff>
    </xdr:from>
    <xdr:to>
      <xdr:col>72</xdr:col>
      <xdr:colOff>38100</xdr:colOff>
      <xdr:row>36</xdr:row>
      <xdr:rowOff>152781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22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169308</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599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155423</xdr:rowOff>
    </xdr:from>
    <xdr:to>
      <xdr:col>67</xdr:col>
      <xdr:colOff>101600</xdr:colOff>
      <xdr:row>38</xdr:row>
      <xdr:rowOff>85573</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49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76699</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59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140843</xdr:rowOff>
    </xdr:from>
    <xdr:to>
      <xdr:col>85</xdr:col>
      <xdr:colOff>127000</xdr:colOff>
      <xdr:row>73</xdr:row>
      <xdr:rowOff>147987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656693"/>
          <a:ext cx="8382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138651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25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147987</xdr:rowOff>
    </xdr:from>
    <xdr:to>
      <xdr:col>81</xdr:col>
      <xdr:colOff>50800</xdr:colOff>
      <xdr:row>73</xdr:row>
      <xdr:rowOff>158388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663837"/>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78614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3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158388</xdr:rowOff>
    </xdr:from>
    <xdr:to>
      <xdr:col>76</xdr:col>
      <xdr:colOff>114300</xdr:colOff>
      <xdr:row>74</xdr:row>
      <xdr:rowOff>64319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674238"/>
          <a:ext cx="889000" cy="7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82929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4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31686</xdr:rowOff>
    </xdr:from>
    <xdr:to>
      <xdr:col>71</xdr:col>
      <xdr:colOff>177800</xdr:colOff>
      <xdr:row>74</xdr:row>
      <xdr:rowOff>64319</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2718986"/>
          <a:ext cx="889000" cy="3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103588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84158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90043</xdr:rowOff>
    </xdr:from>
    <xdr:to>
      <xdr:col>85</xdr:col>
      <xdr:colOff>177800</xdr:colOff>
      <xdr:row>74</xdr:row>
      <xdr:rowOff>20193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60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112920</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45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97187</xdr:rowOff>
    </xdr:from>
    <xdr:to>
      <xdr:col>81</xdr:col>
      <xdr:colOff>101600</xdr:colOff>
      <xdr:row>74</xdr:row>
      <xdr:rowOff>27337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61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43864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38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107588</xdr:rowOff>
    </xdr:from>
    <xdr:to>
      <xdr:col>76</xdr:col>
      <xdr:colOff>165100</xdr:colOff>
      <xdr:row>74</xdr:row>
      <xdr:rowOff>37738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62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54265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39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13519</xdr:rowOff>
    </xdr:from>
    <xdr:to>
      <xdr:col>72</xdr:col>
      <xdr:colOff>38100</xdr:colOff>
      <xdr:row>74</xdr:row>
      <xdr:rowOff>115119</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70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131646</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47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152336</xdr:rowOff>
    </xdr:from>
    <xdr:to>
      <xdr:col>67</xdr:col>
      <xdr:colOff>101600</xdr:colOff>
      <xdr:row>74</xdr:row>
      <xdr:rowOff>82486</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6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99013</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44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30756</xdr:rowOff>
    </xdr:from>
    <xdr:to>
      <xdr:col>85</xdr:col>
      <xdr:colOff>127000</xdr:colOff>
      <xdr:row>95</xdr:row>
      <xdr:rowOff>79643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318506"/>
          <a:ext cx="838200" cy="4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167846</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627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14884</xdr:rowOff>
    </xdr:from>
    <xdr:to>
      <xdr:col>81</xdr:col>
      <xdr:colOff>50800</xdr:colOff>
      <xdr:row>95</xdr:row>
      <xdr:rowOff>79643</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302634"/>
          <a:ext cx="889000" cy="6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75296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7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14884</xdr:rowOff>
    </xdr:from>
    <xdr:to>
      <xdr:col>76</xdr:col>
      <xdr:colOff>114300</xdr:colOff>
      <xdr:row>96</xdr:row>
      <xdr:rowOff>57207</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302634"/>
          <a:ext cx="889000" cy="21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68797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155735</xdr:rowOff>
    </xdr:from>
    <xdr:to>
      <xdr:col>71</xdr:col>
      <xdr:colOff>177800</xdr:colOff>
      <xdr:row>96</xdr:row>
      <xdr:rowOff>57207</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6443485"/>
          <a:ext cx="889000" cy="7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64290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86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114092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91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151406</xdr:rowOff>
    </xdr:from>
    <xdr:to>
      <xdr:col>85</xdr:col>
      <xdr:colOff>177800</xdr:colOff>
      <xdr:row>95</xdr:row>
      <xdr:rowOff>81556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26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2833</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11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28843</xdr:rowOff>
    </xdr:from>
    <xdr:to>
      <xdr:col>81</xdr:col>
      <xdr:colOff>101600</xdr:colOff>
      <xdr:row>95</xdr:row>
      <xdr:rowOff>130443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31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146970</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09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135534</xdr:rowOff>
    </xdr:from>
    <xdr:to>
      <xdr:col>76</xdr:col>
      <xdr:colOff>165100</xdr:colOff>
      <xdr:row>95</xdr:row>
      <xdr:rowOff>65684</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25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82211</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02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6407</xdr:rowOff>
    </xdr:from>
    <xdr:to>
      <xdr:col>72</xdr:col>
      <xdr:colOff>38100</xdr:colOff>
      <xdr:row>96</xdr:row>
      <xdr:rowOff>108007</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46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124534</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24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104935</xdr:rowOff>
    </xdr:from>
    <xdr:to>
      <xdr:col>67</xdr:col>
      <xdr:colOff>101600</xdr:colOff>
      <xdr:row>96</xdr:row>
      <xdr:rowOff>35085</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3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51612</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16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87122</xdr:rowOff>
    </xdr:from>
    <xdr:to>
      <xdr:col>116</xdr:col>
      <xdr:colOff>63500</xdr:colOff>
      <xdr:row>36</xdr:row>
      <xdr:rowOff>126746</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259322"/>
          <a:ext cx="8382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130763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302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87122</xdr:rowOff>
    </xdr:from>
    <xdr:to>
      <xdr:col>111</xdr:col>
      <xdr:colOff>177800</xdr:colOff>
      <xdr:row>37</xdr:row>
      <xdr:rowOff>38735</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0434300" y="6259322"/>
          <a:ext cx="8890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60660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40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38735</xdr:rowOff>
    </xdr:from>
    <xdr:to>
      <xdr:col>107</xdr:col>
      <xdr:colOff>50800</xdr:colOff>
      <xdr:row>37</xdr:row>
      <xdr:rowOff>85598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6382385"/>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59118</xdr:rowOff>
    </xdr:from>
    <xdr:to>
      <xdr:col>102</xdr:col>
      <xdr:colOff>114300</xdr:colOff>
      <xdr:row>37</xdr:row>
      <xdr:rowOff>85598</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231318"/>
          <a:ext cx="889000" cy="19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89107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38561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3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75946</xdr:rowOff>
    </xdr:from>
    <xdr:to>
      <xdr:col>116</xdr:col>
      <xdr:colOff>114300</xdr:colOff>
      <xdr:row>37</xdr:row>
      <xdr:rowOff>6096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24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98823</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09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36322</xdr:rowOff>
    </xdr:from>
    <xdr:to>
      <xdr:col>112</xdr:col>
      <xdr:colOff>38100</xdr:colOff>
      <xdr:row>36</xdr:row>
      <xdr:rowOff>137922</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20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154449</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159385</xdr:rowOff>
    </xdr:from>
    <xdr:to>
      <xdr:col>107</xdr:col>
      <xdr:colOff>101600</xdr:colOff>
      <xdr:row>37</xdr:row>
      <xdr:rowOff>89535</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3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80662</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34798</xdr:rowOff>
    </xdr:from>
    <xdr:to>
      <xdr:col>102</xdr:col>
      <xdr:colOff>165100</xdr:colOff>
      <xdr:row>37</xdr:row>
      <xdr:rowOff>136398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37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127525</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8318</xdr:rowOff>
    </xdr:from>
    <xdr:to>
      <xdr:col>98</xdr:col>
      <xdr:colOff>38100</xdr:colOff>
      <xdr:row>36</xdr:row>
      <xdr:rowOff>109918</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18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126445</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595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37382</xdr:rowOff>
    </xdr:from>
    <xdr:to>
      <xdr:col>116</xdr:col>
      <xdr:colOff>63500</xdr:colOff>
      <xdr:row>58</xdr:row>
      <xdr:rowOff>40278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1323300" y="9981482"/>
          <a:ext cx="8382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747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944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30829</xdr:rowOff>
    </xdr:from>
    <xdr:to>
      <xdr:col>111</xdr:col>
      <xdr:colOff>177800</xdr:colOff>
      <xdr:row>58</xdr:row>
      <xdr:rowOff>40278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9974929"/>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114495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136023</xdr:rowOff>
    </xdr:from>
    <xdr:to>
      <xdr:col>107</xdr:col>
      <xdr:colOff>50800</xdr:colOff>
      <xdr:row>58</xdr:row>
      <xdr:rowOff>30829</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9908673"/>
          <a:ext cx="889000" cy="6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102208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99047</xdr:rowOff>
    </xdr:from>
    <xdr:to>
      <xdr:col>102</xdr:col>
      <xdr:colOff>114300</xdr:colOff>
      <xdr:row>57</xdr:row>
      <xdr:rowOff>136023</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9871697"/>
          <a:ext cx="889000" cy="3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81824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137012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0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158032</xdr:rowOff>
    </xdr:from>
    <xdr:to>
      <xdr:col>116</xdr:col>
      <xdr:colOff>114300</xdr:colOff>
      <xdr:row>58</xdr:row>
      <xdr:rowOff>88182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993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9459</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78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160928</xdr:rowOff>
    </xdr:from>
    <xdr:to>
      <xdr:col>112</xdr:col>
      <xdr:colOff>38100</xdr:colOff>
      <xdr:row>58</xdr:row>
      <xdr:rowOff>91078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993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107605</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970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151479</xdr:rowOff>
    </xdr:from>
    <xdr:to>
      <xdr:col>107</xdr:col>
      <xdr:colOff>101600</xdr:colOff>
      <xdr:row>58</xdr:row>
      <xdr:rowOff>81629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992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98156</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9699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85223</xdr:rowOff>
    </xdr:from>
    <xdr:to>
      <xdr:col>102</xdr:col>
      <xdr:colOff>165100</xdr:colOff>
      <xdr:row>58</xdr:row>
      <xdr:rowOff>15373</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98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31900</xdr:rowOff>
    </xdr:from>
    <xdr:ext cx="534377"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278111" y="963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48247</xdr:rowOff>
    </xdr:from>
    <xdr:to>
      <xdr:col>98</xdr:col>
      <xdr:colOff>38100</xdr:colOff>
      <xdr:row>57</xdr:row>
      <xdr:rowOff>149847</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982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166374</xdr:rowOff>
    </xdr:from>
    <xdr:ext cx="534377"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389111" y="959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80264</xdr:rowOff>
    </xdr:from>
    <xdr:to>
      <xdr:col>116</xdr:col>
      <xdr:colOff>63500</xdr:colOff>
      <xdr:row>73</xdr:row>
      <xdr:rowOff>165570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596114"/>
          <a:ext cx="838200" cy="8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104856</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79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129604</xdr:rowOff>
    </xdr:from>
    <xdr:to>
      <xdr:col>111</xdr:col>
      <xdr:colOff>177800</xdr:colOff>
      <xdr:row>73</xdr:row>
      <xdr:rowOff>165570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0434300" y="12645454"/>
          <a:ext cx="889000" cy="3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107332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117983</xdr:rowOff>
    </xdr:from>
    <xdr:to>
      <xdr:col>107</xdr:col>
      <xdr:colOff>50800</xdr:colOff>
      <xdr:row>73</xdr:row>
      <xdr:rowOff>129604</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9545300" y="12633833"/>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139870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97599</xdr:rowOff>
    </xdr:from>
    <xdr:to>
      <xdr:col>102</xdr:col>
      <xdr:colOff>114300</xdr:colOff>
      <xdr:row>73</xdr:row>
      <xdr:rowOff>117983</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656300" y="12613449"/>
          <a:ext cx="8890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156557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161777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29464</xdr:rowOff>
    </xdr:from>
    <xdr:to>
      <xdr:col>116</xdr:col>
      <xdr:colOff>114300</xdr:colOff>
      <xdr:row>73</xdr:row>
      <xdr:rowOff>131064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54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52341</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39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114770</xdr:rowOff>
    </xdr:from>
    <xdr:to>
      <xdr:col>112</xdr:col>
      <xdr:colOff>38100</xdr:colOff>
      <xdr:row>74</xdr:row>
      <xdr:rowOff>44920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6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61447</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40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78804</xdr:rowOff>
    </xdr:from>
    <xdr:to>
      <xdr:col>107</xdr:col>
      <xdr:colOff>101600</xdr:colOff>
      <xdr:row>74</xdr:row>
      <xdr:rowOff>8954</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5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25481</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36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67183</xdr:rowOff>
    </xdr:from>
    <xdr:to>
      <xdr:col>102</xdr:col>
      <xdr:colOff>165100</xdr:colOff>
      <xdr:row>73</xdr:row>
      <xdr:rowOff>168783</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58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13860</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35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46799</xdr:rowOff>
    </xdr:from>
    <xdr:to>
      <xdr:col>98</xdr:col>
      <xdr:colOff>38100</xdr:colOff>
      <xdr:row>73</xdr:row>
      <xdr:rowOff>148399</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56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164926</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33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latin typeface="ＭＳ Ｐゴシック" panose="020B0600070205080204" pitchFamily="50" charset="-128"/>
              <a:ea typeface="ＭＳ Ｐゴシック" panose="020B0600070205080204" pitchFamily="50" charset="-128"/>
            </a:rPr>
            <a:t>556,581</a:t>
          </a:r>
          <a:r>
            <a:rPr kumimoji="1" lang="ja-JP" altLang="en-US" sz="1200">
              <a:latin typeface="ＭＳ Ｐゴシック" panose="020B0600070205080204" pitchFamily="50" charset="-128"/>
              <a:ea typeface="ＭＳ Ｐゴシック" panose="020B0600070205080204" pitchFamily="50" charset="-128"/>
            </a:rPr>
            <a:t>円となり、前年度比</a:t>
          </a:r>
          <a:r>
            <a:rPr kumimoji="1" lang="en-US" altLang="ja-JP" sz="1200">
              <a:latin typeface="ＭＳ Ｐゴシック" panose="020B0600070205080204" pitchFamily="50" charset="-128"/>
              <a:ea typeface="ＭＳ Ｐゴシック" panose="020B0600070205080204" pitchFamily="50" charset="-128"/>
            </a:rPr>
            <a:t>2,687</a:t>
          </a:r>
          <a:r>
            <a:rPr kumimoji="1" lang="ja-JP" altLang="en-US" sz="1200">
              <a:latin typeface="ＭＳ Ｐゴシック" panose="020B0600070205080204" pitchFamily="50" charset="-128"/>
              <a:ea typeface="ＭＳ Ｐゴシック" panose="020B0600070205080204" pitchFamily="50" charset="-128"/>
            </a:rPr>
            <a:t>円増となっている。これは</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、歳出総額は減少しているものの、人口の減少率（前年度比約</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％減）が歳出総額の減少率（前年度比約</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％減）を上回っていることに</a:t>
          </a:r>
          <a:r>
            <a:rPr kumimoji="1" lang="ja-JP" altLang="en-US" sz="1200">
              <a:latin typeface="ＭＳ Ｐゴシック" panose="020B0600070205080204" pitchFamily="50" charset="-128"/>
              <a:ea typeface="ＭＳ Ｐゴシック" panose="020B0600070205080204" pitchFamily="50" charset="-128"/>
            </a:rPr>
            <a:t>よるものである。</a:t>
          </a:r>
        </a:p>
        <a:p>
          <a:r>
            <a:rPr kumimoji="1" lang="ja-JP" altLang="en-US" sz="1200">
              <a:latin typeface="ＭＳ Ｐゴシック" panose="020B0600070205080204" pitchFamily="50" charset="-128"/>
              <a:ea typeface="ＭＳ Ｐゴシック" panose="020B0600070205080204" pitchFamily="50" charset="-128"/>
            </a:rPr>
            <a:t>その他主な構成項目である扶助費は、住民一人当たり</a:t>
          </a:r>
          <a:r>
            <a:rPr kumimoji="1" lang="en-US" altLang="ja-JP" sz="1200">
              <a:latin typeface="ＭＳ Ｐゴシック" panose="020B0600070205080204" pitchFamily="50" charset="-128"/>
              <a:ea typeface="ＭＳ Ｐゴシック" panose="020B0600070205080204" pitchFamily="50" charset="-128"/>
            </a:rPr>
            <a:t>164,918</a:t>
          </a:r>
          <a:r>
            <a:rPr kumimoji="1" lang="ja-JP" altLang="en-US" sz="1200">
              <a:latin typeface="ＭＳ Ｐゴシック" panose="020B0600070205080204" pitchFamily="50" charset="-128"/>
              <a:ea typeface="ＭＳ Ｐゴシック" panose="020B0600070205080204" pitchFamily="50" charset="-128"/>
            </a:rPr>
            <a:t>円となっており、少子高齢社会の到来による社会保障関連経費の増加により、全国平均、類団平均よりも高い水準で推移している。令和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障がい者介護給付事業費などの増</a:t>
          </a:r>
          <a:r>
            <a:rPr kumimoji="1" lang="ja-JP" altLang="en-US" sz="1200">
              <a:latin typeface="ＭＳ Ｐゴシック" panose="020B0600070205080204" pitchFamily="50" charset="-128"/>
              <a:ea typeface="ＭＳ Ｐゴシック" panose="020B0600070205080204" pitchFamily="50" charset="-128"/>
            </a:rPr>
            <a:t>が増加要因となっている。</a:t>
          </a:r>
        </a:p>
        <a:p>
          <a:r>
            <a:rPr kumimoji="1" lang="ja-JP" altLang="en-US" sz="1200">
              <a:latin typeface="ＭＳ Ｐゴシック" panose="020B0600070205080204" pitchFamily="50" charset="-128"/>
              <a:ea typeface="ＭＳ Ｐゴシック" panose="020B0600070205080204" pitchFamily="50" charset="-128"/>
            </a:rPr>
            <a:t>人件費は住民一人当たり</a:t>
          </a:r>
          <a:r>
            <a:rPr kumimoji="1" lang="en-US" altLang="ja-JP" sz="1200">
              <a:latin typeface="ＭＳ Ｐゴシック" panose="020B0600070205080204" pitchFamily="50" charset="-128"/>
              <a:ea typeface="ＭＳ Ｐゴシック" panose="020B0600070205080204" pitchFamily="50" charset="-128"/>
            </a:rPr>
            <a:t>84,180</a:t>
          </a:r>
          <a:r>
            <a:rPr kumimoji="1" lang="ja-JP" altLang="en-US" sz="1200">
              <a:latin typeface="ＭＳ Ｐゴシック" panose="020B0600070205080204" pitchFamily="50" charset="-128"/>
              <a:ea typeface="ＭＳ Ｐゴシック" panose="020B0600070205080204" pitchFamily="50" charset="-128"/>
            </a:rPr>
            <a:t>円となっており、全国平均、県平均及び類似団体と比較して一人当たりコストが高い状況となっている。これは、人口千人当たり職員数が多い（佐世保市</a:t>
          </a:r>
          <a:r>
            <a:rPr kumimoji="1" lang="en-US" altLang="ja-JP" sz="1200">
              <a:latin typeface="ＭＳ Ｐゴシック" panose="020B0600070205080204" pitchFamily="50" charset="-128"/>
              <a:ea typeface="ＭＳ Ｐゴシック" panose="020B0600070205080204" pitchFamily="50" charset="-128"/>
            </a:rPr>
            <a:t>8.80</a:t>
          </a:r>
          <a:r>
            <a:rPr kumimoji="1" lang="ja-JP" altLang="en-US" sz="1200">
              <a:latin typeface="ＭＳ Ｐゴシック" panose="020B0600070205080204" pitchFamily="50" charset="-128"/>
              <a:ea typeface="ＭＳ Ｐゴシック" panose="020B0600070205080204" pitchFamily="50" charset="-128"/>
            </a:rPr>
            <a:t>人、類似団体平均</a:t>
          </a:r>
          <a:r>
            <a:rPr kumimoji="1" lang="en-US" altLang="ja-JP" sz="1200">
              <a:latin typeface="ＭＳ Ｐゴシック" panose="020B0600070205080204" pitchFamily="50" charset="-128"/>
              <a:ea typeface="ＭＳ Ｐゴシック" panose="020B0600070205080204" pitchFamily="50" charset="-128"/>
            </a:rPr>
            <a:t>6.52</a:t>
          </a:r>
          <a:r>
            <a:rPr kumimoji="1" lang="ja-JP" altLang="en-US" sz="1200">
              <a:latin typeface="ＭＳ Ｐゴシック" panose="020B0600070205080204" pitchFamily="50" charset="-128"/>
              <a:ea typeface="ＭＳ Ｐゴシック" panose="020B0600070205080204" pitchFamily="50" charset="-128"/>
            </a:rPr>
            <a:t>人）ことなどが要因である。</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経年比較では市長・市議会議員選挙執行事業費などの増などとなっている。</a:t>
          </a:r>
        </a:p>
        <a:p>
          <a:r>
            <a:rPr kumimoji="1" lang="ja-JP" altLang="en-US" sz="1200">
              <a:latin typeface="ＭＳ Ｐゴシック" panose="020B0600070205080204" pitchFamily="50" charset="-128"/>
              <a:ea typeface="ＭＳ Ｐゴシック" panose="020B0600070205080204" pitchFamily="50" charset="-128"/>
            </a:rPr>
            <a:t>物件費は住民一人当たり</a:t>
          </a:r>
          <a:r>
            <a:rPr kumimoji="1" lang="en-US" altLang="ja-JP" sz="1200">
              <a:latin typeface="ＭＳ Ｐゴシック" panose="020B0600070205080204" pitchFamily="50" charset="-128"/>
              <a:ea typeface="ＭＳ Ｐゴシック" panose="020B0600070205080204" pitchFamily="50" charset="-128"/>
            </a:rPr>
            <a:t>77,704</a:t>
          </a:r>
          <a:r>
            <a:rPr kumimoji="1" lang="ja-JP" altLang="en-US" sz="1200">
              <a:latin typeface="ＭＳ Ｐゴシック" panose="020B0600070205080204" pitchFamily="50" charset="-128"/>
              <a:ea typeface="ＭＳ Ｐゴシック" panose="020B0600070205080204" pitchFamily="50" charset="-128"/>
            </a:rPr>
            <a:t>円となっており、全国平均、類似団体と比較して一人当たりコストが高い状況となっている。これは、</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教育費において人口一人当たり決算額が多いことが要因である。</a:t>
          </a:r>
          <a:r>
            <a:rPr kumimoji="1" lang="ja-JP" altLang="en-US" sz="1200">
              <a:latin typeface="ＭＳ Ｐゴシック" panose="020B0600070205080204" pitchFamily="50" charset="-128"/>
              <a:ea typeface="ＭＳ Ｐゴシック" panose="020B0600070205080204" pitchFamily="50" charset="-128"/>
            </a:rPr>
            <a:t>経年比較では、学校給食費管理事業や庁内情報化基盤管理事業が増加している。</a:t>
          </a:r>
        </a:p>
        <a:p>
          <a:r>
            <a:rPr kumimoji="1" lang="ja-JP" altLang="en-US" sz="1200">
              <a:latin typeface="ＭＳ Ｐゴシック" panose="020B0600070205080204" pitchFamily="50" charset="-128"/>
              <a:ea typeface="ＭＳ Ｐゴシック" panose="020B0600070205080204" pitchFamily="50" charset="-128"/>
            </a:rPr>
            <a:t>公債費は住民一人当たり</a:t>
          </a:r>
          <a:r>
            <a:rPr kumimoji="1" lang="en-US" altLang="ja-JP" sz="1200">
              <a:latin typeface="ＭＳ Ｐゴシック" panose="020B0600070205080204" pitchFamily="50" charset="-128"/>
              <a:ea typeface="ＭＳ Ｐゴシック" panose="020B0600070205080204" pitchFamily="50" charset="-128"/>
            </a:rPr>
            <a:t>45,960</a:t>
          </a:r>
          <a:r>
            <a:rPr kumimoji="1" lang="ja-JP" altLang="en-US" sz="1200">
              <a:latin typeface="ＭＳ Ｐゴシック" panose="020B0600070205080204" pitchFamily="50" charset="-128"/>
              <a:ea typeface="ＭＳ Ｐゴシック" panose="020B0600070205080204" pitchFamily="50" charset="-128"/>
            </a:rPr>
            <a:t>円となっており、県平均を下回っているものの全国平均及び類似団体と比較して一人当たりコストが高い状況となっている。今後について、市債発行額を元金償還金の範囲内とする基本方針を継続するとともに、今後の推移を注視していく。</a:t>
          </a:r>
        </a:p>
        <a:p>
          <a:r>
            <a:rPr kumimoji="1" lang="ja-JP" altLang="en-US" sz="1200">
              <a:latin typeface="ＭＳ Ｐゴシック" panose="020B0600070205080204" pitchFamily="50" charset="-128"/>
              <a:ea typeface="ＭＳ Ｐゴシック" panose="020B0600070205080204" pitchFamily="50" charset="-128"/>
            </a:rPr>
            <a:t>普通建設事業費（更新整備）は住民一人当たり</a:t>
          </a:r>
          <a:r>
            <a:rPr kumimoji="1" lang="en-US" altLang="ja-JP" sz="1200">
              <a:latin typeface="ＭＳ Ｐゴシック" panose="020B0600070205080204" pitchFamily="50" charset="-128"/>
              <a:ea typeface="ＭＳ Ｐゴシック" panose="020B0600070205080204" pitchFamily="50" charset="-128"/>
            </a:rPr>
            <a:t>36,808</a:t>
          </a:r>
          <a:r>
            <a:rPr kumimoji="1" lang="ja-JP" altLang="en-US" sz="1200">
              <a:latin typeface="ＭＳ Ｐゴシック" panose="020B0600070205080204" pitchFamily="50" charset="-128"/>
              <a:ea typeface="ＭＳ Ｐゴシック" panose="020B0600070205080204" pitchFamily="50" charset="-128"/>
            </a:rPr>
            <a:t>円となっており、全国平均及び類似団体より高い状況となっている。令和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年度から増加した要因は、</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清水中学校校舎改築等事業</a:t>
          </a:r>
          <a:r>
            <a:rPr kumimoji="1" lang="ja-JP" altLang="en-US" sz="1200">
              <a:latin typeface="ＭＳ Ｐゴシック" panose="020B0600070205080204" pitchFamily="50" charset="-128"/>
              <a:ea typeface="ＭＳ Ｐゴシック" panose="020B0600070205080204" pitchFamily="50" charset="-128"/>
            </a:rPr>
            <a:t>の増などによるものである。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236,906
234,624
426.01
136,710,600
131,857,406
3,649,539
60,543,303
100,844,861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164846</xdr:rowOff>
    </xdr:from>
    <xdr:to>
      <xdr:col>24</xdr:col>
      <xdr:colOff>63500</xdr:colOff>
      <xdr:row>33</xdr:row>
      <xdr:rowOff>75692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5124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6367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7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75692</xdr:rowOff>
    </xdr:from>
    <xdr:to>
      <xdr:col>19</xdr:col>
      <xdr:colOff>177800</xdr:colOff>
      <xdr:row>34</xdr:row>
      <xdr:rowOff>1778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33542"/>
          <a:ext cx="889000" cy="9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135145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1778</xdr:rowOff>
    </xdr:from>
    <xdr:to>
      <xdr:col>15</xdr:col>
      <xdr:colOff>50800</xdr:colOff>
      <xdr:row>34</xdr:row>
      <xdr:rowOff>5588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3107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148861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113792</xdr:rowOff>
    </xdr:from>
    <xdr:to>
      <xdr:col>10</xdr:col>
      <xdr:colOff>114300</xdr:colOff>
      <xdr:row>34</xdr:row>
      <xdr:rowOff>5588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71642"/>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151147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113809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114046</xdr:rowOff>
    </xdr:from>
    <xdr:to>
      <xdr:col>24</xdr:col>
      <xdr:colOff>114300</xdr:colOff>
      <xdr:row>33</xdr:row>
      <xdr:rowOff>44196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0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136923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5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24892</xdr:rowOff>
    </xdr:from>
    <xdr:to>
      <xdr:col>20</xdr:col>
      <xdr:colOff>38100</xdr:colOff>
      <xdr:row>33</xdr:row>
      <xdr:rowOff>126492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8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143019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5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122428</xdr:rowOff>
    </xdr:from>
    <xdr:to>
      <xdr:col>15</xdr:col>
      <xdr:colOff>101600</xdr:colOff>
      <xdr:row>34</xdr:row>
      <xdr:rowOff>52578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8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69105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5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126238</xdr:rowOff>
    </xdr:from>
    <xdr:to>
      <xdr:col>10</xdr:col>
      <xdr:colOff>165100</xdr:colOff>
      <xdr:row>34</xdr:row>
      <xdr:rowOff>56388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8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72915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5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62992</xdr:rowOff>
    </xdr:from>
    <xdr:to>
      <xdr:col>6</xdr:col>
      <xdr:colOff>38100</xdr:colOff>
      <xdr:row>33</xdr:row>
      <xdr:rowOff>164592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9669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9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75705</xdr:rowOff>
    </xdr:from>
    <xdr:to>
      <xdr:col>24</xdr:col>
      <xdr:colOff>63500</xdr:colOff>
      <xdr:row>56</xdr:row>
      <xdr:rowOff>111989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676905"/>
          <a:ext cx="838200" cy="3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146969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19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111989</xdr:rowOff>
    </xdr:from>
    <xdr:to>
      <xdr:col>19</xdr:col>
      <xdr:colOff>177800</xdr:colOff>
      <xdr:row>56</xdr:row>
      <xdr:rowOff>135789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713189"/>
          <a:ext cx="889000" cy="2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67149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168872</xdr:rowOff>
    </xdr:from>
    <xdr:to>
      <xdr:col>15</xdr:col>
      <xdr:colOff>50800</xdr:colOff>
      <xdr:row>56</xdr:row>
      <xdr:rowOff>135789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569922"/>
          <a:ext cx="889000" cy="116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68063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168872</xdr:rowOff>
    </xdr:from>
    <xdr:to>
      <xdr:col>10</xdr:col>
      <xdr:colOff>114300</xdr:colOff>
      <xdr:row>57</xdr:row>
      <xdr:rowOff>55449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569922"/>
          <a:ext cx="889000" cy="125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45800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155477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9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24905</xdr:rowOff>
    </xdr:from>
    <xdr:to>
      <xdr:col>24</xdr:col>
      <xdr:colOff>114300</xdr:colOff>
      <xdr:row>56</xdr:row>
      <xdr:rowOff>126505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2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47782</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7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61189</xdr:rowOff>
    </xdr:from>
    <xdr:to>
      <xdr:col>20</xdr:col>
      <xdr:colOff>38100</xdr:colOff>
      <xdr:row>56</xdr:row>
      <xdr:rowOff>162789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66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7866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4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84989</xdr:rowOff>
    </xdr:from>
    <xdr:to>
      <xdr:col>15</xdr:col>
      <xdr:colOff>101600</xdr:colOff>
      <xdr:row>57</xdr:row>
      <xdr:rowOff>15139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68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31666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46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118072</xdr:rowOff>
    </xdr:from>
    <xdr:to>
      <xdr:col>10</xdr:col>
      <xdr:colOff>165100</xdr:colOff>
      <xdr:row>50</xdr:row>
      <xdr:rowOff>48222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51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64749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294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4649</xdr:rowOff>
    </xdr:from>
    <xdr:to>
      <xdr:col>6</xdr:col>
      <xdr:colOff>38100</xdr:colOff>
      <xdr:row>57</xdr:row>
      <xdr:rowOff>106249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7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122776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55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2504</xdr:rowOff>
    </xdr:from>
    <xdr:to>
      <xdr:col>24</xdr:col>
      <xdr:colOff>63500</xdr:colOff>
      <xdr:row>75</xdr:row>
      <xdr:rowOff>108629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861254"/>
          <a:ext cx="838200" cy="10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90169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48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169921</xdr:rowOff>
    </xdr:from>
    <xdr:to>
      <xdr:col>19</xdr:col>
      <xdr:colOff>177800</xdr:colOff>
      <xdr:row>75</xdr:row>
      <xdr:rowOff>108629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857221"/>
          <a:ext cx="889000" cy="11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125061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5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169921</xdr:rowOff>
    </xdr:from>
    <xdr:to>
      <xdr:col>15</xdr:col>
      <xdr:colOff>50800</xdr:colOff>
      <xdr:row>76</xdr:row>
      <xdr:rowOff>75499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857221"/>
          <a:ext cx="889000" cy="24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63295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75499</xdr:rowOff>
    </xdr:from>
    <xdr:to>
      <xdr:col>10</xdr:col>
      <xdr:colOff>114300</xdr:colOff>
      <xdr:row>76</xdr:row>
      <xdr:rowOff>114088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05699"/>
          <a:ext cx="889000" cy="3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125903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11448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123154</xdr:rowOff>
    </xdr:from>
    <xdr:to>
      <xdr:col>24</xdr:col>
      <xdr:colOff>114300</xdr:colOff>
      <xdr:row>75</xdr:row>
      <xdr:rowOff>53304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1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146031</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661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57829</xdr:rowOff>
    </xdr:from>
    <xdr:to>
      <xdr:col>20</xdr:col>
      <xdr:colOff>38100</xdr:colOff>
      <xdr:row>75</xdr:row>
      <xdr:rowOff>159429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1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4506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691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119121</xdr:rowOff>
    </xdr:from>
    <xdr:to>
      <xdr:col>15</xdr:col>
      <xdr:colOff>101600</xdr:colOff>
      <xdr:row>75</xdr:row>
      <xdr:rowOff>49271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80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65798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581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24699</xdr:rowOff>
    </xdr:from>
    <xdr:to>
      <xdr:col>10</xdr:col>
      <xdr:colOff>165100</xdr:colOff>
      <xdr:row>76</xdr:row>
      <xdr:rowOff>126299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5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142827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830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63288</xdr:rowOff>
    </xdr:from>
    <xdr:to>
      <xdr:col>6</xdr:col>
      <xdr:colOff>38100</xdr:colOff>
      <xdr:row>76</xdr:row>
      <xdr:rowOff>164888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9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9965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86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7569</xdr:rowOff>
    </xdr:from>
    <xdr:to>
      <xdr:col>24</xdr:col>
      <xdr:colOff>63500</xdr:colOff>
      <xdr:row>96</xdr:row>
      <xdr:rowOff>82189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466769"/>
          <a:ext cx="838200" cy="7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70375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52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7569</xdr:rowOff>
    </xdr:from>
    <xdr:to>
      <xdr:col>19</xdr:col>
      <xdr:colOff>177800</xdr:colOff>
      <xdr:row>96</xdr:row>
      <xdr:rowOff>19056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466769"/>
          <a:ext cx="889000" cy="1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54469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19056</xdr:rowOff>
    </xdr:from>
    <xdr:to>
      <xdr:col>15</xdr:col>
      <xdr:colOff>50800</xdr:colOff>
      <xdr:row>97</xdr:row>
      <xdr:rowOff>15570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478256"/>
          <a:ext cx="889000" cy="16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93749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5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33840</xdr:rowOff>
    </xdr:from>
    <xdr:to>
      <xdr:col>10</xdr:col>
      <xdr:colOff>114300</xdr:colOff>
      <xdr:row>97</xdr:row>
      <xdr:rowOff>15570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5978690"/>
          <a:ext cx="889000" cy="66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131106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6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144384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7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31389</xdr:rowOff>
    </xdr:from>
    <xdr:to>
      <xdr:col>24</xdr:col>
      <xdr:colOff>114300</xdr:colOff>
      <xdr:row>96</xdr:row>
      <xdr:rowOff>132989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49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54266</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34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128219</xdr:rowOff>
    </xdr:from>
    <xdr:to>
      <xdr:col>20</xdr:col>
      <xdr:colOff>38100</xdr:colOff>
      <xdr:row>96</xdr:row>
      <xdr:rowOff>58369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1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74896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19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139706</xdr:rowOff>
    </xdr:from>
    <xdr:to>
      <xdr:col>15</xdr:col>
      <xdr:colOff>101600</xdr:colOff>
      <xdr:row>96</xdr:row>
      <xdr:rowOff>69856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42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86383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20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136220</xdr:rowOff>
    </xdr:from>
    <xdr:to>
      <xdr:col>10</xdr:col>
      <xdr:colOff>165100</xdr:colOff>
      <xdr:row>97</xdr:row>
      <xdr:rowOff>66370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59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82897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37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154490</xdr:rowOff>
    </xdr:from>
    <xdr:to>
      <xdr:col>6</xdr:col>
      <xdr:colOff>38100</xdr:colOff>
      <xdr:row>93</xdr:row>
      <xdr:rowOff>84640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592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101167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570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94361</xdr:rowOff>
    </xdr:from>
    <xdr:to>
      <xdr:col>55</xdr:col>
      <xdr:colOff>0</xdr:colOff>
      <xdr:row>38</xdr:row>
      <xdr:rowOff>105029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09461"/>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105029</xdr:rowOff>
    </xdr:from>
    <xdr:to>
      <xdr:col>50</xdr:col>
      <xdr:colOff>114300</xdr:colOff>
      <xdr:row>38</xdr:row>
      <xdr:rowOff>109220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620129"/>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19194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109220</xdr:rowOff>
    </xdr:from>
    <xdr:to>
      <xdr:col>45</xdr:col>
      <xdr:colOff>177800</xdr:colOff>
      <xdr:row>38</xdr:row>
      <xdr:rowOff>110363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62432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102362</xdr:rowOff>
    </xdr:from>
    <xdr:to>
      <xdr:col>41</xdr:col>
      <xdr:colOff>50800</xdr:colOff>
      <xdr:row>38</xdr:row>
      <xdr:rowOff>110363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17462"/>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3954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17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43561</xdr:rowOff>
    </xdr:from>
    <xdr:to>
      <xdr:col>55</xdr:col>
      <xdr:colOff>50800</xdr:colOff>
      <xdr:row>38</xdr:row>
      <xdr:rowOff>145161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5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129938</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73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54229</xdr:rowOff>
    </xdr:from>
    <xdr:to>
      <xdr:col>50</xdr:col>
      <xdr:colOff>165100</xdr:colOff>
      <xdr:row>38</xdr:row>
      <xdr:rowOff>155829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6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146956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62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58420</xdr:rowOff>
    </xdr:from>
    <xdr:to>
      <xdr:col>46</xdr:col>
      <xdr:colOff>38100</xdr:colOff>
      <xdr:row>38</xdr:row>
      <xdr:rowOff>160020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151147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66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59563</xdr:rowOff>
    </xdr:from>
    <xdr:to>
      <xdr:col>41</xdr:col>
      <xdr:colOff>101600</xdr:colOff>
      <xdr:row>38</xdr:row>
      <xdr:rowOff>161163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7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152290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67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51562</xdr:rowOff>
    </xdr:from>
    <xdr:to>
      <xdr:col>36</xdr:col>
      <xdr:colOff>165100</xdr:colOff>
      <xdr:row>38</xdr:row>
      <xdr:rowOff>153162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6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144289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59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102133</xdr:rowOff>
    </xdr:from>
    <xdr:to>
      <xdr:col>55</xdr:col>
      <xdr:colOff>0</xdr:colOff>
      <xdr:row>54</xdr:row>
      <xdr:rowOff>34620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188983"/>
          <a:ext cx="838200" cy="10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54068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55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34620</xdr:rowOff>
    </xdr:from>
    <xdr:to>
      <xdr:col>50</xdr:col>
      <xdr:colOff>114300</xdr:colOff>
      <xdr:row>55</xdr:row>
      <xdr:rowOff>2083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292920"/>
          <a:ext cx="889000" cy="13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21683</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51156</xdr:rowOff>
    </xdr:from>
    <xdr:to>
      <xdr:col>45</xdr:col>
      <xdr:colOff>177800</xdr:colOff>
      <xdr:row>55</xdr:row>
      <xdr:rowOff>2083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309456"/>
          <a:ext cx="889000" cy="12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29227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51156</xdr:rowOff>
    </xdr:from>
    <xdr:to>
      <xdr:col>41</xdr:col>
      <xdr:colOff>50800</xdr:colOff>
      <xdr:row>55</xdr:row>
      <xdr:rowOff>47346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309456"/>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169359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20769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79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51333</xdr:rowOff>
    </xdr:from>
    <xdr:to>
      <xdr:col>55</xdr:col>
      <xdr:colOff>50800</xdr:colOff>
      <xdr:row>53</xdr:row>
      <xdr:rowOff>152933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13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74210</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898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155270</xdr:rowOff>
    </xdr:from>
    <xdr:to>
      <xdr:col>50</xdr:col>
      <xdr:colOff>165100</xdr:colOff>
      <xdr:row>54</xdr:row>
      <xdr:rowOff>85420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2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101947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01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122733</xdr:rowOff>
    </xdr:from>
    <xdr:to>
      <xdr:col>46</xdr:col>
      <xdr:colOff>38100</xdr:colOff>
      <xdr:row>55</xdr:row>
      <xdr:rowOff>52883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38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69410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15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356</xdr:rowOff>
    </xdr:from>
    <xdr:to>
      <xdr:col>41</xdr:col>
      <xdr:colOff>101600</xdr:colOff>
      <xdr:row>54</xdr:row>
      <xdr:rowOff>101956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25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118483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03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167996</xdr:rowOff>
    </xdr:from>
    <xdr:to>
      <xdr:col>36</xdr:col>
      <xdr:colOff>165100</xdr:colOff>
      <xdr:row>55</xdr:row>
      <xdr:rowOff>98146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42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114673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201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125820</xdr:rowOff>
    </xdr:from>
    <xdr:to>
      <xdr:col>55</xdr:col>
      <xdr:colOff>0</xdr:colOff>
      <xdr:row>77</xdr:row>
      <xdr:rowOff>23261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156020"/>
          <a:ext cx="838200" cy="6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146014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4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39524</xdr:rowOff>
    </xdr:from>
    <xdr:to>
      <xdr:col>50</xdr:col>
      <xdr:colOff>114300</xdr:colOff>
      <xdr:row>76</xdr:row>
      <xdr:rowOff>125820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898274"/>
          <a:ext cx="889000" cy="25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43781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4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39524</xdr:rowOff>
    </xdr:from>
    <xdr:to>
      <xdr:col>45</xdr:col>
      <xdr:colOff>177800</xdr:colOff>
      <xdr:row>75</xdr:row>
      <xdr:rowOff>87432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898274"/>
          <a:ext cx="889000" cy="4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3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87432</xdr:rowOff>
    </xdr:from>
    <xdr:to>
      <xdr:col>41</xdr:col>
      <xdr:colOff>50800</xdr:colOff>
      <xdr:row>76</xdr:row>
      <xdr:rowOff>137153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2946182"/>
          <a:ext cx="889000" cy="22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161641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130861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143911</xdr:rowOff>
    </xdr:from>
    <xdr:to>
      <xdr:col>55</xdr:col>
      <xdr:colOff>50800</xdr:colOff>
      <xdr:row>77</xdr:row>
      <xdr:rowOff>74061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17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166788</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02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75020</xdr:rowOff>
    </xdr:from>
    <xdr:to>
      <xdr:col>50</xdr:col>
      <xdr:colOff>165100</xdr:colOff>
      <xdr:row>77</xdr:row>
      <xdr:rowOff>5170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1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21698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88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160174</xdr:rowOff>
    </xdr:from>
    <xdr:to>
      <xdr:col>46</xdr:col>
      <xdr:colOff>38100</xdr:colOff>
      <xdr:row>75</xdr:row>
      <xdr:rowOff>90324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84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106851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62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36632</xdr:rowOff>
    </xdr:from>
    <xdr:to>
      <xdr:col>41</xdr:col>
      <xdr:colOff>101600</xdr:colOff>
      <xdr:row>75</xdr:row>
      <xdr:rowOff>138232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8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154759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67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86353</xdr:rowOff>
    </xdr:from>
    <xdr:to>
      <xdr:col>36</xdr:col>
      <xdr:colOff>165100</xdr:colOff>
      <xdr:row>77</xdr:row>
      <xdr:rowOff>16503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11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33030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89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110851</xdr:rowOff>
    </xdr:from>
    <xdr:to>
      <xdr:col>55</xdr:col>
      <xdr:colOff>0</xdr:colOff>
      <xdr:row>93</xdr:row>
      <xdr:rowOff>71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5884251"/>
          <a:ext cx="838200" cy="6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42981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3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110851</xdr:rowOff>
    </xdr:from>
    <xdr:to>
      <xdr:col>50</xdr:col>
      <xdr:colOff>114300</xdr:colOff>
      <xdr:row>92</xdr:row>
      <xdr:rowOff>164548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5884251"/>
          <a:ext cx="889000" cy="5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139588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42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164548</xdr:rowOff>
    </xdr:from>
    <xdr:to>
      <xdr:col>45</xdr:col>
      <xdr:colOff>177800</xdr:colOff>
      <xdr:row>94</xdr:row>
      <xdr:rowOff>163246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5937948"/>
          <a:ext cx="889000" cy="34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169580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45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130235</xdr:rowOff>
    </xdr:from>
    <xdr:to>
      <xdr:col>41</xdr:col>
      <xdr:colOff>50800</xdr:colOff>
      <xdr:row>94</xdr:row>
      <xdr:rowOff>163246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246535"/>
          <a:ext cx="889000" cy="3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124432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41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155750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44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120721</xdr:rowOff>
    </xdr:from>
    <xdr:to>
      <xdr:col>55</xdr:col>
      <xdr:colOff>50800</xdr:colOff>
      <xdr:row>93</xdr:row>
      <xdr:rowOff>50871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589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143598</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74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60051</xdr:rowOff>
    </xdr:from>
    <xdr:to>
      <xdr:col>50</xdr:col>
      <xdr:colOff>165100</xdr:colOff>
      <xdr:row>92</xdr:row>
      <xdr:rowOff>161651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583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6728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60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113748</xdr:rowOff>
    </xdr:from>
    <xdr:to>
      <xdr:col>46</xdr:col>
      <xdr:colOff>38100</xdr:colOff>
      <xdr:row>93</xdr:row>
      <xdr:rowOff>43898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588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60425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66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112446</xdr:rowOff>
    </xdr:from>
    <xdr:to>
      <xdr:col>41</xdr:col>
      <xdr:colOff>101600</xdr:colOff>
      <xdr:row>95</xdr:row>
      <xdr:rowOff>42596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22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59123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00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79435</xdr:rowOff>
    </xdr:from>
    <xdr:to>
      <xdr:col>36</xdr:col>
      <xdr:colOff>165100</xdr:colOff>
      <xdr:row>95</xdr:row>
      <xdr:rowOff>9585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19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26112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97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157552</xdr:rowOff>
    </xdr:from>
    <xdr:to>
      <xdr:col>85</xdr:col>
      <xdr:colOff>127000</xdr:colOff>
      <xdr:row>34</xdr:row>
      <xdr:rowOff>169636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5986852"/>
          <a:ext cx="838200" cy="1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102161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74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161689</xdr:rowOff>
    </xdr:from>
    <xdr:to>
      <xdr:col>81</xdr:col>
      <xdr:colOff>50800</xdr:colOff>
      <xdr:row>34</xdr:row>
      <xdr:rowOff>157552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5819539"/>
          <a:ext cx="889000" cy="16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118055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56098</xdr:rowOff>
    </xdr:from>
    <xdr:to>
      <xdr:col>76</xdr:col>
      <xdr:colOff>114300</xdr:colOff>
      <xdr:row>33</xdr:row>
      <xdr:rowOff>161689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5371048"/>
          <a:ext cx="889000" cy="44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154304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56098</xdr:rowOff>
    </xdr:from>
    <xdr:to>
      <xdr:col>71</xdr:col>
      <xdr:colOff>177800</xdr:colOff>
      <xdr:row>35</xdr:row>
      <xdr:rowOff>44341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5371048"/>
          <a:ext cx="889000" cy="67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109128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125457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118836</xdr:rowOff>
    </xdr:from>
    <xdr:to>
      <xdr:col>85</xdr:col>
      <xdr:colOff>177800</xdr:colOff>
      <xdr:row>35</xdr:row>
      <xdr:rowOff>48986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94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141713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79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106752</xdr:rowOff>
    </xdr:from>
    <xdr:to>
      <xdr:col>81</xdr:col>
      <xdr:colOff>101600</xdr:colOff>
      <xdr:row>35</xdr:row>
      <xdr:rowOff>36902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93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53429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71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110889</xdr:rowOff>
    </xdr:from>
    <xdr:to>
      <xdr:col>76</xdr:col>
      <xdr:colOff>165100</xdr:colOff>
      <xdr:row>34</xdr:row>
      <xdr:rowOff>41039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76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57566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54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5298</xdr:rowOff>
    </xdr:from>
    <xdr:to>
      <xdr:col>72</xdr:col>
      <xdr:colOff>38100</xdr:colOff>
      <xdr:row>31</xdr:row>
      <xdr:rowOff>106898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3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123425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09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164991</xdr:rowOff>
    </xdr:from>
    <xdr:to>
      <xdr:col>67</xdr:col>
      <xdr:colOff>101600</xdr:colOff>
      <xdr:row>35</xdr:row>
      <xdr:rowOff>95141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99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111668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76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24257</xdr:rowOff>
    </xdr:from>
    <xdr:to>
      <xdr:col>85</xdr:col>
      <xdr:colOff>127000</xdr:colOff>
      <xdr:row>54</xdr:row>
      <xdr:rowOff>89980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282557"/>
          <a:ext cx="8382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79740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338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24257</xdr:rowOff>
    </xdr:from>
    <xdr:to>
      <xdr:col>81</xdr:col>
      <xdr:colOff>50800</xdr:colOff>
      <xdr:row>55</xdr:row>
      <xdr:rowOff>28211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282557"/>
          <a:ext cx="889000" cy="17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55463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48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162126</xdr:rowOff>
    </xdr:from>
    <xdr:to>
      <xdr:col>76</xdr:col>
      <xdr:colOff>114300</xdr:colOff>
      <xdr:row>55</xdr:row>
      <xdr:rowOff>28211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420426"/>
          <a:ext cx="889000" cy="3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90895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5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1237</xdr:rowOff>
    </xdr:from>
    <xdr:to>
      <xdr:col>71</xdr:col>
      <xdr:colOff>177800</xdr:colOff>
      <xdr:row>54</xdr:row>
      <xdr:rowOff>162126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259537"/>
          <a:ext cx="889000" cy="16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46867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47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133004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56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39180</xdr:rowOff>
    </xdr:from>
    <xdr:to>
      <xdr:col>85</xdr:col>
      <xdr:colOff>177800</xdr:colOff>
      <xdr:row>54</xdr:row>
      <xdr:rowOff>140780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2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62057</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14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144907</xdr:rowOff>
    </xdr:from>
    <xdr:to>
      <xdr:col>81</xdr:col>
      <xdr:colOff>101600</xdr:colOff>
      <xdr:row>54</xdr:row>
      <xdr:rowOff>75057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91584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00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148861</xdr:rowOff>
    </xdr:from>
    <xdr:to>
      <xdr:col>76</xdr:col>
      <xdr:colOff>165100</xdr:colOff>
      <xdr:row>55</xdr:row>
      <xdr:rowOff>79011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4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95538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18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111326</xdr:rowOff>
    </xdr:from>
    <xdr:to>
      <xdr:col>72</xdr:col>
      <xdr:colOff>38100</xdr:colOff>
      <xdr:row>55</xdr:row>
      <xdr:rowOff>41476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36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58003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14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121887</xdr:rowOff>
    </xdr:from>
    <xdr:to>
      <xdr:col>67</xdr:col>
      <xdr:colOff>101600</xdr:colOff>
      <xdr:row>54</xdr:row>
      <xdr:rowOff>52037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2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68564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898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144196</xdr:rowOff>
    </xdr:from>
    <xdr:to>
      <xdr:col>85</xdr:col>
      <xdr:colOff>127000</xdr:colOff>
      <xdr:row>77</xdr:row>
      <xdr:rowOff>163246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345846"/>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59250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32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11074</xdr:rowOff>
    </xdr:from>
    <xdr:to>
      <xdr:col>81</xdr:col>
      <xdr:colOff>50800</xdr:colOff>
      <xdr:row>77</xdr:row>
      <xdr:rowOff>163246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212724"/>
          <a:ext cx="889000" cy="15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27551</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572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101981</xdr:rowOff>
    </xdr:from>
    <xdr:to>
      <xdr:col>76</xdr:col>
      <xdr:colOff>114300</xdr:colOff>
      <xdr:row>77</xdr:row>
      <xdr:rowOff>11074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132181"/>
          <a:ext cx="889000" cy="8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155261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52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101981</xdr:rowOff>
    </xdr:from>
    <xdr:to>
      <xdr:col>71</xdr:col>
      <xdr:colOff>177800</xdr:colOff>
      <xdr:row>78</xdr:row>
      <xdr:rowOff>34773</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132181"/>
          <a:ext cx="889000" cy="27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29379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40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93396</xdr:rowOff>
    </xdr:from>
    <xdr:to>
      <xdr:col>85</xdr:col>
      <xdr:colOff>177800</xdr:colOff>
      <xdr:row>78</xdr:row>
      <xdr:rowOff>23546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29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116273</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14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112446</xdr:rowOff>
    </xdr:from>
    <xdr:to>
      <xdr:col>81</xdr:col>
      <xdr:colOff>101600</xdr:colOff>
      <xdr:row>78</xdr:row>
      <xdr:rowOff>42596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31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59123</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08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131724</xdr:rowOff>
    </xdr:from>
    <xdr:to>
      <xdr:col>76</xdr:col>
      <xdr:colOff>165100</xdr:colOff>
      <xdr:row>77</xdr:row>
      <xdr:rowOff>61874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16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78402</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293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51181</xdr:rowOff>
    </xdr:from>
    <xdr:to>
      <xdr:col>72</xdr:col>
      <xdr:colOff>38100</xdr:colOff>
      <xdr:row>76</xdr:row>
      <xdr:rowOff>152781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08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169308</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285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155423</xdr:rowOff>
    </xdr:from>
    <xdr:to>
      <xdr:col>67</xdr:col>
      <xdr:colOff>101600</xdr:colOff>
      <xdr:row>78</xdr:row>
      <xdr:rowOff>85573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35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76700</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449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140843</xdr:rowOff>
    </xdr:from>
    <xdr:to>
      <xdr:col>85</xdr:col>
      <xdr:colOff>127000</xdr:colOff>
      <xdr:row>93</xdr:row>
      <xdr:rowOff>147986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085693"/>
          <a:ext cx="838200" cy="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138622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254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147986</xdr:rowOff>
    </xdr:from>
    <xdr:to>
      <xdr:col>81</xdr:col>
      <xdr:colOff>50800</xdr:colOff>
      <xdr:row>93</xdr:row>
      <xdr:rowOff>158389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092836"/>
          <a:ext cx="889000" cy="1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78528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158389</xdr:rowOff>
    </xdr:from>
    <xdr:to>
      <xdr:col>76</xdr:col>
      <xdr:colOff>114300</xdr:colOff>
      <xdr:row>94</xdr:row>
      <xdr:rowOff>64233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103239"/>
          <a:ext cx="889000" cy="7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82900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7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31601</xdr:rowOff>
    </xdr:from>
    <xdr:to>
      <xdr:col>71</xdr:col>
      <xdr:colOff>177800</xdr:colOff>
      <xdr:row>94</xdr:row>
      <xdr:rowOff>64233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147901"/>
          <a:ext cx="889000" cy="3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103560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84129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90043</xdr:rowOff>
    </xdr:from>
    <xdr:to>
      <xdr:col>85</xdr:col>
      <xdr:colOff>177800</xdr:colOff>
      <xdr:row>94</xdr:row>
      <xdr:rowOff>20193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03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112920</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88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97186</xdr:rowOff>
    </xdr:from>
    <xdr:to>
      <xdr:col>81</xdr:col>
      <xdr:colOff>101600</xdr:colOff>
      <xdr:row>94</xdr:row>
      <xdr:rowOff>27336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04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43863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81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107589</xdr:rowOff>
    </xdr:from>
    <xdr:to>
      <xdr:col>76</xdr:col>
      <xdr:colOff>165100</xdr:colOff>
      <xdr:row>94</xdr:row>
      <xdr:rowOff>37739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0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54266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582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13433</xdr:rowOff>
    </xdr:from>
    <xdr:to>
      <xdr:col>72</xdr:col>
      <xdr:colOff>38100</xdr:colOff>
      <xdr:row>94</xdr:row>
      <xdr:rowOff>115033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12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131560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90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152251</xdr:rowOff>
    </xdr:from>
    <xdr:to>
      <xdr:col>67</xdr:col>
      <xdr:colOff>101600</xdr:colOff>
      <xdr:row>94</xdr:row>
      <xdr:rowOff>82401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09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98928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87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68,039</a:t>
          </a:r>
          <a:r>
            <a:rPr kumimoji="1" lang="ja-JP" altLang="en-US" sz="1300">
              <a:latin typeface="ＭＳ Ｐゴシック" panose="020B0600070205080204" pitchFamily="50" charset="-128"/>
              <a:ea typeface="ＭＳ Ｐゴシック" panose="020B0600070205080204" pitchFamily="50" charset="-128"/>
            </a:rPr>
            <a:t>円となっている。類似団体平均と比べて高い水準で推移しており、令和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はコミュニティセンター等施設保全事業の増により</a:t>
          </a:r>
          <a:r>
            <a:rPr kumimoji="1" lang="ja-JP" altLang="en-US" sz="1300">
              <a:latin typeface="ＭＳ Ｐゴシック" panose="020B0600070205080204" pitchFamily="50" charset="-128"/>
              <a:ea typeface="ＭＳ Ｐゴシック" panose="020B0600070205080204" pitchFamily="50" charset="-128"/>
            </a:rPr>
            <a:t>増となっている。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221,254</a:t>
          </a:r>
          <a:r>
            <a:rPr kumimoji="1" lang="ja-JP" altLang="en-US" sz="1300">
              <a:latin typeface="ＭＳ Ｐゴシック" panose="020B0600070205080204" pitchFamily="50" charset="-128"/>
              <a:ea typeface="ＭＳ Ｐゴシック" panose="020B0600070205080204" pitchFamily="50" charset="-128"/>
            </a:rPr>
            <a:t>円となっている。全国平均、類似団体平均と比べて高い水準で推移しており、社会福祉費のうち障がい者介護給付事業費や障がい者訓練等給付事業費の増加が一因である。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45,019</a:t>
          </a:r>
          <a:r>
            <a:rPr kumimoji="1" lang="ja-JP" altLang="en-US" sz="1300">
              <a:latin typeface="ＭＳ Ｐゴシック" panose="020B0600070205080204" pitchFamily="50" charset="-128"/>
              <a:ea typeface="ＭＳ Ｐゴシック" panose="020B0600070205080204" pitchFamily="50" charset="-128"/>
            </a:rPr>
            <a:t>円となっている。令和元年度にごみ処理施設の建て替えが終了したことに伴い、令和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年度以降は全国平均、県平均と比べ低く、類似団体平均程度で推移している。</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25,631</a:t>
          </a:r>
          <a:r>
            <a:rPr kumimoji="1" lang="ja-JP" altLang="en-US" sz="1300">
              <a:latin typeface="ＭＳ Ｐゴシック" panose="020B0600070205080204" pitchFamily="50" charset="-128"/>
              <a:ea typeface="ＭＳ Ｐゴシック" panose="020B0600070205080204" pitchFamily="50" charset="-128"/>
            </a:rPr>
            <a:t>円となっている。全国平均、県平均及び類似団体平均と比べて高い水準で推移しているのは、誘客拡大緊急対策事業などによる事業費の増加が一因である。 </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63,608</a:t>
          </a:r>
          <a:r>
            <a:rPr kumimoji="1" lang="ja-JP" altLang="en-US" sz="1300">
              <a:latin typeface="ＭＳ Ｐゴシック" panose="020B0600070205080204" pitchFamily="50" charset="-128"/>
              <a:ea typeface="ＭＳ Ｐゴシック" panose="020B0600070205080204" pitchFamily="50" charset="-128"/>
            </a:rPr>
            <a:t>円となっている。全国平均、県平均及び類似団体平均と比べて高い水準であるが、前畑崎辺道路などの道路整備事業が増となったことなどにより事業費が増となっている。 </a:t>
          </a: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16,225</a:t>
          </a:r>
          <a:r>
            <a:rPr kumimoji="1" lang="ja-JP" altLang="en-US" sz="1300">
              <a:latin typeface="ＭＳ Ｐゴシック" panose="020B0600070205080204" pitchFamily="50" charset="-128"/>
              <a:ea typeface="ＭＳ Ｐゴシック" panose="020B0600070205080204" pitchFamily="50" charset="-128"/>
            </a:rPr>
            <a:t>円となっている。全国平均、類似団体平均と比べて高い水準であるが、近隣市町から消防事務を受託しているためである。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計画的な財政運営を行った結果、前年度と比較して</a:t>
          </a:r>
          <a:r>
            <a:rPr kumimoji="1" lang="en-US" altLang="ja-JP" sz="1400">
              <a:latin typeface="ＭＳ ゴシック" pitchFamily="49" charset="-128"/>
              <a:ea typeface="ＭＳ ゴシック" pitchFamily="49" charset="-128"/>
            </a:rPr>
            <a:t>0.01</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10.54</a:t>
          </a:r>
          <a:r>
            <a:rPr kumimoji="1" lang="ja-JP" altLang="en-US" sz="1400">
              <a:latin typeface="ＭＳ ゴシック" pitchFamily="49" charset="-128"/>
              <a:ea typeface="ＭＳ ゴシック" pitchFamily="49" charset="-128"/>
            </a:rPr>
            <a:t>％となった。財源調整</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基金の実質的な残高の標準財政規模に対する割合は</a:t>
          </a:r>
          <a:r>
            <a:rPr kumimoji="1" lang="en-US" altLang="ja-JP" sz="1400">
              <a:latin typeface="ＭＳ ゴシック" pitchFamily="49" charset="-128"/>
              <a:ea typeface="ＭＳ ゴシック" pitchFamily="49" charset="-128"/>
            </a:rPr>
            <a:t>KPI</a:t>
          </a:r>
          <a:r>
            <a:rPr kumimoji="1" lang="ja-JP" altLang="en-US" sz="1400">
              <a:latin typeface="ＭＳ ゴシック" pitchFamily="49" charset="-128"/>
              <a:ea typeface="ＭＳ ゴシック" pitchFamily="49" charset="-128"/>
            </a:rPr>
            <a:t>の評価指標としているため、一定の割合を保ちながら、今後も計画的に財政運営を行っていく。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実質収支額の推移</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Ｈ</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3,573</a:t>
          </a:r>
          <a:r>
            <a:rPr kumimoji="1" lang="ja-JP" altLang="en-US" sz="1400">
              <a:latin typeface="ＭＳ ゴシック" pitchFamily="49" charset="-128"/>
              <a:ea typeface="ＭＳ ゴシック" pitchFamily="49" charset="-128"/>
            </a:rPr>
            <a:t>百万円　</a:t>
          </a:r>
          <a:r>
            <a:rPr kumimoji="1" lang="en-US" altLang="ja-JP" sz="1400">
              <a:latin typeface="ＭＳ ゴシック" pitchFamily="49" charset="-128"/>
              <a:ea typeface="ＭＳ ゴシック" pitchFamily="49" charset="-128"/>
            </a:rPr>
            <a:t>R1:3,259</a:t>
          </a:r>
          <a:r>
            <a:rPr kumimoji="1" lang="ja-JP" altLang="en-US" sz="1400">
              <a:latin typeface="ＭＳ ゴシック" pitchFamily="49" charset="-128"/>
              <a:ea typeface="ＭＳ ゴシック" pitchFamily="49" charset="-128"/>
            </a:rPr>
            <a:t>百万円　</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4,632</a:t>
          </a:r>
          <a:r>
            <a:rPr kumimoji="1" lang="ja-JP" altLang="en-US" sz="1400">
              <a:latin typeface="ＭＳ ゴシック" pitchFamily="49" charset="-128"/>
              <a:ea typeface="ＭＳ ゴシック" pitchFamily="49" charset="-128"/>
            </a:rPr>
            <a:t>百万円</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a:t>
          </a:r>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4,620</a:t>
          </a:r>
          <a:r>
            <a:rPr kumimoji="1" lang="ja-JP" altLang="en-US" sz="1400">
              <a:latin typeface="ＭＳ ゴシック" pitchFamily="49" charset="-128"/>
              <a:ea typeface="ＭＳ ゴシック" pitchFamily="49" charset="-128"/>
            </a:rPr>
            <a:t>百万円　</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4,505</a:t>
          </a:r>
          <a:r>
            <a:rPr kumimoji="1" lang="ja-JP" altLang="en-US" sz="1400">
              <a:latin typeface="ＭＳ ゴシック" pitchFamily="49" charset="-128"/>
              <a:ea typeface="ＭＳ ゴシック" pitchFamily="49" charset="-128"/>
            </a:rPr>
            <a:t>百万円 </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3,649</a:t>
          </a:r>
          <a:r>
            <a:rPr kumimoji="1" lang="ja-JP" altLang="en-US" sz="1400">
              <a:latin typeface="ＭＳ ゴシック" pitchFamily="49" charset="-128"/>
              <a:ea typeface="ＭＳ ゴシック" pitchFamily="49" charset="-128"/>
            </a:rPr>
            <a:t>百万円</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実質収支額が標準財政規模に占める割合を表わす比率で、各会計は黒字の状況である。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年度は、一般会計において新型コロナウイルス感染症対策として各種給付金事業等を行ったため、大幅増となった。</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年度と比較して減少となったものの、引き続き一般会計において新型コロナウイルス感染症対策として各種給付金事業等を行ったため、黒字となっている。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年度と比較してやや減少しているが、引き続き標準財政規模の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％強程度の黒字となっている。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a:t>
          </a:r>
          <a:r>
            <a:rPr kumimoji="1" lang="ja-JP" altLang="en-US" sz="1400">
              <a:solidFill>
                <a:sysClr val="windowText" lastClr="000000"/>
              </a:solidFill>
              <a:latin typeface="ＭＳ ゴシック" pitchFamily="49" charset="-128"/>
              <a:ea typeface="ＭＳ ゴシック" pitchFamily="49" charset="-128"/>
            </a:rPr>
            <a:t>事業の執行率が平時に戻りつつあることに加え、令和</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年度と比較して歳入額が減少し、実質収支額が減少したことにより黒字額が減少</a:t>
          </a:r>
          <a:r>
            <a:rPr kumimoji="1" lang="ja-JP" altLang="en-US" sz="1400">
              <a:latin typeface="ＭＳ ゴシック" pitchFamily="49" charset="-128"/>
              <a:ea typeface="ＭＳ ゴシック" pitchFamily="49" charset="-128"/>
            </a:rPr>
            <a:t>している。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各会計とも黒字で推移しているが、景気は回復基調にあるとされているものの、少子高齢化の進行による市税収入の減少や、社会保障関連経費の増大が懸念されるなど、地方財政を取り巻く環境は、依然として楽観を許さない状況が続いている。</a:t>
          </a:r>
        </a:p>
        <a:p>
          <a:r>
            <a:rPr kumimoji="1" lang="ja-JP" altLang="en-US" sz="1400">
              <a:latin typeface="ＭＳ ゴシック" pitchFamily="49" charset="-128"/>
              <a:ea typeface="ＭＳ ゴシック" pitchFamily="49" charset="-128"/>
            </a:rPr>
            <a:t>　今後も連結実質赤字比率の推移を注視しながら、中長期的な展望を踏まえた健全な財政運営に努める必要がある。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136710600</v>
      </c>
      <c r="BO4" s="358"/>
      <c r="BP4" s="358"/>
      <c r="BQ4" s="358"/>
      <c r="BR4" s="358"/>
      <c r="BS4" s="358"/>
      <c r="BT4" s="358"/>
      <c r="BU4" s="359"/>
      <c r="BV4" s="357">
        <v>138889941</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6</v>
      </c>
      <c r="CU4" s="364"/>
      <c r="CV4" s="364"/>
      <c r="CW4" s="364"/>
      <c r="CX4" s="364"/>
      <c r="CY4" s="364"/>
      <c r="CZ4" s="364"/>
      <c r="DA4" s="365"/>
      <c r="DB4" s="363">
        <v>7.5</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131857406</v>
      </c>
      <c r="BO5" s="395"/>
      <c r="BP5" s="395"/>
      <c r="BQ5" s="395"/>
      <c r="BR5" s="395"/>
      <c r="BS5" s="395"/>
      <c r="BT5" s="395"/>
      <c r="BU5" s="396"/>
      <c r="BV5" s="394">
        <v>133196467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94.2</v>
      </c>
      <c r="CU5" s="392"/>
      <c r="CV5" s="392"/>
      <c r="CW5" s="392"/>
      <c r="CX5" s="392"/>
      <c r="CY5" s="392"/>
      <c r="CZ5" s="392"/>
      <c r="DA5" s="393"/>
      <c r="DB5" s="391">
        <v>93</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4853194</v>
      </c>
      <c r="BO6" s="395"/>
      <c r="BP6" s="395"/>
      <c r="BQ6" s="395"/>
      <c r="BR6" s="395"/>
      <c r="BS6" s="395"/>
      <c r="BT6" s="395"/>
      <c r="BU6" s="396"/>
      <c r="BV6" s="394">
        <v>5693474</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95.5</v>
      </c>
      <c r="CU6" s="432"/>
      <c r="CV6" s="432"/>
      <c r="CW6" s="432"/>
      <c r="CX6" s="432"/>
      <c r="CY6" s="432"/>
      <c r="CZ6" s="432"/>
      <c r="DA6" s="433"/>
      <c r="DB6" s="431">
        <v>95.3</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1203655</v>
      </c>
      <c r="BO7" s="395"/>
      <c r="BP7" s="395"/>
      <c r="BQ7" s="395"/>
      <c r="BR7" s="395"/>
      <c r="BS7" s="395"/>
      <c r="BT7" s="395"/>
      <c r="BU7" s="396"/>
      <c r="BV7" s="394">
        <v>1183117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60543303</v>
      </c>
      <c r="CU7" s="395"/>
      <c r="CV7" s="395"/>
      <c r="CW7" s="395"/>
      <c r="CX7" s="395"/>
      <c r="CY7" s="395"/>
      <c r="CZ7" s="395"/>
      <c r="DA7" s="396"/>
      <c r="DB7" s="394">
        <v>60047675</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3649539</v>
      </c>
      <c r="BO8" s="395"/>
      <c r="BP8" s="395"/>
      <c r="BQ8" s="395"/>
      <c r="BR8" s="395"/>
      <c r="BS8" s="395"/>
      <c r="BT8" s="395"/>
      <c r="BU8" s="396"/>
      <c r="BV8" s="394">
        <v>4510357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0.53</v>
      </c>
      <c r="CU8" s="435"/>
      <c r="CV8" s="435"/>
      <c r="CW8" s="435"/>
      <c r="CX8" s="435"/>
      <c r="CY8" s="435"/>
      <c r="CZ8" s="435"/>
      <c r="DA8" s="436"/>
      <c r="DB8" s="434">
        <v>0.53</v>
      </c>
      <c r="DC8" s="435"/>
      <c r="DD8" s="435"/>
      <c r="DE8" s="435"/>
      <c r="DF8" s="435"/>
      <c r="DG8" s="435"/>
      <c r="DH8" s="435"/>
      <c r="DI8" s="436"/>
    </row>
    <row r="9" spans="1:119" ht="18.75" customHeight="1" thickBot="1" x14ac:dyDescent="0.25">
      <c r="A9" s="175"/>
      <c r="B9" s="388" t="s">
        <v>106</v>
      </c>
      <c r="C9" s="389"/>
      <c r="D9" s="389"/>
      <c r="E9" s="389"/>
      <c r="F9" s="389"/>
      <c r="G9" s="389"/>
      <c r="H9" s="389"/>
      <c r="I9" s="389"/>
      <c r="J9" s="389"/>
      <c r="K9" s="437"/>
      <c r="L9" s="438" t="s">
        <v>107</v>
      </c>
      <c r="M9" s="439"/>
      <c r="N9" s="439"/>
      <c r="O9" s="439"/>
      <c r="P9" s="439"/>
      <c r="Q9" s="440"/>
      <c r="R9" s="441">
        <v>243223</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-860818</v>
      </c>
      <c r="BO9" s="395"/>
      <c r="BP9" s="395"/>
      <c r="BQ9" s="395"/>
      <c r="BR9" s="395"/>
      <c r="BS9" s="395"/>
      <c r="BT9" s="395"/>
      <c r="BU9" s="396"/>
      <c r="BV9" s="394">
        <v>-115726</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11.7</v>
      </c>
      <c r="CU9" s="392"/>
      <c r="CV9" s="392"/>
      <c r="CW9" s="392"/>
      <c r="CX9" s="392"/>
      <c r="CY9" s="392"/>
      <c r="CZ9" s="392"/>
      <c r="DA9" s="393"/>
      <c r="DB9" s="391">
        <v>12.3</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112</v>
      </c>
      <c r="M10" s="424"/>
      <c r="N10" s="424"/>
      <c r="O10" s="424"/>
      <c r="P10" s="424"/>
      <c r="Q10" s="425"/>
      <c r="R10" s="445">
        <v>255439</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2327498</v>
      </c>
      <c r="BO10" s="395"/>
      <c r="BP10" s="395"/>
      <c r="BQ10" s="395"/>
      <c r="BR10" s="395"/>
      <c r="BS10" s="395"/>
      <c r="BT10" s="395"/>
      <c r="BU10" s="396"/>
      <c r="BV10" s="394">
        <v>2296283</v>
      </c>
      <c r="BW10" s="395"/>
      <c r="BX10" s="395"/>
      <c r="BY10" s="395"/>
      <c r="BZ10" s="395"/>
      <c r="CA10" s="395"/>
      <c r="CB10" s="395"/>
      <c r="CC10" s="396"/>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236906</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2279965</v>
      </c>
      <c r="BO12" s="395"/>
      <c r="BP12" s="395"/>
      <c r="BQ12" s="395"/>
      <c r="BR12" s="395"/>
      <c r="BS12" s="395"/>
      <c r="BT12" s="395"/>
      <c r="BU12" s="396"/>
      <c r="BV12" s="394">
        <v>2691362</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90"/>
      <c r="M13" s="485" t="s">
        <v>130</v>
      </c>
      <c r="N13" s="486"/>
      <c r="O13" s="486"/>
      <c r="P13" s="486"/>
      <c r="Q13" s="487"/>
      <c r="R13" s="478">
        <v>234624</v>
      </c>
      <c r="S13" s="479"/>
      <c r="T13" s="479"/>
      <c r="U13" s="479"/>
      <c r="V13" s="480"/>
      <c r="W13" s="410" t="s">
        <v>131</v>
      </c>
      <c r="X13" s="411"/>
      <c r="Y13" s="411"/>
      <c r="Z13" s="411"/>
      <c r="AA13" s="411"/>
      <c r="AB13" s="401"/>
      <c r="AC13" s="445">
        <v>4260</v>
      </c>
      <c r="AD13" s="446"/>
      <c r="AE13" s="446"/>
      <c r="AF13" s="446"/>
      <c r="AG13" s="488"/>
      <c r="AH13" s="445">
        <v>4828</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-813285</v>
      </c>
      <c r="BO13" s="395"/>
      <c r="BP13" s="395"/>
      <c r="BQ13" s="395"/>
      <c r="BR13" s="395"/>
      <c r="BS13" s="395"/>
      <c r="BT13" s="395"/>
      <c r="BU13" s="396"/>
      <c r="BV13" s="394">
        <v>-510805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5.5</v>
      </c>
      <c r="CU13" s="392"/>
      <c r="CV13" s="392"/>
      <c r="CW13" s="392"/>
      <c r="CX13" s="392"/>
      <c r="CY13" s="392"/>
      <c r="CZ13" s="392"/>
      <c r="DA13" s="393"/>
      <c r="DB13" s="391">
        <v>4.7</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240473</v>
      </c>
      <c r="S14" s="479"/>
      <c r="T14" s="479"/>
      <c r="U14" s="479"/>
      <c r="V14" s="480"/>
      <c r="W14" s="384"/>
      <c r="X14" s="385"/>
      <c r="Y14" s="385"/>
      <c r="Z14" s="385"/>
      <c r="AA14" s="385"/>
      <c r="AB14" s="374"/>
      <c r="AC14" s="481">
        <v>3.8</v>
      </c>
      <c r="AD14" s="482"/>
      <c r="AE14" s="482"/>
      <c r="AF14" s="482"/>
      <c r="AG14" s="483"/>
      <c r="AH14" s="481">
        <v>4.3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90"/>
      <c r="M15" s="485" t="s">
        <v>130</v>
      </c>
      <c r="N15" s="486"/>
      <c r="O15" s="486"/>
      <c r="P15" s="486"/>
      <c r="Q15" s="487"/>
      <c r="R15" s="478">
        <v>238511</v>
      </c>
      <c r="S15" s="479"/>
      <c r="T15" s="479"/>
      <c r="U15" s="479"/>
      <c r="V15" s="480"/>
      <c r="W15" s="410" t="s">
        <v>137</v>
      </c>
      <c r="X15" s="411"/>
      <c r="Y15" s="411"/>
      <c r="Z15" s="411"/>
      <c r="AA15" s="411"/>
      <c r="AB15" s="401"/>
      <c r="AC15" s="445">
        <v>21172</v>
      </c>
      <c r="AD15" s="446"/>
      <c r="AE15" s="446"/>
      <c r="AF15" s="446"/>
      <c r="AG15" s="488"/>
      <c r="AH15" s="445">
        <v>21498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28044855</v>
      </c>
      <c r="BO15" s="358"/>
      <c r="BP15" s="358"/>
      <c r="BQ15" s="358"/>
      <c r="BR15" s="358"/>
      <c r="BS15" s="358"/>
      <c r="BT15" s="358"/>
      <c r="BU15" s="359"/>
      <c r="BV15" s="357">
        <v>27335568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18.899999999999999</v>
      </c>
      <c r="AD16" s="482"/>
      <c r="AE16" s="482"/>
      <c r="AF16" s="482"/>
      <c r="AG16" s="483"/>
      <c r="AH16" s="481">
        <v>19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52108073</v>
      </c>
      <c r="BO16" s="395"/>
      <c r="BP16" s="395"/>
      <c r="BQ16" s="395"/>
      <c r="BR16" s="395"/>
      <c r="BS16" s="395"/>
      <c r="BT16" s="395"/>
      <c r="BU16" s="396"/>
      <c r="BV16" s="394">
        <v>51109922</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94"/>
      <c r="M17" s="505" t="s">
        <v>143</v>
      </c>
      <c r="N17" s="506"/>
      <c r="O17" s="506"/>
      <c r="P17" s="506"/>
      <c r="Q17" s="507"/>
      <c r="R17" s="500" t="s">
        <v>144</v>
      </c>
      <c r="S17" s="501"/>
      <c r="T17" s="501"/>
      <c r="U17" s="501"/>
      <c r="V17" s="502"/>
      <c r="W17" s="410" t="s">
        <v>145</v>
      </c>
      <c r="X17" s="411"/>
      <c r="Y17" s="411"/>
      <c r="Z17" s="411"/>
      <c r="AA17" s="411"/>
      <c r="AB17" s="401"/>
      <c r="AC17" s="445">
        <v>86458</v>
      </c>
      <c r="AD17" s="446"/>
      <c r="AE17" s="446"/>
      <c r="AF17" s="446"/>
      <c r="AG17" s="488"/>
      <c r="AH17" s="445">
        <v>86854</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35294076</v>
      </c>
      <c r="BO17" s="395"/>
      <c r="BP17" s="395"/>
      <c r="BQ17" s="395"/>
      <c r="BR17" s="395"/>
      <c r="BS17" s="395"/>
      <c r="BT17" s="395"/>
      <c r="BU17" s="396"/>
      <c r="BV17" s="394">
        <v>34458324</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426.01</v>
      </c>
      <c r="M18" s="518"/>
      <c r="N18" s="518"/>
      <c r="O18" s="518"/>
      <c r="P18" s="518"/>
      <c r="Q18" s="518"/>
      <c r="R18" s="519"/>
      <c r="S18" s="519"/>
      <c r="T18" s="519"/>
      <c r="U18" s="519"/>
      <c r="V18" s="520"/>
      <c r="W18" s="412"/>
      <c r="X18" s="413"/>
      <c r="Y18" s="413"/>
      <c r="Z18" s="413"/>
      <c r="AA18" s="413"/>
      <c r="AB18" s="404"/>
      <c r="AC18" s="521">
        <v>77.3</v>
      </c>
      <c r="AD18" s="522"/>
      <c r="AE18" s="522"/>
      <c r="AF18" s="522"/>
      <c r="AG18" s="523"/>
      <c r="AH18" s="521">
        <v>76.7</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58383268</v>
      </c>
      <c r="BO18" s="395"/>
      <c r="BP18" s="395"/>
      <c r="BQ18" s="395"/>
      <c r="BR18" s="395"/>
      <c r="BS18" s="395"/>
      <c r="BT18" s="395"/>
      <c r="BU18" s="396"/>
      <c r="BV18" s="394">
        <v>57756620</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571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82921335</v>
      </c>
      <c r="BO19" s="395"/>
      <c r="BP19" s="395"/>
      <c r="BQ19" s="395"/>
      <c r="BR19" s="395"/>
      <c r="BS19" s="395"/>
      <c r="BT19" s="395"/>
      <c r="BU19" s="396"/>
      <c r="BV19" s="394">
        <v>80456414</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104053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100844861</v>
      </c>
      <c r="BO22" s="358"/>
      <c r="BP22" s="358"/>
      <c r="BQ22" s="358"/>
      <c r="BR22" s="358"/>
      <c r="BS22" s="358"/>
      <c r="BT22" s="358"/>
      <c r="BU22" s="359"/>
      <c r="BV22" s="357">
        <v>104589215</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78625198</v>
      </c>
      <c r="BO23" s="395"/>
      <c r="BP23" s="395"/>
      <c r="BQ23" s="395"/>
      <c r="BR23" s="395"/>
      <c r="BS23" s="395"/>
      <c r="BT23" s="395"/>
      <c r="BU23" s="396"/>
      <c r="BV23" s="394">
        <v>80374652</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10580</v>
      </c>
      <c r="R24" s="446"/>
      <c r="S24" s="446"/>
      <c r="T24" s="446"/>
      <c r="U24" s="446"/>
      <c r="V24" s="488"/>
      <c r="W24" s="540"/>
      <c r="X24" s="541"/>
      <c r="Y24" s="542"/>
      <c r="Z24" s="444" t="s">
        <v>162</v>
      </c>
      <c r="AA24" s="424"/>
      <c r="AB24" s="424"/>
      <c r="AC24" s="424"/>
      <c r="AD24" s="424"/>
      <c r="AE24" s="424"/>
      <c r="AF24" s="424"/>
      <c r="AG24" s="425"/>
      <c r="AH24" s="445">
        <v>2035</v>
      </c>
      <c r="AI24" s="446"/>
      <c r="AJ24" s="446"/>
      <c r="AK24" s="446"/>
      <c r="AL24" s="488"/>
      <c r="AM24" s="445">
        <v>6534385</v>
      </c>
      <c r="AN24" s="446"/>
      <c r="AO24" s="446"/>
      <c r="AP24" s="446"/>
      <c r="AQ24" s="446"/>
      <c r="AR24" s="488"/>
      <c r="AS24" s="445">
        <v>3211</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63663892</v>
      </c>
      <c r="BO24" s="395"/>
      <c r="BP24" s="395"/>
      <c r="BQ24" s="395"/>
      <c r="BR24" s="395"/>
      <c r="BS24" s="395"/>
      <c r="BT24" s="395"/>
      <c r="BU24" s="396"/>
      <c r="BV24" s="394">
        <v>64196826</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2</v>
      </c>
      <c r="M25" s="446"/>
      <c r="N25" s="446"/>
      <c r="O25" s="446"/>
      <c r="P25" s="488"/>
      <c r="Q25" s="445">
        <v>8730</v>
      </c>
      <c r="R25" s="446"/>
      <c r="S25" s="446"/>
      <c r="T25" s="446"/>
      <c r="U25" s="446"/>
      <c r="V25" s="488"/>
      <c r="W25" s="540"/>
      <c r="X25" s="541"/>
      <c r="Y25" s="542"/>
      <c r="Z25" s="444" t="s">
        <v>165</v>
      </c>
      <c r="AA25" s="424"/>
      <c r="AB25" s="424"/>
      <c r="AC25" s="424"/>
      <c r="AD25" s="424"/>
      <c r="AE25" s="424"/>
      <c r="AF25" s="424"/>
      <c r="AG25" s="425"/>
      <c r="AH25" s="445">
        <v>373</v>
      </c>
      <c r="AI25" s="446"/>
      <c r="AJ25" s="446"/>
      <c r="AK25" s="446"/>
      <c r="AL25" s="488"/>
      <c r="AM25" s="445">
        <v>1057455</v>
      </c>
      <c r="AN25" s="446"/>
      <c r="AO25" s="446"/>
      <c r="AP25" s="446"/>
      <c r="AQ25" s="446"/>
      <c r="AR25" s="488"/>
      <c r="AS25" s="445">
        <v>2835</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13153547</v>
      </c>
      <c r="BO25" s="358"/>
      <c r="BP25" s="358"/>
      <c r="BQ25" s="358"/>
      <c r="BR25" s="358"/>
      <c r="BS25" s="358"/>
      <c r="BT25" s="358"/>
      <c r="BU25" s="359"/>
      <c r="BV25" s="357">
        <v>12819736</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7210</v>
      </c>
      <c r="R26" s="446"/>
      <c r="S26" s="446"/>
      <c r="T26" s="446"/>
      <c r="U26" s="446"/>
      <c r="V26" s="488"/>
      <c r="W26" s="540"/>
      <c r="X26" s="541"/>
      <c r="Y26" s="542"/>
      <c r="Z26" s="444" t="s">
        <v>168</v>
      </c>
      <c r="AA26" s="546"/>
      <c r="AB26" s="546"/>
      <c r="AC26" s="546"/>
      <c r="AD26" s="546"/>
      <c r="AE26" s="546"/>
      <c r="AF26" s="546"/>
      <c r="AG26" s="547"/>
      <c r="AH26" s="445">
        <v>217</v>
      </c>
      <c r="AI26" s="446"/>
      <c r="AJ26" s="446"/>
      <c r="AK26" s="446"/>
      <c r="AL26" s="488"/>
      <c r="AM26" s="445">
        <v>752339</v>
      </c>
      <c r="AN26" s="446"/>
      <c r="AO26" s="446"/>
      <c r="AP26" s="446"/>
      <c r="AQ26" s="446"/>
      <c r="AR26" s="488"/>
      <c r="AS26" s="445">
        <v>3467</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400000</v>
      </c>
      <c r="BO26" s="395"/>
      <c r="BP26" s="395"/>
      <c r="BQ26" s="395"/>
      <c r="BR26" s="395"/>
      <c r="BS26" s="395"/>
      <c r="BT26" s="395"/>
      <c r="BU26" s="396"/>
      <c r="BV26" s="394">
        <v>350000</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6620</v>
      </c>
      <c r="R27" s="446"/>
      <c r="S27" s="446"/>
      <c r="T27" s="446"/>
      <c r="U27" s="446"/>
      <c r="V27" s="488"/>
      <c r="W27" s="540"/>
      <c r="X27" s="541"/>
      <c r="Y27" s="542"/>
      <c r="Z27" s="444" t="s">
        <v>171</v>
      </c>
      <c r="AA27" s="424"/>
      <c r="AB27" s="424"/>
      <c r="AC27" s="424"/>
      <c r="AD27" s="424"/>
      <c r="AE27" s="424"/>
      <c r="AF27" s="424"/>
      <c r="AG27" s="425"/>
      <c r="AH27" s="445">
        <v>50</v>
      </c>
      <c r="AI27" s="446"/>
      <c r="AJ27" s="446"/>
      <c r="AK27" s="446"/>
      <c r="AL27" s="488"/>
      <c r="AM27" s="445">
        <v>194323</v>
      </c>
      <c r="AN27" s="446"/>
      <c r="AO27" s="446"/>
      <c r="AP27" s="446"/>
      <c r="AQ27" s="446"/>
      <c r="AR27" s="488"/>
      <c r="AS27" s="445">
        <v>3886</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1383401</v>
      </c>
      <c r="BO27" s="514"/>
      <c r="BP27" s="514"/>
      <c r="BQ27" s="514"/>
      <c r="BR27" s="514"/>
      <c r="BS27" s="514"/>
      <c r="BT27" s="514"/>
      <c r="BU27" s="515"/>
      <c r="BV27" s="513">
        <v>1383287</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173</v>
      </c>
      <c r="F28" s="424"/>
      <c r="G28" s="424"/>
      <c r="H28" s="424"/>
      <c r="I28" s="424"/>
      <c r="J28" s="424"/>
      <c r="K28" s="425"/>
      <c r="L28" s="445">
        <v>1</v>
      </c>
      <c r="M28" s="446"/>
      <c r="N28" s="446"/>
      <c r="O28" s="446"/>
      <c r="P28" s="488"/>
      <c r="Q28" s="445">
        <v>6020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6381163</v>
      </c>
      <c r="BO28" s="358"/>
      <c r="BP28" s="358"/>
      <c r="BQ28" s="358"/>
      <c r="BR28" s="358"/>
      <c r="BS28" s="358"/>
      <c r="BT28" s="358"/>
      <c r="BU28" s="359"/>
      <c r="BV28" s="357">
        <v>6333630</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176</v>
      </c>
      <c r="F29" s="424"/>
      <c r="G29" s="424"/>
      <c r="H29" s="424"/>
      <c r="I29" s="424"/>
      <c r="J29" s="424"/>
      <c r="K29" s="425"/>
      <c r="L29" s="445">
        <v>31</v>
      </c>
      <c r="M29" s="446"/>
      <c r="N29" s="446"/>
      <c r="O29" s="446"/>
      <c r="P29" s="488"/>
      <c r="Q29" s="445">
        <v>5630</v>
      </c>
      <c r="R29" s="446"/>
      <c r="S29" s="446"/>
      <c r="T29" s="446"/>
      <c r="U29" s="446"/>
      <c r="V29" s="488"/>
      <c r="W29" s="543"/>
      <c r="X29" s="544"/>
      <c r="Y29" s="545"/>
      <c r="Z29" s="444" t="s">
        <v>177</v>
      </c>
      <c r="AA29" s="424"/>
      <c r="AB29" s="424"/>
      <c r="AC29" s="424"/>
      <c r="AD29" s="424"/>
      <c r="AE29" s="424"/>
      <c r="AF29" s="424"/>
      <c r="AG29" s="425"/>
      <c r="AH29" s="445">
        <v>2085</v>
      </c>
      <c r="AI29" s="446"/>
      <c r="AJ29" s="446"/>
      <c r="AK29" s="446"/>
      <c r="AL29" s="488"/>
      <c r="AM29" s="445">
        <v>6728708</v>
      </c>
      <c r="AN29" s="446"/>
      <c r="AO29" s="446"/>
      <c r="AP29" s="446"/>
      <c r="AQ29" s="446"/>
      <c r="AR29" s="488"/>
      <c r="AS29" s="445">
        <v>3227</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3235757</v>
      </c>
      <c r="BO29" s="395"/>
      <c r="BP29" s="395"/>
      <c r="BQ29" s="395"/>
      <c r="BR29" s="395"/>
      <c r="BS29" s="395"/>
      <c r="BT29" s="395"/>
      <c r="BU29" s="396"/>
      <c r="BV29" s="394">
        <v>3261353</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12931664</v>
      </c>
      <c r="BO30" s="514"/>
      <c r="BP30" s="514"/>
      <c r="BQ30" s="514"/>
      <c r="BR30" s="514"/>
      <c r="BS30" s="514"/>
      <c r="BT30" s="514"/>
      <c r="BU30" s="515"/>
      <c r="BV30" s="513">
        <v>12953194</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2">
      <c r="A33" s="175"/>
      <c r="B33" s="202"/>
      <c r="C33" s="418" t="s">
        <v>186</v>
      </c>
      <c r="D33" s="418"/>
      <c r="E33" s="383" t="s">
        <v>187</v>
      </c>
      <c r="F33" s="383"/>
      <c r="G33" s="383"/>
      <c r="H33" s="383"/>
      <c r="I33" s="383"/>
      <c r="J33" s="383"/>
      <c r="K33" s="383"/>
      <c r="L33" s="383"/>
      <c r="M33" s="383"/>
      <c r="N33" s="383"/>
      <c r="O33" s="383"/>
      <c r="P33" s="383"/>
      <c r="Q33" s="383"/>
      <c r="R33" s="383"/>
      <c r="S33" s="383"/>
      <c r="T33" s="179"/>
      <c r="U33" s="418" t="s">
        <v>186</v>
      </c>
      <c r="V33" s="418"/>
      <c r="W33" s="383" t="s">
        <v>187</v>
      </c>
      <c r="X33" s="383"/>
      <c r="Y33" s="383"/>
      <c r="Z33" s="383"/>
      <c r="AA33" s="383"/>
      <c r="AB33" s="383"/>
      <c r="AC33" s="383"/>
      <c r="AD33" s="383"/>
      <c r="AE33" s="383"/>
      <c r="AF33" s="383"/>
      <c r="AG33" s="383"/>
      <c r="AH33" s="383"/>
      <c r="AI33" s="383"/>
      <c r="AJ33" s="383"/>
      <c r="AK33" s="383"/>
      <c r="AL33" s="179"/>
      <c r="AM33" s="418" t="s">
        <v>186</v>
      </c>
      <c r="AN33" s="418"/>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418" t="s">
        <v>188</v>
      </c>
      <c r="BX33" s="418"/>
      <c r="BY33" s="383" t="s">
        <v>190</v>
      </c>
      <c r="BZ33" s="383"/>
      <c r="CA33" s="383"/>
      <c r="CB33" s="383"/>
      <c r="CC33" s="383"/>
      <c r="CD33" s="383"/>
      <c r="CE33" s="383"/>
      <c r="CF33" s="383"/>
      <c r="CG33" s="383"/>
      <c r="CH33" s="383"/>
      <c r="CI33" s="383"/>
      <c r="CJ33" s="383"/>
      <c r="CK33" s="383"/>
      <c r="CL33" s="383"/>
      <c r="CM33" s="383"/>
      <c r="CN33" s="179"/>
      <c r="CO33" s="418" t="s">
        <v>186</v>
      </c>
      <c r="CP33" s="418"/>
      <c r="CQ33" s="383" t="s">
        <v>191</v>
      </c>
      <c r="CR33" s="383"/>
      <c r="CS33" s="383"/>
      <c r="CT33" s="383"/>
      <c r="CU33" s="383"/>
      <c r="CV33" s="383"/>
      <c r="CW33" s="383"/>
      <c r="CX33" s="383"/>
      <c r="CY33" s="383"/>
      <c r="CZ33" s="383"/>
      <c r="DA33" s="383"/>
      <c r="DB33" s="383"/>
      <c r="DC33" s="383"/>
      <c r="DD33" s="383"/>
      <c r="DE33" s="383"/>
      <c r="DF33" s="179"/>
      <c r="DG33" s="583" t="s">
        <v>192</v>
      </c>
      <c r="DH33" s="583"/>
      <c r="DI33" s="180"/>
    </row>
    <row r="34" spans="1:113" ht="32.25" customHeight="1" x14ac:dyDescent="0.2">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7</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75"/>
      <c r="AM34" s="584">
        <f>IF(AO34="","",MAX(C34:D43,U34:V43)+1)</f>
        <v>11</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75"/>
      <c r="BE34" s="584">
        <f>IF(BG34="","",MAX(C34:D43,U34:V43,AM34:AN43)+1)</f>
        <v>13</v>
      </c>
      <c r="BF34" s="584"/>
      <c r="BG34" s="585" t="str">
        <f>IF('各会計、関係団体の財政状況及び健全化判断比率'!B34="","",'各会計、関係団体の財政状況及び健全化判断比率'!B34)</f>
        <v>集落排水事業特別会計</v>
      </c>
      <c r="BH34" s="585"/>
      <c r="BI34" s="585"/>
      <c r="BJ34" s="585"/>
      <c r="BK34" s="585"/>
      <c r="BL34" s="585"/>
      <c r="BM34" s="585"/>
      <c r="BN34" s="585"/>
      <c r="BO34" s="585"/>
      <c r="BP34" s="585"/>
      <c r="BQ34" s="585"/>
      <c r="BR34" s="585"/>
      <c r="BS34" s="585"/>
      <c r="BT34" s="585"/>
      <c r="BU34" s="585"/>
      <c r="BV34" s="175"/>
      <c r="BW34" s="584">
        <f>IF(BY34="","",MAX(C34:D43,U34:V43,AM34:AN43,BE34:BF43)+1)</f>
        <v>19</v>
      </c>
      <c r="BX34" s="584"/>
      <c r="BY34" s="585" t="str">
        <f>IF('各会計、関係団体の財政状況及び健全化判断比率'!B68="","",'各会計、関係団体の財政状況及び健全化判断比率'!B68)</f>
        <v>長崎県後期高齢者医療広域連合（普通会計）</v>
      </c>
      <c r="BZ34" s="585"/>
      <c r="CA34" s="585"/>
      <c r="CB34" s="585"/>
      <c r="CC34" s="585"/>
      <c r="CD34" s="585"/>
      <c r="CE34" s="585"/>
      <c r="CF34" s="585"/>
      <c r="CG34" s="585"/>
      <c r="CH34" s="585"/>
      <c r="CI34" s="585"/>
      <c r="CJ34" s="585"/>
      <c r="CK34" s="585"/>
      <c r="CL34" s="585"/>
      <c r="CM34" s="585"/>
      <c r="CN34" s="175"/>
      <c r="CO34" s="584">
        <f>IF(CQ34="","",MAX(C34:D43,U34:V43,AM34:AN43,BE34:BF43,BW34:BX43)+1)</f>
        <v>27</v>
      </c>
      <c r="CP34" s="584"/>
      <c r="CQ34" s="585" t="str">
        <f>IF('各会計、関係団体の財政状況及び健全化判断比率'!BS7="","",'各会計、関係団体の財政状況及び健全化判断比率'!BS7)</f>
        <v>公益社団法人佐世保地域文化事業財団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2">
      <c r="A35" s="175"/>
      <c r="B35" s="202"/>
      <c r="C35" s="584">
        <f>IF(E35="","",C34+1)</f>
        <v>2</v>
      </c>
      <c r="D35" s="584"/>
      <c r="E35" s="585" t="str">
        <f>IF('各会計、関係団体の財政状況及び健全化判断比率'!B8="","",'各会計、関係団体の財政状況及び健全化判断比率'!B8)</f>
        <v>住宅事業特別会計</v>
      </c>
      <c r="F35" s="585"/>
      <c r="G35" s="585"/>
      <c r="H35" s="585"/>
      <c r="I35" s="585"/>
      <c r="J35" s="585"/>
      <c r="K35" s="585"/>
      <c r="L35" s="585"/>
      <c r="M35" s="585"/>
      <c r="N35" s="585"/>
      <c r="O35" s="585"/>
      <c r="P35" s="585"/>
      <c r="Q35" s="585"/>
      <c r="R35" s="585"/>
      <c r="S35" s="585"/>
      <c r="T35" s="175"/>
      <c r="U35" s="584">
        <f>IF(W35="","",U34+1)</f>
        <v>8</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75"/>
      <c r="AM35" s="584">
        <f t="shared" ref="AM35:AM43" si="0">IF(AO35="","",AM34+1)</f>
        <v>12</v>
      </c>
      <c r="AN35" s="584"/>
      <c r="AO35" s="585" t="str">
        <f>IF('各会計、関係団体の財政状況及び健全化判断比率'!B33="","",'各会計、関係団体の財政状況及び健全化判断比率'!B33)</f>
        <v>下水道事業会計</v>
      </c>
      <c r="AP35" s="585"/>
      <c r="AQ35" s="585"/>
      <c r="AR35" s="585"/>
      <c r="AS35" s="585"/>
      <c r="AT35" s="585"/>
      <c r="AU35" s="585"/>
      <c r="AV35" s="585"/>
      <c r="AW35" s="585"/>
      <c r="AX35" s="585"/>
      <c r="AY35" s="585"/>
      <c r="AZ35" s="585"/>
      <c r="BA35" s="585"/>
      <c r="BB35" s="585"/>
      <c r="BC35" s="585"/>
      <c r="BD35" s="175"/>
      <c r="BE35" s="584">
        <f t="shared" ref="BE35:BE43" si="1">IF(BG35="","",BE34+1)</f>
        <v>14</v>
      </c>
      <c r="BF35" s="584"/>
      <c r="BG35" s="585" t="str">
        <f>IF('各会計、関係団体の財政状況及び健全化判断比率'!B35="","",'各会計、関係団体の財政状況及び健全化判断比率'!B35)</f>
        <v>交通船事業特別会計</v>
      </c>
      <c r="BH35" s="585"/>
      <c r="BI35" s="585"/>
      <c r="BJ35" s="585"/>
      <c r="BK35" s="585"/>
      <c r="BL35" s="585"/>
      <c r="BM35" s="585"/>
      <c r="BN35" s="585"/>
      <c r="BO35" s="585"/>
      <c r="BP35" s="585"/>
      <c r="BQ35" s="585"/>
      <c r="BR35" s="585"/>
      <c r="BS35" s="585"/>
      <c r="BT35" s="585"/>
      <c r="BU35" s="585"/>
      <c r="BV35" s="175"/>
      <c r="BW35" s="584">
        <f t="shared" ref="BW35:BW43" si="2">IF(BY35="","",BW34+1)</f>
        <v>20</v>
      </c>
      <c r="BX35" s="584"/>
      <c r="BY35" s="585" t="str">
        <f>IF('各会計、関係団体の財政状況及び健全化判断比率'!B69="","",'各会計、関係団体の財政状況及び健全化判断比率'!B69)</f>
        <v>長崎県後期高齢者医療広域連合（後期高齢者医療事業会計）</v>
      </c>
      <c r="BZ35" s="585"/>
      <c r="CA35" s="585"/>
      <c r="CB35" s="585"/>
      <c r="CC35" s="585"/>
      <c r="CD35" s="585"/>
      <c r="CE35" s="585"/>
      <c r="CF35" s="585"/>
      <c r="CG35" s="585"/>
      <c r="CH35" s="585"/>
      <c r="CI35" s="585"/>
      <c r="CJ35" s="585"/>
      <c r="CK35" s="585"/>
      <c r="CL35" s="585"/>
      <c r="CM35" s="585"/>
      <c r="CN35" s="175"/>
      <c r="CO35" s="584">
        <f t="shared" ref="CO35:CO43" si="3">IF(CQ35="","",CO34+1)</f>
        <v>28</v>
      </c>
      <c r="CP35" s="584"/>
      <c r="CQ35" s="585" t="str">
        <f>IF('各会計、関係団体の財政状況及び健全化判断比率'!BS8="","",'各会計、関係団体の財政状況及び健全化判断比率'!BS8)</f>
        <v>財団法人佐世保市中小企業勤労者福祉サービスセンター</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2">
      <c r="A36" s="175"/>
      <c r="B36" s="202"/>
      <c r="C36" s="584">
        <f>IF(E36="","",C35+1)</f>
        <v>3</v>
      </c>
      <c r="D36" s="584"/>
      <c r="E36" s="585" t="str">
        <f>IF('各会計、関係団体の財政状況及び健全化判断比率'!B9="","",'各会計、関係団体の財政状況及び健全化判断比率'!B9)</f>
        <v>佐世保市等地域交通体系整備事業特別会計</v>
      </c>
      <c r="F36" s="585"/>
      <c r="G36" s="585"/>
      <c r="H36" s="585"/>
      <c r="I36" s="585"/>
      <c r="J36" s="585"/>
      <c r="K36" s="585"/>
      <c r="L36" s="585"/>
      <c r="M36" s="585"/>
      <c r="N36" s="585"/>
      <c r="O36" s="585"/>
      <c r="P36" s="585"/>
      <c r="Q36" s="585"/>
      <c r="R36" s="585"/>
      <c r="S36" s="585"/>
      <c r="T36" s="175"/>
      <c r="U36" s="584">
        <f t="shared" ref="U36:U43" si="4">IF(W36="","",U35+1)</f>
        <v>9</v>
      </c>
      <c r="V36" s="584"/>
      <c r="W36" s="585" t="str">
        <f>IF('各会計、関係団体の財政状況及び健全化判断比率'!B30="","",'各会計、関係団体の財政状況及び健全化判断比率'!B30)</f>
        <v>後期高齢者医療事業特別会計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f t="shared" si="1"/>
        <v>15</v>
      </c>
      <c r="BF36" s="584"/>
      <c r="BG36" s="585" t="str">
        <f>IF('各会計、関係団体の財政状況及び健全化判断比率'!B36="","",'各会計、関係団体の財政状況及び健全化判断比率'!B36)</f>
        <v>卸売市場事業特別会計</v>
      </c>
      <c r="BH36" s="585"/>
      <c r="BI36" s="585"/>
      <c r="BJ36" s="585"/>
      <c r="BK36" s="585"/>
      <c r="BL36" s="585"/>
      <c r="BM36" s="585"/>
      <c r="BN36" s="585"/>
      <c r="BO36" s="585"/>
      <c r="BP36" s="585"/>
      <c r="BQ36" s="585"/>
      <c r="BR36" s="585"/>
      <c r="BS36" s="585"/>
      <c r="BT36" s="585"/>
      <c r="BU36" s="585"/>
      <c r="BV36" s="175"/>
      <c r="BW36" s="584">
        <f t="shared" si="2"/>
        <v>21</v>
      </c>
      <c r="BX36" s="584"/>
      <c r="BY36" s="585" t="str">
        <f>IF('各会計、関係団体の財政状況及び健全化判断比率'!B70="","",'各会計、関係団体の財政状況及び健全化判断比率'!B70)</f>
        <v>長崎県市町村総合事務組合（一般会計）</v>
      </c>
      <c r="BZ36" s="585"/>
      <c r="CA36" s="585"/>
      <c r="CB36" s="585"/>
      <c r="CC36" s="585"/>
      <c r="CD36" s="585"/>
      <c r="CE36" s="585"/>
      <c r="CF36" s="585"/>
      <c r="CG36" s="585"/>
      <c r="CH36" s="585"/>
      <c r="CI36" s="585"/>
      <c r="CJ36" s="585"/>
      <c r="CK36" s="585"/>
      <c r="CL36" s="585"/>
      <c r="CM36" s="585"/>
      <c r="CN36" s="175"/>
      <c r="CO36" s="584">
        <f t="shared" si="3"/>
        <v>29</v>
      </c>
      <c r="CP36" s="584"/>
      <c r="CQ36" s="585" t="str">
        <f>IF('各会計、関係団体の財政状況及び健全化判断比率'!BS9="","",'各会計、関係団体の財政状況及び健全化判断比率'!BS9)</f>
        <v>財団法人佐世保観光コンベンション協会</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2">
      <c r="A37" s="175"/>
      <c r="B37" s="202"/>
      <c r="C37" s="584">
        <f>IF(E37="","",C36+1)</f>
        <v>4</v>
      </c>
      <c r="D37" s="584"/>
      <c r="E37" s="585" t="str">
        <f>IF('各会計、関係団体の財政状況及び健全化判断比率'!B10="","",'各会計、関係団体の財政状況及び健全化判断比率'!B10)</f>
        <v>土地取得事業特別会計</v>
      </c>
      <c r="F37" s="585"/>
      <c r="G37" s="585"/>
      <c r="H37" s="585"/>
      <c r="I37" s="585"/>
      <c r="J37" s="585"/>
      <c r="K37" s="585"/>
      <c r="L37" s="585"/>
      <c r="M37" s="585"/>
      <c r="N37" s="585"/>
      <c r="O37" s="585"/>
      <c r="P37" s="585"/>
      <c r="Q37" s="585"/>
      <c r="R37" s="585"/>
      <c r="S37" s="585"/>
      <c r="T37" s="175"/>
      <c r="U37" s="584">
        <f t="shared" si="4"/>
        <v>10</v>
      </c>
      <c r="V37" s="584"/>
      <c r="W37" s="585" t="str">
        <f>IF('各会計、関係団体の財政状況及び健全化判断比率'!B31="","",'各会計、関係団体の財政状況及び健全化判断比率'!B31)</f>
        <v>競輪事業特別会計</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f t="shared" si="1"/>
        <v>16</v>
      </c>
      <c r="BF37" s="584"/>
      <c r="BG37" s="585" t="str">
        <f>IF('各会計、関係団体の財政状況及び健全化判断比率'!B37="","",'各会計、関係団体の財政状況及び健全化判断比率'!B37)</f>
        <v>港湾整備事業特別会計</v>
      </c>
      <c r="BH37" s="585"/>
      <c r="BI37" s="585"/>
      <c r="BJ37" s="585"/>
      <c r="BK37" s="585"/>
      <c r="BL37" s="585"/>
      <c r="BM37" s="585"/>
      <c r="BN37" s="585"/>
      <c r="BO37" s="585"/>
      <c r="BP37" s="585"/>
      <c r="BQ37" s="585"/>
      <c r="BR37" s="585"/>
      <c r="BS37" s="585"/>
      <c r="BT37" s="585"/>
      <c r="BU37" s="585"/>
      <c r="BV37" s="175"/>
      <c r="BW37" s="584">
        <f t="shared" si="2"/>
        <v>22</v>
      </c>
      <c r="BX37" s="584"/>
      <c r="BY37" s="585" t="str">
        <f>IF('各会計、関係団体の財政状況及び健全化判断比率'!B71="","",'各会計、関係団体の財政状況及び健全化判断比率'!B71)</f>
        <v>長崎県市町村総合事務組合（市町村会館管理事業特別会計）</v>
      </c>
      <c r="BZ37" s="585"/>
      <c r="CA37" s="585"/>
      <c r="CB37" s="585"/>
      <c r="CC37" s="585"/>
      <c r="CD37" s="585"/>
      <c r="CE37" s="585"/>
      <c r="CF37" s="585"/>
      <c r="CG37" s="585"/>
      <c r="CH37" s="585"/>
      <c r="CI37" s="585"/>
      <c r="CJ37" s="585"/>
      <c r="CK37" s="585"/>
      <c r="CL37" s="585"/>
      <c r="CM37" s="585"/>
      <c r="CN37" s="175"/>
      <c r="CO37" s="584">
        <f t="shared" si="3"/>
        <v>30</v>
      </c>
      <c r="CP37" s="584"/>
      <c r="CQ37" s="585" t="str">
        <f>IF('各会計、関係団体の財政状況及び健全化判断比率'!BS10="","",'各会計、関係団体の財政状況及び健全化判断比率'!BS10)</f>
        <v>させぼパール・シー株式会社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2">
      <c r="A38" s="175"/>
      <c r="B38" s="202"/>
      <c r="C38" s="584">
        <f t="shared" ref="C38:C43" si="5">IF(E38="","",C37+1)</f>
        <v>5</v>
      </c>
      <c r="D38" s="584"/>
      <c r="E38" s="585" t="str">
        <f>IF('各会計、関係団体の財政状況及び健全化判断比率'!B11="","",'各会計、関係団体の財政状況及び健全化判断比率'!B11)</f>
        <v>母子父子寡婦福祉資金貸付事業特別会計</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f t="shared" si="1"/>
        <v>17</v>
      </c>
      <c r="BF38" s="584"/>
      <c r="BG38" s="585" t="str">
        <f>IF('各会計、関係団体の財政状況及び健全化判断比率'!B38="","",'各会計、関係団体の財政状況及び健全化判断比率'!B38)</f>
        <v>工業団地整備事業特別会計</v>
      </c>
      <c r="BH38" s="585"/>
      <c r="BI38" s="585"/>
      <c r="BJ38" s="585"/>
      <c r="BK38" s="585"/>
      <c r="BL38" s="585"/>
      <c r="BM38" s="585"/>
      <c r="BN38" s="585"/>
      <c r="BO38" s="585"/>
      <c r="BP38" s="585"/>
      <c r="BQ38" s="585"/>
      <c r="BR38" s="585"/>
      <c r="BS38" s="585"/>
      <c r="BT38" s="585"/>
      <c r="BU38" s="585"/>
      <c r="BV38" s="175"/>
      <c r="BW38" s="584">
        <f t="shared" si="2"/>
        <v>23</v>
      </c>
      <c r="BX38" s="584"/>
      <c r="BY38" s="585" t="str">
        <f>IF('各会計、関係団体の財政状況及び健全化判断比率'!B72="","",'各会計、関係団体の財政状況及び健全化判断比率'!B72)</f>
        <v>長崎県市町村総合事務組合（市町村会館馬町別館管理事業特別会計）</v>
      </c>
      <c r="BZ38" s="585"/>
      <c r="CA38" s="585"/>
      <c r="CB38" s="585"/>
      <c r="CC38" s="585"/>
      <c r="CD38" s="585"/>
      <c r="CE38" s="585"/>
      <c r="CF38" s="585"/>
      <c r="CG38" s="585"/>
      <c r="CH38" s="585"/>
      <c r="CI38" s="585"/>
      <c r="CJ38" s="585"/>
      <c r="CK38" s="585"/>
      <c r="CL38" s="585"/>
      <c r="CM38" s="585"/>
      <c r="CN38" s="175"/>
      <c r="CO38" s="584">
        <f t="shared" si="3"/>
        <v>31</v>
      </c>
      <c r="CP38" s="584"/>
      <c r="CQ38" s="585" t="str">
        <f>IF('各会計、関係団体の財政状況及び健全化判断比率'!BS11="","",'各会計、関係団体の財政状況及び健全化判断比率'!BS11)</f>
        <v>公益財団法人佐世保市スポーツ協会</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2">
      <c r="A39" s="175"/>
      <c r="B39" s="202"/>
      <c r="C39" s="584">
        <f t="shared" si="5"/>
        <v>6</v>
      </c>
      <c r="D39" s="584"/>
      <c r="E39" s="585" t="str">
        <f>IF('各会計、関係団体の財政状況及び健全化判断比率'!B12="","",'各会計、関係団体の財政状況及び健全化判断比率'!B12)</f>
        <v>病院資金貸付事業特別会計</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f t="shared" si="1"/>
        <v>18</v>
      </c>
      <c r="BF39" s="584"/>
      <c r="BG39" s="585" t="str">
        <f>IF('各会計、関係団体の財政状況及び健全化判断比率'!B39="","",'各会計、関係団体の財政状況及び健全化判断比率'!B39)</f>
        <v>臨海土地造成事業特別会計</v>
      </c>
      <c r="BH39" s="585"/>
      <c r="BI39" s="585"/>
      <c r="BJ39" s="585"/>
      <c r="BK39" s="585"/>
      <c r="BL39" s="585"/>
      <c r="BM39" s="585"/>
      <c r="BN39" s="585"/>
      <c r="BO39" s="585"/>
      <c r="BP39" s="585"/>
      <c r="BQ39" s="585"/>
      <c r="BR39" s="585"/>
      <c r="BS39" s="585"/>
      <c r="BT39" s="585"/>
      <c r="BU39" s="585"/>
      <c r="BV39" s="175"/>
      <c r="BW39" s="584">
        <f t="shared" si="2"/>
        <v>24</v>
      </c>
      <c r="BX39" s="584"/>
      <c r="BY39" s="585" t="str">
        <f>IF('各会計、関係団体の財政状況及び健全化判断比率'!B73="","",'各会計、関係団体の財政状況及び健全化判断比率'!B73)</f>
        <v>長崎県市町村総合事務組合（公平委員会事業特別会計）</v>
      </c>
      <c r="BZ39" s="585"/>
      <c r="CA39" s="585"/>
      <c r="CB39" s="585"/>
      <c r="CC39" s="585"/>
      <c r="CD39" s="585"/>
      <c r="CE39" s="585"/>
      <c r="CF39" s="585"/>
      <c r="CG39" s="585"/>
      <c r="CH39" s="585"/>
      <c r="CI39" s="585"/>
      <c r="CJ39" s="585"/>
      <c r="CK39" s="585"/>
      <c r="CL39" s="585"/>
      <c r="CM39" s="585"/>
      <c r="CN39" s="175"/>
      <c r="CO39" s="584">
        <f t="shared" si="3"/>
        <v>32</v>
      </c>
      <c r="CP39" s="584"/>
      <c r="CQ39" s="585" t="str">
        <f>IF('各会計、関係団体の財政状況及び健全化判断比率'!BS12="","",'各会計、関係団体の財政状況及び健全化判断比率'!BS12)</f>
        <v>世知原温泉株式会社</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2">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25</v>
      </c>
      <c r="BX40" s="584"/>
      <c r="BY40" s="585" t="str">
        <f>IF('各会計、関係団体の財政状況及び健全化判断比率'!B74="","",'各会計、関係団体の財政状況及び健全化判断比率'!B74)</f>
        <v>長崎県市町村総合事務組合（行政不服審査会事業特別会計）</v>
      </c>
      <c r="BZ40" s="585"/>
      <c r="CA40" s="585"/>
      <c r="CB40" s="585"/>
      <c r="CC40" s="585"/>
      <c r="CD40" s="585"/>
      <c r="CE40" s="585"/>
      <c r="CF40" s="585"/>
      <c r="CG40" s="585"/>
      <c r="CH40" s="585"/>
      <c r="CI40" s="585"/>
      <c r="CJ40" s="585"/>
      <c r="CK40" s="585"/>
      <c r="CL40" s="585"/>
      <c r="CM40" s="585"/>
      <c r="CN40" s="175"/>
      <c r="CO40" s="584">
        <f t="shared" si="3"/>
        <v>33</v>
      </c>
      <c r="CP40" s="584"/>
      <c r="CQ40" s="585" t="str">
        <f>IF('各会計、関係団体の財政状況及び健全化判断比率'!BS13="","",'各会計、関係団体の財政状況及び健全化判断比率'!BS13)</f>
        <v>宇久観光バス株式会社</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2">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26</v>
      </c>
      <c r="BX41" s="584"/>
      <c r="BY41" s="585" t="str">
        <f>IF('各会計、関係団体の財政状況及び健全化判断比率'!B75="","",'各会計、関係団体の財政状況及び健全化判断比率'!B75)</f>
        <v>長崎県市町村総合事務組合（交通災害共済事業特別会計）</v>
      </c>
      <c r="BZ41" s="585"/>
      <c r="CA41" s="585"/>
      <c r="CB41" s="585"/>
      <c r="CC41" s="585"/>
      <c r="CD41" s="585"/>
      <c r="CE41" s="585"/>
      <c r="CF41" s="585"/>
      <c r="CG41" s="585"/>
      <c r="CH41" s="585"/>
      <c r="CI41" s="585"/>
      <c r="CJ41" s="585"/>
      <c r="CK41" s="585"/>
      <c r="CL41" s="585"/>
      <c r="CM41" s="585"/>
      <c r="CN41" s="175"/>
      <c r="CO41" s="584">
        <f t="shared" si="3"/>
        <v>34</v>
      </c>
      <c r="CP41" s="584"/>
      <c r="CQ41" s="585" t="str">
        <f>IF('各会計、関係団体の財政状況及び健全化判断比率'!BS14="","",'各会計、関係団体の財政状況及び健全化判断比率'!BS14)</f>
        <v>させぼバス株式会社</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2">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f t="shared" si="3"/>
        <v>35</v>
      </c>
      <c r="CP42" s="584"/>
      <c r="CQ42" s="585" t="str">
        <f>IF('各会計、関係団体の財政状況及び健全化判断比率'!BS15="","",'各会計、関係団体の財政状況及び健全化判断比率'!BS15)</f>
        <v>地方独立行政法人　北松中央病院</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2">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f t="shared" si="3"/>
        <v>36</v>
      </c>
      <c r="CP43" s="584"/>
      <c r="CQ43" s="585" t="str">
        <f>IF('各会計、関係団体の財政状況及び健全化判断比率'!BS16="","",'各会計、関係団体の財政状況及び健全化判断比率'!BS16)</f>
        <v>財団法人佐世保市学校給食会</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4OJlaEWZ6lndmxYdhtbqflAaHT1ARqsgiWAEyzOcQ+w6rQ9+ipMoD3FhI5ESofLgz/CFjvDLuoZj3U/+Fw9UOw==" saltValue="hADpEAFqdXvP2IwoXGrrS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B36" zoomScale="70" zoomScaleNormal="70" zoomScaleSheetLayoutView="100" workbookViewId="0">
      <selection activeCell="C54" sqref="C54"/>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537</v>
      </c>
      <c r="G33" s="29" t="s">
        <v>538</v>
      </c>
      <c r="H33" s="29" t="s">
        <v>539</v>
      </c>
      <c r="I33" s="29" t="s">
        <v>540</v>
      </c>
      <c r="J33" s="30" t="s">
        <v>541</v>
      </c>
      <c r="K33" s="22"/>
      <c r="L33" s="22"/>
      <c r="M33" s="22"/>
      <c r="N33" s="22"/>
      <c r="O33" s="22"/>
      <c r="P33" s="22"/>
    </row>
    <row r="34" spans="1:16" ht="39" customHeight="1" x14ac:dyDescent="0.2">
      <c r="A34" s="22"/>
      <c r="B34" s="31"/>
      <c r="C34" s="1136" t="s">
        <v>544</v>
      </c>
      <c r="D34" s="1136"/>
      <c r="E34" s="1137"/>
      <c r="F34" s="32">
        <v>7.09</v>
      </c>
      <c r="G34" s="33">
        <v>7.06</v>
      </c>
      <c r="H34" s="33">
        <v>6.71</v>
      </c>
      <c r="I34" s="33">
        <v>6.51</v>
      </c>
      <c r="J34" s="34">
        <v>6.17</v>
      </c>
      <c r="K34" s="22"/>
      <c r="L34" s="22"/>
      <c r="M34" s="22"/>
      <c r="N34" s="22"/>
      <c r="O34" s="22"/>
      <c r="P34" s="22"/>
    </row>
    <row r="35" spans="1:16" ht="39" customHeight="1" x14ac:dyDescent="0.2">
      <c r="A35" s="22"/>
      <c r="B35" s="35"/>
      <c r="C35" s="1132" t="s">
        <v>545</v>
      </c>
      <c r="D35" s="1132"/>
      <c r="E35" s="1133"/>
      <c r="F35" s="36">
        <v>4.75</v>
      </c>
      <c r="G35" s="37">
        <v>6.77</v>
      </c>
      <c r="H35" s="37">
        <v>6.82</v>
      </c>
      <c r="I35" s="37">
        <v>6.89</v>
      </c>
      <c r="J35" s="38">
        <v>5.0599999999999996</v>
      </c>
      <c r="K35" s="22"/>
      <c r="L35" s="22"/>
      <c r="M35" s="22"/>
      <c r="N35" s="22"/>
      <c r="O35" s="22"/>
      <c r="P35" s="22"/>
    </row>
    <row r="36" spans="1:16" ht="39" customHeight="1" x14ac:dyDescent="0.2">
      <c r="A36" s="22"/>
      <c r="B36" s="35"/>
      <c r="C36" s="1132" t="s">
        <v>546</v>
      </c>
      <c r="D36" s="1132"/>
      <c r="E36" s="1133"/>
      <c r="F36" s="36">
        <v>4.8</v>
      </c>
      <c r="G36" s="37">
        <v>4.72</v>
      </c>
      <c r="H36" s="37">
        <v>4.75</v>
      </c>
      <c r="I36" s="37">
        <v>4.74</v>
      </c>
      <c r="J36" s="38">
        <v>4.83</v>
      </c>
      <c r="K36" s="22"/>
      <c r="L36" s="22"/>
      <c r="M36" s="22"/>
      <c r="N36" s="22"/>
      <c r="O36" s="22"/>
      <c r="P36" s="22"/>
    </row>
    <row r="37" spans="1:16" ht="39" customHeight="1" x14ac:dyDescent="0.2">
      <c r="A37" s="22"/>
      <c r="B37" s="35"/>
      <c r="C37" s="1132" t="s">
        <v>547</v>
      </c>
      <c r="D37" s="1132"/>
      <c r="E37" s="1133"/>
      <c r="F37" s="36">
        <v>0.68</v>
      </c>
      <c r="G37" s="37">
        <v>0.86</v>
      </c>
      <c r="H37" s="37">
        <v>0.61</v>
      </c>
      <c r="I37" s="37">
        <v>0.53</v>
      </c>
      <c r="J37" s="38">
        <v>0.87</v>
      </c>
      <c r="K37" s="22"/>
      <c r="L37" s="22"/>
      <c r="M37" s="22"/>
      <c r="N37" s="22"/>
      <c r="O37" s="22"/>
      <c r="P37" s="22"/>
    </row>
    <row r="38" spans="1:16" ht="39" customHeight="1" x14ac:dyDescent="0.2">
      <c r="A38" s="22"/>
      <c r="B38" s="35"/>
      <c r="C38" s="1132" t="s">
        <v>548</v>
      </c>
      <c r="D38" s="1132"/>
      <c r="E38" s="1133"/>
      <c r="F38" s="36">
        <v>0.7</v>
      </c>
      <c r="G38" s="37">
        <v>0.6</v>
      </c>
      <c r="H38" s="37">
        <v>0.59</v>
      </c>
      <c r="I38" s="37">
        <v>0.6</v>
      </c>
      <c r="J38" s="38">
        <v>0.6</v>
      </c>
      <c r="K38" s="22"/>
      <c r="L38" s="22"/>
      <c r="M38" s="22"/>
      <c r="N38" s="22"/>
      <c r="O38" s="22"/>
      <c r="P38" s="22"/>
    </row>
    <row r="39" spans="1:16" ht="39" customHeight="1" x14ac:dyDescent="0.2">
      <c r="A39" s="22"/>
      <c r="B39" s="35"/>
      <c r="C39" s="1132" t="s">
        <v>549</v>
      </c>
      <c r="D39" s="1132"/>
      <c r="E39" s="1133"/>
      <c r="F39" s="36">
        <v>0.52</v>
      </c>
      <c r="G39" s="37">
        <v>1.03</v>
      </c>
      <c r="H39" s="37">
        <v>0.91</v>
      </c>
      <c r="I39" s="37">
        <v>0.61</v>
      </c>
      <c r="J39" s="38">
        <v>0.43</v>
      </c>
      <c r="K39" s="22"/>
      <c r="L39" s="22"/>
      <c r="M39" s="22"/>
      <c r="N39" s="22"/>
      <c r="O39" s="22"/>
      <c r="P39" s="22"/>
    </row>
    <row r="40" spans="1:16" ht="39" customHeight="1" x14ac:dyDescent="0.2">
      <c r="A40" s="22"/>
      <c r="B40" s="35"/>
      <c r="C40" s="1132" t="s">
        <v>550</v>
      </c>
      <c r="D40" s="1132"/>
      <c r="E40" s="1133"/>
      <c r="F40" s="36">
        <v>0.28000000000000003</v>
      </c>
      <c r="G40" s="37">
        <v>0.72</v>
      </c>
      <c r="H40" s="37">
        <v>0.68</v>
      </c>
      <c r="I40" s="37">
        <v>0.23</v>
      </c>
      <c r="J40" s="38">
        <v>0.31</v>
      </c>
      <c r="K40" s="22"/>
      <c r="L40" s="22"/>
      <c r="M40" s="22"/>
      <c r="N40" s="22"/>
      <c r="O40" s="22"/>
      <c r="P40" s="22"/>
    </row>
    <row r="41" spans="1:16" ht="39" customHeight="1" x14ac:dyDescent="0.2">
      <c r="A41" s="22"/>
      <c r="B41" s="35"/>
      <c r="C41" s="1132" t="s">
        <v>551</v>
      </c>
      <c r="D41" s="1132"/>
      <c r="E41" s="1133"/>
      <c r="F41" s="36">
        <v>0.1</v>
      </c>
      <c r="G41" s="37">
        <v>0.1</v>
      </c>
      <c r="H41" s="37">
        <v>0.1</v>
      </c>
      <c r="I41" s="37">
        <v>0.11</v>
      </c>
      <c r="J41" s="38">
        <v>0.12</v>
      </c>
      <c r="K41" s="22"/>
      <c r="L41" s="22"/>
      <c r="M41" s="22"/>
      <c r="N41" s="22"/>
      <c r="O41" s="22"/>
      <c r="P41" s="22"/>
    </row>
    <row r="42" spans="1:16" ht="39" customHeight="1" x14ac:dyDescent="0.2">
      <c r="A42" s="22"/>
      <c r="B42" s="39"/>
      <c r="C42" s="1132" t="s">
        <v>552</v>
      </c>
      <c r="D42" s="1132"/>
      <c r="E42" s="1133"/>
      <c r="F42" s="36" t="s">
        <v>497</v>
      </c>
      <c r="G42" s="37" t="s">
        <v>497</v>
      </c>
      <c r="H42" s="37" t="s">
        <v>497</v>
      </c>
      <c r="I42" s="37" t="s">
        <v>497</v>
      </c>
      <c r="J42" s="38" t="s">
        <v>497</v>
      </c>
      <c r="K42" s="22"/>
      <c r="L42" s="22"/>
      <c r="M42" s="22"/>
      <c r="N42" s="22"/>
      <c r="O42" s="22"/>
      <c r="P42" s="22"/>
    </row>
    <row r="43" spans="1:16" ht="39" customHeight="1" thickBot="1" x14ac:dyDescent="0.25">
      <c r="A43" s="22"/>
      <c r="B43" s="40"/>
      <c r="C43" s="1134" t="s">
        <v>553</v>
      </c>
      <c r="D43" s="1134"/>
      <c r="E43" s="1135"/>
      <c r="F43" s="41">
        <v>0.3</v>
      </c>
      <c r="G43" s="42">
        <v>0.5</v>
      </c>
      <c r="H43" s="42">
        <v>0.65</v>
      </c>
      <c r="I43" s="42">
        <v>0.69</v>
      </c>
      <c r="J43" s="43">
        <v>0.25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g4DjAT62GeOVWCwX/NRNkNlo1+hwiOcOtddarswUl6v334nOjsmTqOskGrxqiJ936ItCacVcGnTE5f8d0HYpGg==" saltValue="teoWieul/1It/6Opb9W0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40" zoomScale="55" zoomScaleNormal="55" zoomScaleSheetLayoutView="55" workbookViewId="0">
      <selection activeCell="C54" sqref="C54"/>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537</v>
      </c>
      <c r="L44" s="54" t="s">
        <v>538</v>
      </c>
      <c r="M44" s="54" t="s">
        <v>539</v>
      </c>
      <c r="N44" s="54" t="s">
        <v>540</v>
      </c>
      <c r="O44" s="55" t="s">
        <v>541</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11369</v>
      </c>
      <c r="L45" s="58">
        <v>11250</v>
      </c>
      <c r="M45" s="58">
        <v>11871</v>
      </c>
      <c r="N45" s="58">
        <v>11824</v>
      </c>
      <c r="O45" s="59">
        <v>11648</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497</v>
      </c>
      <c r="L46" s="62" t="s">
        <v>497</v>
      </c>
      <c r="M46" s="62" t="s">
        <v>497</v>
      </c>
      <c r="N46" s="62" t="s">
        <v>497</v>
      </c>
      <c r="O46" s="63" t="s">
        <v>497</v>
      </c>
      <c r="P46" s="46"/>
      <c r="Q46" s="46"/>
      <c r="R46" s="46"/>
      <c r="S46" s="46"/>
      <c r="T46" s="46"/>
      <c r="U46" s="46"/>
    </row>
    <row r="47" spans="1:21" ht="30.75" customHeight="1" x14ac:dyDescent="0.2">
      <c r="A47" s="46"/>
      <c r="B47" s="1140"/>
      <c r="C47" s="1141"/>
      <c r="D47" s="60"/>
      <c r="E47" s="1146" t="s">
        <v>12</v>
      </c>
      <c r="F47" s="1146"/>
      <c r="G47" s="1146"/>
      <c r="H47" s="1146"/>
      <c r="I47" s="1146"/>
      <c r="J47" s="1147"/>
      <c r="K47" s="61">
        <v>143</v>
      </c>
      <c r="L47" s="62">
        <v>143</v>
      </c>
      <c r="M47" s="62">
        <v>143</v>
      </c>
      <c r="N47" s="62">
        <v>143</v>
      </c>
      <c r="O47" s="63">
        <v>143</v>
      </c>
      <c r="P47" s="46"/>
      <c r="Q47" s="46"/>
      <c r="R47" s="46"/>
      <c r="S47" s="46"/>
      <c r="T47" s="46"/>
      <c r="U47" s="46"/>
    </row>
    <row r="48" spans="1:21" ht="30.75" customHeight="1" x14ac:dyDescent="0.2">
      <c r="A48" s="46"/>
      <c r="B48" s="1140"/>
      <c r="C48" s="1141"/>
      <c r="D48" s="60"/>
      <c r="E48" s="1146" t="s">
        <v>13</v>
      </c>
      <c r="F48" s="1146"/>
      <c r="G48" s="1146"/>
      <c r="H48" s="1146"/>
      <c r="I48" s="1146"/>
      <c r="J48" s="1147"/>
      <c r="K48" s="61">
        <v>2238</v>
      </c>
      <c r="L48" s="62">
        <v>2021</v>
      </c>
      <c r="M48" s="62">
        <v>1861</v>
      </c>
      <c r="N48" s="62">
        <v>1778</v>
      </c>
      <c r="O48" s="63">
        <v>1798</v>
      </c>
      <c r="P48" s="46"/>
      <c r="Q48" s="46"/>
      <c r="R48" s="46"/>
      <c r="S48" s="46"/>
      <c r="T48" s="46"/>
      <c r="U48" s="46"/>
    </row>
    <row r="49" spans="1:21" ht="30.75" customHeight="1" x14ac:dyDescent="0.2">
      <c r="A49" s="46"/>
      <c r="B49" s="1140"/>
      <c r="C49" s="1141"/>
      <c r="D49" s="60"/>
      <c r="E49" s="1146" t="s">
        <v>14</v>
      </c>
      <c r="F49" s="1146"/>
      <c r="G49" s="1146"/>
      <c r="H49" s="1146"/>
      <c r="I49" s="1146"/>
      <c r="J49" s="1147"/>
      <c r="K49" s="61" t="s">
        <v>497</v>
      </c>
      <c r="L49" s="62" t="s">
        <v>497</v>
      </c>
      <c r="M49" s="62" t="s">
        <v>497</v>
      </c>
      <c r="N49" s="62" t="s">
        <v>497</v>
      </c>
      <c r="O49" s="63" t="s">
        <v>497</v>
      </c>
      <c r="P49" s="46"/>
      <c r="Q49" s="46"/>
      <c r="R49" s="46"/>
      <c r="S49" s="46"/>
      <c r="T49" s="46"/>
      <c r="U49" s="46"/>
    </row>
    <row r="50" spans="1:21" ht="30.75" customHeight="1" x14ac:dyDescent="0.2">
      <c r="A50" s="46"/>
      <c r="B50" s="1140"/>
      <c r="C50" s="1141"/>
      <c r="D50" s="60"/>
      <c r="E50" s="1146" t="s">
        <v>15</v>
      </c>
      <c r="F50" s="1146"/>
      <c r="G50" s="1146"/>
      <c r="H50" s="1146"/>
      <c r="I50" s="1146"/>
      <c r="J50" s="1147"/>
      <c r="K50" s="61">
        <v>33</v>
      </c>
      <c r="L50" s="62">
        <v>28</v>
      </c>
      <c r="M50" s="62">
        <v>22</v>
      </c>
      <c r="N50" s="62">
        <v>21</v>
      </c>
      <c r="O50" s="63">
        <v>18</v>
      </c>
      <c r="P50" s="46"/>
      <c r="Q50" s="46"/>
      <c r="R50" s="46"/>
      <c r="S50" s="46"/>
      <c r="T50" s="46"/>
      <c r="U50" s="46"/>
    </row>
    <row r="51" spans="1:21" ht="30.75" customHeight="1" x14ac:dyDescent="0.2">
      <c r="A51" s="46"/>
      <c r="B51" s="1142"/>
      <c r="C51" s="1143"/>
      <c r="D51" s="64"/>
      <c r="E51" s="1146" t="s">
        <v>16</v>
      </c>
      <c r="F51" s="1146"/>
      <c r="G51" s="1146"/>
      <c r="H51" s="1146"/>
      <c r="I51" s="1146"/>
      <c r="J51" s="1147"/>
      <c r="K51" s="61">
        <v>0</v>
      </c>
      <c r="L51" s="62">
        <v>0</v>
      </c>
      <c r="M51" s="62" t="s">
        <v>497</v>
      </c>
      <c r="N51" s="62" t="s">
        <v>497</v>
      </c>
      <c r="O51" s="63" t="s">
        <v>497</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11280</v>
      </c>
      <c r="L52" s="62">
        <v>11583</v>
      </c>
      <c r="M52" s="62">
        <v>11203</v>
      </c>
      <c r="N52" s="62">
        <v>10881</v>
      </c>
      <c r="O52" s="63">
        <v>10433</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2503</v>
      </c>
      <c r="L53" s="67">
        <v>1859</v>
      </c>
      <c r="M53" s="67">
        <v>2694</v>
      </c>
      <c r="N53" s="67">
        <v>2885</v>
      </c>
      <c r="O53" s="68">
        <v>3174</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554</v>
      </c>
      <c r="L57" s="79" t="s">
        <v>555</v>
      </c>
      <c r="M57" s="79" t="s">
        <v>556</v>
      </c>
      <c r="N57" s="79" t="s">
        <v>557</v>
      </c>
      <c r="O57" s="80" t="s">
        <v>558</v>
      </c>
      <c r="P57" s="46"/>
      <c r="Q57" s="46"/>
      <c r="R57" s="46"/>
      <c r="S57" s="46"/>
      <c r="T57" s="46"/>
      <c r="U57" s="46"/>
    </row>
    <row r="58" spans="1:21" ht="31.5" customHeight="1" x14ac:dyDescent="0.2">
      <c r="B58" s="1154" t="s">
        <v>24</v>
      </c>
      <c r="C58" s="1155"/>
      <c r="D58" s="1160" t="s">
        <v>25</v>
      </c>
      <c r="E58" s="1161"/>
      <c r="F58" s="1161"/>
      <c r="G58" s="1161"/>
      <c r="H58" s="1161"/>
      <c r="I58" s="1161"/>
      <c r="J58" s="1162"/>
      <c r="K58" s="81">
        <v>0</v>
      </c>
      <c r="L58" s="82">
        <v>0</v>
      </c>
      <c r="M58" s="82">
        <v>0</v>
      </c>
      <c r="N58" s="82">
        <v>0</v>
      </c>
      <c r="O58" s="83">
        <v>0</v>
      </c>
    </row>
    <row r="59" spans="1:21" ht="31.5" customHeight="1" x14ac:dyDescent="0.2">
      <c r="B59" s="1156"/>
      <c r="C59" s="1157"/>
      <c r="D59" s="1163" t="s">
        <v>26</v>
      </c>
      <c r="E59" s="1164"/>
      <c r="F59" s="1164"/>
      <c r="G59" s="1164"/>
      <c r="H59" s="1164"/>
      <c r="I59" s="1164"/>
      <c r="J59" s="1165"/>
      <c r="K59" s="84">
        <v>3508</v>
      </c>
      <c r="L59" s="85">
        <v>3447</v>
      </c>
      <c r="M59" s="85">
        <v>3386</v>
      </c>
      <c r="N59" s="85">
        <v>3324</v>
      </c>
      <c r="O59" s="86">
        <v>3261</v>
      </c>
    </row>
    <row r="60" spans="1:21" ht="31.5" customHeight="1" thickBot="1" x14ac:dyDescent="0.25">
      <c r="B60" s="1158"/>
      <c r="C60" s="1159"/>
      <c r="D60" s="1166" t="s">
        <v>27</v>
      </c>
      <c r="E60" s="1167"/>
      <c r="F60" s="1167"/>
      <c r="G60" s="1167"/>
      <c r="H60" s="1167"/>
      <c r="I60" s="1167"/>
      <c r="J60" s="1168"/>
      <c r="K60" s="87">
        <v>1027</v>
      </c>
      <c r="L60" s="88">
        <v>1170</v>
      </c>
      <c r="M60" s="88">
        <v>1313</v>
      </c>
      <c r="N60" s="88">
        <v>1457</v>
      </c>
      <c r="O60" s="89">
        <v>1600</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SDakqo7lPPJjjMm0d3nBY0wnFppjJDCXPUhv9kDMg8ZlEkHapcbq3ioqjeGvR7TfhvmLFhReLrtLeaiWr8oG3Q==" saltValue="nF7GJL3rzcciZAs0wPVA6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B1" zoomScale="70" zoomScaleNormal="70" zoomScaleSheetLayoutView="100" workbookViewId="0">
      <selection activeCell="C54" sqref="C54"/>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537</v>
      </c>
      <c r="J40" s="101" t="s">
        <v>538</v>
      </c>
      <c r="K40" s="101" t="s">
        <v>539</v>
      </c>
      <c r="L40" s="101" t="s">
        <v>540</v>
      </c>
      <c r="M40" s="102" t="s">
        <v>541</v>
      </c>
    </row>
    <row r="41" spans="2:13" ht="27.75" customHeight="1" x14ac:dyDescent="0.2">
      <c r="B41" s="1169" t="s">
        <v>30</v>
      </c>
      <c r="C41" s="1170"/>
      <c r="D41" s="103"/>
      <c r="E41" s="1175" t="s">
        <v>31</v>
      </c>
      <c r="F41" s="1175"/>
      <c r="G41" s="1175"/>
      <c r="H41" s="1176"/>
      <c r="I41" s="342">
        <v>116645</v>
      </c>
      <c r="J41" s="343">
        <v>114203</v>
      </c>
      <c r="K41" s="343">
        <v>112936</v>
      </c>
      <c r="L41" s="343">
        <v>110301</v>
      </c>
      <c r="M41" s="344">
        <v>106683</v>
      </c>
    </row>
    <row r="42" spans="2:13" ht="27.75" customHeight="1" x14ac:dyDescent="0.2">
      <c r="B42" s="1171"/>
      <c r="C42" s="1172"/>
      <c r="D42" s="104"/>
      <c r="E42" s="1177" t="s">
        <v>32</v>
      </c>
      <c r="F42" s="1177"/>
      <c r="G42" s="1177"/>
      <c r="H42" s="1178"/>
      <c r="I42" s="345" t="s">
        <v>497</v>
      </c>
      <c r="J42" s="346">
        <v>1312</v>
      </c>
      <c r="K42" s="346">
        <v>880</v>
      </c>
      <c r="L42" s="346">
        <v>838</v>
      </c>
      <c r="M42" s="347">
        <v>812</v>
      </c>
    </row>
    <row r="43" spans="2:13" ht="27.75" customHeight="1" x14ac:dyDescent="0.2">
      <c r="B43" s="1171"/>
      <c r="C43" s="1172"/>
      <c r="D43" s="104"/>
      <c r="E43" s="1177" t="s">
        <v>33</v>
      </c>
      <c r="F43" s="1177"/>
      <c r="G43" s="1177"/>
      <c r="H43" s="1178"/>
      <c r="I43" s="345">
        <v>25565</v>
      </c>
      <c r="J43" s="346">
        <v>26030</v>
      </c>
      <c r="K43" s="346">
        <v>26134</v>
      </c>
      <c r="L43" s="346">
        <v>27274</v>
      </c>
      <c r="M43" s="347">
        <v>27370</v>
      </c>
    </row>
    <row r="44" spans="2:13" ht="27.75" customHeight="1" x14ac:dyDescent="0.2">
      <c r="B44" s="1171"/>
      <c r="C44" s="1172"/>
      <c r="D44" s="104"/>
      <c r="E44" s="1177" t="s">
        <v>34</v>
      </c>
      <c r="F44" s="1177"/>
      <c r="G44" s="1177"/>
      <c r="H44" s="1178"/>
      <c r="I44" s="345" t="s">
        <v>497</v>
      </c>
      <c r="J44" s="346" t="s">
        <v>497</v>
      </c>
      <c r="K44" s="346" t="s">
        <v>497</v>
      </c>
      <c r="L44" s="346" t="s">
        <v>497</v>
      </c>
      <c r="M44" s="347" t="s">
        <v>497</v>
      </c>
    </row>
    <row r="45" spans="2:13" ht="27.75" customHeight="1" x14ac:dyDescent="0.2">
      <c r="B45" s="1171"/>
      <c r="C45" s="1172"/>
      <c r="D45" s="104"/>
      <c r="E45" s="1177" t="s">
        <v>35</v>
      </c>
      <c r="F45" s="1177"/>
      <c r="G45" s="1177"/>
      <c r="H45" s="1178"/>
      <c r="I45" s="345">
        <v>14006</v>
      </c>
      <c r="J45" s="346">
        <v>13454</v>
      </c>
      <c r="K45" s="346">
        <v>12360</v>
      </c>
      <c r="L45" s="346">
        <v>12152</v>
      </c>
      <c r="M45" s="347">
        <v>12115</v>
      </c>
    </row>
    <row r="46" spans="2:13" ht="27.75" customHeight="1" x14ac:dyDescent="0.2">
      <c r="B46" s="1171"/>
      <c r="C46" s="1172"/>
      <c r="D46" s="105"/>
      <c r="E46" s="1177" t="s">
        <v>36</v>
      </c>
      <c r="F46" s="1177"/>
      <c r="G46" s="1177"/>
      <c r="H46" s="1178"/>
      <c r="I46" s="345">
        <v>90</v>
      </c>
      <c r="J46" s="346">
        <v>108</v>
      </c>
      <c r="K46" s="346">
        <v>111</v>
      </c>
      <c r="L46" s="346">
        <v>124</v>
      </c>
      <c r="M46" s="347">
        <v>141</v>
      </c>
    </row>
    <row r="47" spans="2:13" ht="27.75" customHeight="1" x14ac:dyDescent="0.2">
      <c r="B47" s="1171"/>
      <c r="C47" s="1172"/>
      <c r="D47" s="106"/>
      <c r="E47" s="1179" t="s">
        <v>37</v>
      </c>
      <c r="F47" s="1180"/>
      <c r="G47" s="1180"/>
      <c r="H47" s="1181"/>
      <c r="I47" s="345" t="s">
        <v>497</v>
      </c>
      <c r="J47" s="346" t="s">
        <v>497</v>
      </c>
      <c r="K47" s="346" t="s">
        <v>497</v>
      </c>
      <c r="L47" s="346" t="s">
        <v>497</v>
      </c>
      <c r="M47" s="347" t="s">
        <v>497</v>
      </c>
    </row>
    <row r="48" spans="2:13" ht="27.75" customHeight="1" x14ac:dyDescent="0.2">
      <c r="B48" s="1171"/>
      <c r="C48" s="1172"/>
      <c r="D48" s="104"/>
      <c r="E48" s="1177" t="s">
        <v>38</v>
      </c>
      <c r="F48" s="1177"/>
      <c r="G48" s="1177"/>
      <c r="H48" s="1178"/>
      <c r="I48" s="345" t="s">
        <v>497</v>
      </c>
      <c r="J48" s="346" t="s">
        <v>497</v>
      </c>
      <c r="K48" s="346" t="s">
        <v>497</v>
      </c>
      <c r="L48" s="346" t="s">
        <v>497</v>
      </c>
      <c r="M48" s="347" t="s">
        <v>497</v>
      </c>
    </row>
    <row r="49" spans="2:13" ht="27.75" customHeight="1" x14ac:dyDescent="0.2">
      <c r="B49" s="1173"/>
      <c r="C49" s="1174"/>
      <c r="D49" s="104"/>
      <c r="E49" s="1177" t="s">
        <v>39</v>
      </c>
      <c r="F49" s="1177"/>
      <c r="G49" s="1177"/>
      <c r="H49" s="1178"/>
      <c r="I49" s="345" t="s">
        <v>497</v>
      </c>
      <c r="J49" s="346" t="s">
        <v>497</v>
      </c>
      <c r="K49" s="346" t="s">
        <v>497</v>
      </c>
      <c r="L49" s="346" t="s">
        <v>497</v>
      </c>
      <c r="M49" s="347" t="s">
        <v>497</v>
      </c>
    </row>
    <row r="50" spans="2:13" ht="27.75" customHeight="1" x14ac:dyDescent="0.2">
      <c r="B50" s="1182" t="s">
        <v>40</v>
      </c>
      <c r="C50" s="1183"/>
      <c r="D50" s="107"/>
      <c r="E50" s="1177" t="s">
        <v>41</v>
      </c>
      <c r="F50" s="1177"/>
      <c r="G50" s="1177"/>
      <c r="H50" s="1178"/>
      <c r="I50" s="345">
        <v>28564</v>
      </c>
      <c r="J50" s="346">
        <v>28198</v>
      </c>
      <c r="K50" s="346">
        <v>30993</v>
      </c>
      <c r="L50" s="346">
        <v>30964</v>
      </c>
      <c r="M50" s="347">
        <v>29794</v>
      </c>
    </row>
    <row r="51" spans="2:13" ht="27.75" customHeight="1" x14ac:dyDescent="0.2">
      <c r="B51" s="1171"/>
      <c r="C51" s="1172"/>
      <c r="D51" s="104"/>
      <c r="E51" s="1177" t="s">
        <v>42</v>
      </c>
      <c r="F51" s="1177"/>
      <c r="G51" s="1177"/>
      <c r="H51" s="1178"/>
      <c r="I51" s="345">
        <v>34903</v>
      </c>
      <c r="J51" s="346">
        <v>34681</v>
      </c>
      <c r="K51" s="346">
        <v>36392</v>
      </c>
      <c r="L51" s="346">
        <v>37006</v>
      </c>
      <c r="M51" s="347">
        <v>37996</v>
      </c>
    </row>
    <row r="52" spans="2:13" ht="27.75" customHeight="1" x14ac:dyDescent="0.2">
      <c r="B52" s="1173"/>
      <c r="C52" s="1174"/>
      <c r="D52" s="104"/>
      <c r="E52" s="1177" t="s">
        <v>43</v>
      </c>
      <c r="F52" s="1177"/>
      <c r="G52" s="1177"/>
      <c r="H52" s="1178"/>
      <c r="I52" s="345">
        <v>93393</v>
      </c>
      <c r="J52" s="346">
        <v>92553</v>
      </c>
      <c r="K52" s="346">
        <v>91448</v>
      </c>
      <c r="L52" s="346">
        <v>88427</v>
      </c>
      <c r="M52" s="347">
        <v>85478</v>
      </c>
    </row>
    <row r="53" spans="2:13" ht="27.75" customHeight="1" thickBot="1" x14ac:dyDescent="0.25">
      <c r="B53" s="1184" t="s">
        <v>19</v>
      </c>
      <c r="C53" s="1185"/>
      <c r="D53" s="108"/>
      <c r="E53" s="1186" t="s">
        <v>44</v>
      </c>
      <c r="F53" s="1186"/>
      <c r="G53" s="1186"/>
      <c r="H53" s="1187"/>
      <c r="I53" s="348">
        <v>-556</v>
      </c>
      <c r="J53" s="349">
        <v>-325</v>
      </c>
      <c r="K53" s="349">
        <v>-6411</v>
      </c>
      <c r="L53" s="349">
        <v>-5708</v>
      </c>
      <c r="M53" s="350">
        <v>-6148</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Pv1k9MGb505VC5aAj/3hY5Kq4TgRbXiQF+4d4UCDoslZVYPIdBSOpQwmId4BDW4rg7Vdo1AoEaoSfKLZmt8Bmg==" saltValue="snNAq7UxFTS43itsw4f+x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B22" zoomScale="50" zoomScaleNormal="50" zoomScaleSheetLayoutView="100" workbookViewId="0">
      <selection activeCell="C54" sqref="C54"/>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539</v>
      </c>
      <c r="G54" s="117" t="s">
        <v>540</v>
      </c>
      <c r="H54" s="118" t="s">
        <v>541</v>
      </c>
    </row>
    <row r="55" spans="2:8" ht="52.5" customHeight="1" x14ac:dyDescent="0.2">
      <c r="B55" s="119"/>
      <c r="C55" s="1196" t="s">
        <v>46</v>
      </c>
      <c r="D55" s="1196"/>
      <c r="E55" s="1197"/>
      <c r="F55" s="120">
        <v>6729</v>
      </c>
      <c r="G55" s="120">
        <v>6334</v>
      </c>
      <c r="H55" s="121">
        <v>6381</v>
      </c>
    </row>
    <row r="56" spans="2:8" ht="52.5" customHeight="1" x14ac:dyDescent="0.2">
      <c r="B56" s="122"/>
      <c r="C56" s="1198" t="s">
        <v>47</v>
      </c>
      <c r="D56" s="1198"/>
      <c r="E56" s="1199"/>
      <c r="F56" s="123">
        <v>3324</v>
      </c>
      <c r="G56" s="123">
        <v>3261</v>
      </c>
      <c r="H56" s="124">
        <v>3236</v>
      </c>
    </row>
    <row r="57" spans="2:8" ht="53.25" customHeight="1" x14ac:dyDescent="0.2">
      <c r="B57" s="122"/>
      <c r="C57" s="1200" t="s">
        <v>48</v>
      </c>
      <c r="D57" s="1200"/>
      <c r="E57" s="1201"/>
      <c r="F57" s="125">
        <v>13118</v>
      </c>
      <c r="G57" s="125">
        <v>12953</v>
      </c>
      <c r="H57" s="126">
        <v>12932</v>
      </c>
    </row>
    <row r="58" spans="2:8" ht="45.75" customHeight="1" x14ac:dyDescent="0.2">
      <c r="B58" s="127"/>
      <c r="C58" s="1188" t="s">
        <v>583</v>
      </c>
      <c r="D58" s="1189"/>
      <c r="E58" s="1190"/>
      <c r="F58" s="128">
        <v>4217</v>
      </c>
      <c r="G58" s="128">
        <v>3910</v>
      </c>
      <c r="H58" s="129">
        <v>3769</v>
      </c>
    </row>
    <row r="59" spans="2:8" ht="45.75" customHeight="1" x14ac:dyDescent="0.2">
      <c r="B59" s="127"/>
      <c r="C59" s="1188" t="s">
        <v>584</v>
      </c>
      <c r="D59" s="1189"/>
      <c r="E59" s="1190"/>
      <c r="F59" s="128">
        <v>2715</v>
      </c>
      <c r="G59" s="128">
        <v>2957</v>
      </c>
      <c r="H59" s="129">
        <v>3310</v>
      </c>
    </row>
    <row r="60" spans="2:8" ht="45.75" customHeight="1" x14ac:dyDescent="0.2">
      <c r="B60" s="127"/>
      <c r="C60" s="1188" t="s">
        <v>585</v>
      </c>
      <c r="D60" s="1189"/>
      <c r="E60" s="1190"/>
      <c r="F60" s="128">
        <v>1739</v>
      </c>
      <c r="G60" s="128">
        <v>1565</v>
      </c>
      <c r="H60" s="129">
        <v>1316</v>
      </c>
    </row>
    <row r="61" spans="2:8" ht="45.75" customHeight="1" x14ac:dyDescent="0.2">
      <c r="B61" s="127"/>
      <c r="C61" s="1188" t="s">
        <v>586</v>
      </c>
      <c r="D61" s="1189"/>
      <c r="E61" s="1190"/>
      <c r="F61" s="128">
        <v>1129</v>
      </c>
      <c r="G61" s="128">
        <v>1190</v>
      </c>
      <c r="H61" s="129">
        <v>1248</v>
      </c>
    </row>
    <row r="62" spans="2:8" ht="45.75" customHeight="1" thickBot="1" x14ac:dyDescent="0.25">
      <c r="B62" s="130"/>
      <c r="C62" s="1191" t="s">
        <v>587</v>
      </c>
      <c r="D62" s="1192"/>
      <c r="E62" s="1193"/>
      <c r="F62" s="131">
        <v>760</v>
      </c>
      <c r="G62" s="131">
        <v>770</v>
      </c>
      <c r="H62" s="132">
        <v>780</v>
      </c>
    </row>
    <row r="63" spans="2:8" ht="52.5" customHeight="1" thickBot="1" x14ac:dyDescent="0.25">
      <c r="B63" s="133"/>
      <c r="C63" s="1194" t="s">
        <v>49</v>
      </c>
      <c r="D63" s="1194"/>
      <c r="E63" s="1195"/>
      <c r="F63" s="134">
        <v>23170</v>
      </c>
      <c r="G63" s="134">
        <v>22548</v>
      </c>
      <c r="H63" s="135">
        <v>22549</v>
      </c>
    </row>
    <row r="64" spans="2:8" ht="13" x14ac:dyDescent="0.2"/>
  </sheetData>
  <sheetProtection algorithmName="SHA-512" hashValue="AC4V5K52SyabRs5CnlZ1HNzF6tMr/Z9dFw4/B8OhFwYet/11Uxs7eAA6mlHbGuTgNkQD0S6IjDukDOra1bd2hw==" saltValue="MKTysorhEiP8MNWLuWhm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0"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536</v>
      </c>
      <c r="G2" s="149"/>
      <c r="H2" s="150"/>
    </row>
    <row r="3" spans="1:8" x14ac:dyDescent="0.2">
      <c r="A3" s="146" t="s">
        <v>529</v>
      </c>
      <c r="B3" s="151"/>
      <c r="C3" s="152"/>
      <c r="D3" s="153">
        <v>101328</v>
      </c>
      <c r="E3" s="154"/>
      <c r="F3" s="155">
        <v>51849</v>
      </c>
      <c r="G3" s="156"/>
      <c r="H3" s="157"/>
    </row>
    <row r="4" spans="1:8" x14ac:dyDescent="0.2">
      <c r="A4" s="158"/>
      <c r="B4" s="159"/>
      <c r="C4" s="160"/>
      <c r="D4" s="161">
        <v>40818</v>
      </c>
      <c r="E4" s="162"/>
      <c r="F4" s="163">
        <v>26326</v>
      </c>
      <c r="G4" s="164"/>
      <c r="H4" s="165"/>
    </row>
    <row r="5" spans="1:8" x14ac:dyDescent="0.2">
      <c r="A5" s="146" t="s">
        <v>531</v>
      </c>
      <c r="B5" s="151"/>
      <c r="C5" s="152"/>
      <c r="D5" s="153">
        <v>56448</v>
      </c>
      <c r="E5" s="154"/>
      <c r="F5" s="155">
        <v>52191</v>
      </c>
      <c r="G5" s="156"/>
      <c r="H5" s="157"/>
    </row>
    <row r="6" spans="1:8" x14ac:dyDescent="0.2">
      <c r="A6" s="158"/>
      <c r="B6" s="159"/>
      <c r="C6" s="160"/>
      <c r="D6" s="161">
        <v>31734</v>
      </c>
      <c r="E6" s="162"/>
      <c r="F6" s="163">
        <v>26807</v>
      </c>
      <c r="G6" s="164"/>
      <c r="H6" s="165"/>
    </row>
    <row r="7" spans="1:8" x14ac:dyDescent="0.2">
      <c r="A7" s="146" t="s">
        <v>532</v>
      </c>
      <c r="B7" s="151"/>
      <c r="C7" s="152"/>
      <c r="D7" s="153">
        <v>65578</v>
      </c>
      <c r="E7" s="154"/>
      <c r="F7" s="155">
        <v>48105</v>
      </c>
      <c r="G7" s="156"/>
      <c r="H7" s="157"/>
    </row>
    <row r="8" spans="1:8" x14ac:dyDescent="0.2">
      <c r="A8" s="158"/>
      <c r="B8" s="159"/>
      <c r="C8" s="160"/>
      <c r="D8" s="161">
        <v>25730</v>
      </c>
      <c r="E8" s="162"/>
      <c r="F8" s="163">
        <v>24072</v>
      </c>
      <c r="G8" s="164"/>
      <c r="H8" s="165"/>
    </row>
    <row r="9" spans="1:8" x14ac:dyDescent="0.2">
      <c r="A9" s="146" t="s">
        <v>533</v>
      </c>
      <c r="B9" s="151"/>
      <c r="C9" s="152"/>
      <c r="D9" s="153">
        <v>72095</v>
      </c>
      <c r="E9" s="154"/>
      <c r="F9" s="155">
        <v>47446</v>
      </c>
      <c r="G9" s="156"/>
      <c r="H9" s="157"/>
    </row>
    <row r="10" spans="1:8" x14ac:dyDescent="0.2">
      <c r="A10" s="158"/>
      <c r="B10" s="159"/>
      <c r="C10" s="160"/>
      <c r="D10" s="161">
        <v>29893</v>
      </c>
      <c r="E10" s="162"/>
      <c r="F10" s="163">
        <v>24371</v>
      </c>
      <c r="G10" s="164"/>
      <c r="H10" s="165"/>
    </row>
    <row r="11" spans="1:8" x14ac:dyDescent="0.2">
      <c r="A11" s="146" t="s">
        <v>534</v>
      </c>
      <c r="B11" s="151"/>
      <c r="C11" s="152"/>
      <c r="D11" s="153">
        <v>65065</v>
      </c>
      <c r="E11" s="154"/>
      <c r="F11" s="155">
        <v>48387</v>
      </c>
      <c r="G11" s="156"/>
      <c r="H11" s="157"/>
    </row>
    <row r="12" spans="1:8" x14ac:dyDescent="0.2">
      <c r="A12" s="158"/>
      <c r="B12" s="159"/>
      <c r="C12" s="166"/>
      <c r="D12" s="161">
        <v>29085</v>
      </c>
      <c r="E12" s="162"/>
      <c r="F12" s="163">
        <v>25592</v>
      </c>
      <c r="G12" s="164"/>
      <c r="H12" s="165"/>
    </row>
    <row r="13" spans="1:8" x14ac:dyDescent="0.2">
      <c r="A13" s="146"/>
      <c r="B13" s="151"/>
      <c r="C13" s="152"/>
      <c r="D13" s="153">
        <v>72103</v>
      </c>
      <c r="E13" s="154"/>
      <c r="F13" s="155">
        <v>49596</v>
      </c>
      <c r="G13" s="167"/>
      <c r="H13" s="157"/>
    </row>
    <row r="14" spans="1:8" x14ac:dyDescent="0.2">
      <c r="A14" s="158"/>
      <c r="B14" s="159"/>
      <c r="C14" s="160"/>
      <c r="D14" s="161">
        <v>31452</v>
      </c>
      <c r="E14" s="162"/>
      <c r="F14" s="163">
        <v>25434</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5.47</v>
      </c>
      <c r="C19" s="168">
        <f>ROUND(VALUE(SUBSTITUTE(実質収支比率等に係る経年分析!G$48,"▲","-")),2)</f>
        <v>7.67</v>
      </c>
      <c r="D19" s="168">
        <f>ROUND(VALUE(SUBSTITUTE(実質収支比率等に係る経年分析!H$48,"▲","-")),2)</f>
        <v>7.49</v>
      </c>
      <c r="E19" s="168">
        <f>ROUND(VALUE(SUBSTITUTE(実質収支比率等に係る経年分析!I$48,"▲","-")),2)</f>
        <v>7.51</v>
      </c>
      <c r="F19" s="168">
        <f>ROUND(VALUE(SUBSTITUTE(実質収支比率等に係る経年分析!J$48,"▲","-")),2)</f>
        <v>6.03</v>
      </c>
    </row>
    <row r="20" spans="1:11" x14ac:dyDescent="0.2">
      <c r="A20" s="168" t="s">
        <v>53</v>
      </c>
      <c r="B20" s="168">
        <f>ROUND(VALUE(SUBSTITUTE(実質収支比率等に係る経年分析!F$47,"▲","-")),2)</f>
        <v>9.35</v>
      </c>
      <c r="C20" s="168">
        <f>ROUND(VALUE(SUBSTITUTE(実質収支比率等に係る経年分析!G$47,"▲","-")),2)</f>
        <v>9.39</v>
      </c>
      <c r="D20" s="168">
        <f>ROUND(VALUE(SUBSTITUTE(実質収支比率等に係る経年分析!H$47,"▲","-")),2)</f>
        <v>10.89</v>
      </c>
      <c r="E20" s="168">
        <f>ROUND(VALUE(SUBSTITUTE(実質収支比率等に係る経年分析!I$47,"▲","-")),2)</f>
        <v>10.55</v>
      </c>
      <c r="F20" s="168">
        <f>ROUND(VALUE(SUBSTITUTE(実質収支比率等に係る経年分析!J$47,"▲","-")),2)</f>
        <v>10.54</v>
      </c>
    </row>
    <row r="21" spans="1:11" x14ac:dyDescent="0.2">
      <c r="A21" s="168" t="s">
        <v>54</v>
      </c>
      <c r="B21" s="168">
        <f>IF(ISNUMBER(VALUE(SUBSTITUTE(実質収支比率等に係る経年分析!F$49,"▲","-"))),ROUND(VALUE(SUBSTITUTE(実質収支比率等に係る経年分析!F$49,"▲","-")),2),NA())</f>
        <v>1.31</v>
      </c>
      <c r="C21" s="168">
        <f>IF(ISNUMBER(VALUE(SUBSTITUTE(実質収支比率等に係る経年分析!G$49,"▲","-"))),ROUND(VALUE(SUBSTITUTE(実質収支比率等に係る経年分析!G$49,"▲","-")),2),NA())</f>
        <v>2.46</v>
      </c>
      <c r="D21" s="168">
        <f>IF(ISNUMBER(VALUE(SUBSTITUTE(実質収支比率等に係る経年分析!H$49,"▲","-"))),ROUND(VALUE(SUBSTITUTE(実質収支比率等に係る経年分析!H$49,"▲","-")),2),NA())</f>
        <v>1.72</v>
      </c>
      <c r="E21" s="168">
        <f>IF(ISNUMBER(VALUE(SUBSTITUTE(実質収支比率等に係る経年分析!I$49,"▲","-"))),ROUND(VALUE(SUBSTITUTE(実質収支比率等に係る経年分析!I$49,"▲","-")),2),NA())</f>
        <v>-0.85</v>
      </c>
      <c r="F21" s="168">
        <f>IF(ISNUMBER(VALUE(SUBSTITUTE(実質収支比率等に係る経年分析!J$49,"▲","-"))),ROUND(VALUE(SUBSTITUTE(実質収支比率等に係る経年分析!J$49,"▲","-")),2),NA())</f>
        <v>-1.34</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0.3</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0.5</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0.65</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0.69</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0.25</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後期高齢者医療事業特別会計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0.11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0.12</v>
      </c>
    </row>
    <row r="30" spans="1:11" x14ac:dyDescent="0.2">
      <c r="A30" s="169" t="str">
        <f>IF(連結実質赤字比率に係る赤字・黒字の構成分析!C$40="",NA(),連結実質赤字比率に係る赤字・黒字の構成分析!C$40)</f>
        <v>国民健康保険事業特別会計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0.28000000000000003</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0.72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0.68</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0.23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0.31</v>
      </c>
    </row>
    <row r="31" spans="1:11" x14ac:dyDescent="0.2">
      <c r="A31" s="169" t="str">
        <f>IF(連結実質赤字比率に係る赤字・黒字の構成分析!C$39="",NA(),連結実質赤字比率に係る赤字・黒字の構成分析!C$39)</f>
        <v>競輪事業特別会計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0.52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1.03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0.91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0.61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0.43</v>
      </c>
    </row>
    <row r="32" spans="1:11" x14ac:dyDescent="0.2">
      <c r="A32" s="169" t="str">
        <f>IF(連結実質赤字比率に係る赤字・黒字の構成分析!C$38="",NA(),連結実質赤字比率に係る赤字・黒字の構成分析!C$38)</f>
        <v>卸売市場事業特別会計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0.7</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0.59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0.6</v>
      </c>
    </row>
    <row r="33" spans="1:16" x14ac:dyDescent="0.2">
      <c r="A33" s="169" t="str">
        <f>IF(連結実質赤字比率に係る赤字・黒字の構成分析!C$37="",NA(),連結実質赤字比率に係る赤字・黒字の構成分析!C$37)</f>
        <v>住宅事業特別会計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0.68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0.86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0.61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0.53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0.87</v>
      </c>
    </row>
    <row r="34" spans="1:16" x14ac:dyDescent="0.2">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4.8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4.72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4.75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4.74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4.83</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4.75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6.77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6.82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6.89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5.0599999999999996</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7.09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7.06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6.71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6.51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6.17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11280</v>
      </c>
      <c r="E42" s="170"/>
      <c r="F42" s="170"/>
      <c r="G42" s="170">
        <f>'実質公債費比率（分子）の構造'!L$52</f>
        <v>11583</v>
      </c>
      <c r="H42" s="170"/>
      <c r="I42" s="170"/>
      <c r="J42" s="170">
        <f>'実質公債費比率（分子）の構造'!M$52</f>
        <v>11203</v>
      </c>
      <c r="K42" s="170"/>
      <c r="L42" s="170"/>
      <c r="M42" s="170">
        <f>'実質公債費比率（分子）の構造'!N$52</f>
        <v>10881</v>
      </c>
      <c r="N42" s="170"/>
      <c r="O42" s="170"/>
      <c r="P42" s="170">
        <f>'実質公債費比率（分子）の構造'!O$52</f>
        <v>10433</v>
      </c>
    </row>
    <row r="43" spans="1:16" x14ac:dyDescent="0.2">
      <c r="A43" s="170" t="s">
        <v>16</v>
      </c>
      <c r="B43" s="170">
        <f>'実質公債費比率（分子）の構造'!K$51</f>
        <v>0</v>
      </c>
      <c r="C43" s="170"/>
      <c r="D43" s="170"/>
      <c r="E43" s="170">
        <f>'実質公債費比率（分子）の構造'!L$51</f>
        <v>0</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33</v>
      </c>
      <c r="C44" s="170"/>
      <c r="D44" s="170"/>
      <c r="E44" s="170">
        <f>'実質公債費比率（分子）の構造'!L$50</f>
        <v>28</v>
      </c>
      <c r="F44" s="170"/>
      <c r="G44" s="170"/>
      <c r="H44" s="170">
        <f>'実質公債費比率（分子）の構造'!M$50</f>
        <v>22</v>
      </c>
      <c r="I44" s="170"/>
      <c r="J44" s="170"/>
      <c r="K44" s="170">
        <f>'実質公債費比率（分子）の構造'!N$50</f>
        <v>21</v>
      </c>
      <c r="L44" s="170"/>
      <c r="M44" s="170"/>
      <c r="N44" s="170">
        <f>'実質公債費比率（分子）の構造'!O$50</f>
        <v>18</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2238</v>
      </c>
      <c r="C46" s="170"/>
      <c r="D46" s="170"/>
      <c r="E46" s="170">
        <f>'実質公債費比率（分子）の構造'!L$48</f>
        <v>2021</v>
      </c>
      <c r="F46" s="170"/>
      <c r="G46" s="170"/>
      <c r="H46" s="170">
        <f>'実質公債費比率（分子）の構造'!M$48</f>
        <v>1861</v>
      </c>
      <c r="I46" s="170"/>
      <c r="J46" s="170"/>
      <c r="K46" s="170">
        <f>'実質公債費比率（分子）の構造'!N$48</f>
        <v>1778</v>
      </c>
      <c r="L46" s="170"/>
      <c r="M46" s="170"/>
      <c r="N46" s="170">
        <f>'実質公債費比率（分子）の構造'!O$48</f>
        <v>1798</v>
      </c>
      <c r="O46" s="170"/>
      <c r="P46" s="170"/>
    </row>
    <row r="47" spans="1:16" x14ac:dyDescent="0.2">
      <c r="A47" s="170" t="s">
        <v>12</v>
      </c>
      <c r="B47" s="170">
        <f>'実質公債費比率（分子）の構造'!K$47</f>
        <v>143</v>
      </c>
      <c r="C47" s="170"/>
      <c r="D47" s="170"/>
      <c r="E47" s="170">
        <f>'実質公債費比率（分子）の構造'!L$47</f>
        <v>143</v>
      </c>
      <c r="F47" s="170"/>
      <c r="G47" s="170"/>
      <c r="H47" s="170">
        <f>'実質公債費比率（分子）の構造'!M$47</f>
        <v>143</v>
      </c>
      <c r="I47" s="170"/>
      <c r="J47" s="170"/>
      <c r="K47" s="170">
        <f>'実質公債費比率（分子）の構造'!N$47</f>
        <v>143</v>
      </c>
      <c r="L47" s="170"/>
      <c r="M47" s="170"/>
      <c r="N47" s="170">
        <f>'実質公債費比率（分子）の構造'!O$47</f>
        <v>143</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11369</v>
      </c>
      <c r="C49" s="170"/>
      <c r="D49" s="170"/>
      <c r="E49" s="170">
        <f>'実質公債費比率（分子）の構造'!L$45</f>
        <v>11250</v>
      </c>
      <c r="F49" s="170"/>
      <c r="G49" s="170"/>
      <c r="H49" s="170">
        <f>'実質公債費比率（分子）の構造'!M$45</f>
        <v>11871</v>
      </c>
      <c r="I49" s="170"/>
      <c r="J49" s="170"/>
      <c r="K49" s="170">
        <f>'実質公債費比率（分子）の構造'!N$45</f>
        <v>11824</v>
      </c>
      <c r="L49" s="170"/>
      <c r="M49" s="170"/>
      <c r="N49" s="170">
        <f>'実質公債費比率（分子）の構造'!O$45</f>
        <v>11648</v>
      </c>
      <c r="O49" s="170"/>
      <c r="P49" s="170"/>
    </row>
    <row r="50" spans="1:16" x14ac:dyDescent="0.2">
      <c r="A50" s="170" t="s">
        <v>67</v>
      </c>
      <c r="B50" s="170" t="e">
        <f>NA()</f>
        <v>#N/A</v>
      </c>
      <c r="C50" s="170">
        <f>IF(ISNUMBER('実質公債費比率（分子）の構造'!K$53),'実質公債費比率（分子）の構造'!K$53,NA())</f>
        <v>2503</v>
      </c>
      <c r="D50" s="170" t="e">
        <f>NA()</f>
        <v>#N/A</v>
      </c>
      <c r="E50" s="170" t="e">
        <f>NA()</f>
        <v>#N/A</v>
      </c>
      <c r="F50" s="170">
        <f>IF(ISNUMBER('実質公債費比率（分子）の構造'!L$53),'実質公債費比率（分子）の構造'!L$53,NA())</f>
        <v>1859</v>
      </c>
      <c r="G50" s="170" t="e">
        <f>NA()</f>
        <v>#N/A</v>
      </c>
      <c r="H50" s="170" t="e">
        <f>NA()</f>
        <v>#N/A</v>
      </c>
      <c r="I50" s="170">
        <f>IF(ISNUMBER('実質公債費比率（分子）の構造'!M$53),'実質公債費比率（分子）の構造'!M$53,NA())</f>
        <v>2694</v>
      </c>
      <c r="J50" s="170" t="e">
        <f>NA()</f>
        <v>#N/A</v>
      </c>
      <c r="K50" s="170" t="e">
        <f>NA()</f>
        <v>#N/A</v>
      </c>
      <c r="L50" s="170">
        <f>IF(ISNUMBER('実質公債費比率（分子）の構造'!N$53),'実質公債費比率（分子）の構造'!N$53,NA())</f>
        <v>2885</v>
      </c>
      <c r="M50" s="170" t="e">
        <f>NA()</f>
        <v>#N/A</v>
      </c>
      <c r="N50" s="170" t="e">
        <f>NA()</f>
        <v>#N/A</v>
      </c>
      <c r="O50" s="170">
        <f>IF(ISNUMBER('実質公債費比率（分子）の構造'!O$53),'実質公債費比率（分子）の構造'!O$53,NA())</f>
        <v>3174</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93393</v>
      </c>
      <c r="E56" s="169"/>
      <c r="F56" s="169"/>
      <c r="G56" s="169">
        <f>'将来負担比率（分子）の構造'!J$52</f>
        <v>92553</v>
      </c>
      <c r="H56" s="169"/>
      <c r="I56" s="169"/>
      <c r="J56" s="169">
        <f>'将来負担比率（分子）の構造'!K$52</f>
        <v>91448</v>
      </c>
      <c r="K56" s="169"/>
      <c r="L56" s="169"/>
      <c r="M56" s="169">
        <f>'将来負担比率（分子）の構造'!L$52</f>
        <v>88427</v>
      </c>
      <c r="N56" s="169"/>
      <c r="O56" s="169"/>
      <c r="P56" s="169">
        <f>'将来負担比率（分子）の構造'!M$52</f>
        <v>85478</v>
      </c>
    </row>
    <row r="57" spans="1:16" x14ac:dyDescent="0.2">
      <c r="A57" s="169" t="s">
        <v>42</v>
      </c>
      <c r="B57" s="169"/>
      <c r="C57" s="169"/>
      <c r="D57" s="169">
        <f>'将来負担比率（分子）の構造'!I$51</f>
        <v>34903</v>
      </c>
      <c r="E57" s="169"/>
      <c r="F57" s="169"/>
      <c r="G57" s="169">
        <f>'将来負担比率（分子）の構造'!J$51</f>
        <v>34681</v>
      </c>
      <c r="H57" s="169"/>
      <c r="I57" s="169"/>
      <c r="J57" s="169">
        <f>'将来負担比率（分子）の構造'!K$51</f>
        <v>36392</v>
      </c>
      <c r="K57" s="169"/>
      <c r="L57" s="169"/>
      <c r="M57" s="169">
        <f>'将来負担比率（分子）の構造'!L$51</f>
        <v>37006</v>
      </c>
      <c r="N57" s="169"/>
      <c r="O57" s="169"/>
      <c r="P57" s="169">
        <f>'将来負担比率（分子）の構造'!M$51</f>
        <v>37996</v>
      </c>
    </row>
    <row r="58" spans="1:16" x14ac:dyDescent="0.2">
      <c r="A58" s="169" t="s">
        <v>41</v>
      </c>
      <c r="B58" s="169"/>
      <c r="C58" s="169"/>
      <c r="D58" s="169">
        <f>'将来負担比率（分子）の構造'!I$50</f>
        <v>28564</v>
      </c>
      <c r="E58" s="169"/>
      <c r="F58" s="169"/>
      <c r="G58" s="169">
        <f>'将来負担比率（分子）の構造'!J$50</f>
        <v>28198</v>
      </c>
      <c r="H58" s="169"/>
      <c r="I58" s="169"/>
      <c r="J58" s="169">
        <f>'将来負担比率（分子）の構造'!K$50</f>
        <v>30993</v>
      </c>
      <c r="K58" s="169"/>
      <c r="L58" s="169"/>
      <c r="M58" s="169">
        <f>'将来負担比率（分子）の構造'!L$50</f>
        <v>30964</v>
      </c>
      <c r="N58" s="169"/>
      <c r="O58" s="169"/>
      <c r="P58" s="169">
        <f>'将来負担比率（分子）の構造'!M$50</f>
        <v>29794</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90</v>
      </c>
      <c r="C61" s="169"/>
      <c r="D61" s="169"/>
      <c r="E61" s="169">
        <f>'将来負担比率（分子）の構造'!J$46</f>
        <v>108</v>
      </c>
      <c r="F61" s="169"/>
      <c r="G61" s="169"/>
      <c r="H61" s="169">
        <f>'将来負担比率（分子）の構造'!K$46</f>
        <v>111</v>
      </c>
      <c r="I61" s="169"/>
      <c r="J61" s="169"/>
      <c r="K61" s="169">
        <f>'将来負担比率（分子）の構造'!L$46</f>
        <v>124</v>
      </c>
      <c r="L61" s="169"/>
      <c r="M61" s="169"/>
      <c r="N61" s="169">
        <f>'将来負担比率（分子）の構造'!M$46</f>
        <v>141</v>
      </c>
      <c r="O61" s="169"/>
      <c r="P61" s="169"/>
    </row>
    <row r="62" spans="1:16" x14ac:dyDescent="0.2">
      <c r="A62" s="169" t="s">
        <v>35</v>
      </c>
      <c r="B62" s="169">
        <f>'将来負担比率（分子）の構造'!I$45</f>
        <v>14006</v>
      </c>
      <c r="C62" s="169"/>
      <c r="D62" s="169"/>
      <c r="E62" s="169">
        <f>'将来負担比率（分子）の構造'!J$45</f>
        <v>13454</v>
      </c>
      <c r="F62" s="169"/>
      <c r="G62" s="169"/>
      <c r="H62" s="169">
        <f>'将来負担比率（分子）の構造'!K$45</f>
        <v>12360</v>
      </c>
      <c r="I62" s="169"/>
      <c r="J62" s="169"/>
      <c r="K62" s="169">
        <f>'将来負担比率（分子）の構造'!L$45</f>
        <v>12152</v>
      </c>
      <c r="L62" s="169"/>
      <c r="M62" s="169"/>
      <c r="N62" s="169">
        <f>'将来負担比率（分子）の構造'!M$45</f>
        <v>12115</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25565</v>
      </c>
      <c r="C64" s="169"/>
      <c r="D64" s="169"/>
      <c r="E64" s="169">
        <f>'将来負担比率（分子）の構造'!J$43</f>
        <v>26030</v>
      </c>
      <c r="F64" s="169"/>
      <c r="G64" s="169"/>
      <c r="H64" s="169">
        <f>'将来負担比率（分子）の構造'!K$43</f>
        <v>26134</v>
      </c>
      <c r="I64" s="169"/>
      <c r="J64" s="169"/>
      <c r="K64" s="169">
        <f>'将来負担比率（分子）の構造'!L$43</f>
        <v>27274</v>
      </c>
      <c r="L64" s="169"/>
      <c r="M64" s="169"/>
      <c r="N64" s="169">
        <f>'将来負担比率（分子）の構造'!M$43</f>
        <v>27370</v>
      </c>
      <c r="O64" s="169"/>
      <c r="P64" s="169"/>
    </row>
    <row r="65" spans="1:16" x14ac:dyDescent="0.2">
      <c r="A65" s="169" t="s">
        <v>32</v>
      </c>
      <c r="B65" s="169" t="str">
        <f>'将来負担比率（分子）の構造'!I$42</f>
        <v>-</v>
      </c>
      <c r="C65" s="169"/>
      <c r="D65" s="169"/>
      <c r="E65" s="169">
        <f>'将来負担比率（分子）の構造'!J$42</f>
        <v>1312</v>
      </c>
      <c r="F65" s="169"/>
      <c r="G65" s="169"/>
      <c r="H65" s="169">
        <f>'将来負担比率（分子）の構造'!K$42</f>
        <v>880</v>
      </c>
      <c r="I65" s="169"/>
      <c r="J65" s="169"/>
      <c r="K65" s="169">
        <f>'将来負担比率（分子）の構造'!L$42</f>
        <v>838</v>
      </c>
      <c r="L65" s="169"/>
      <c r="M65" s="169"/>
      <c r="N65" s="169">
        <f>'将来負担比率（分子）の構造'!M$42</f>
        <v>812</v>
      </c>
      <c r="O65" s="169"/>
      <c r="P65" s="169"/>
    </row>
    <row r="66" spans="1:16" x14ac:dyDescent="0.2">
      <c r="A66" s="169" t="s">
        <v>31</v>
      </c>
      <c r="B66" s="169">
        <f>'将来負担比率（分子）の構造'!I$41</f>
        <v>116645</v>
      </c>
      <c r="C66" s="169"/>
      <c r="D66" s="169"/>
      <c r="E66" s="169">
        <f>'将来負担比率（分子）の構造'!J$41</f>
        <v>114203</v>
      </c>
      <c r="F66" s="169"/>
      <c r="G66" s="169"/>
      <c r="H66" s="169">
        <f>'将来負担比率（分子）の構造'!K$41</f>
        <v>112936</v>
      </c>
      <c r="I66" s="169"/>
      <c r="J66" s="169"/>
      <c r="K66" s="169">
        <f>'将来負担比率（分子）の構造'!L$41</f>
        <v>110301</v>
      </c>
      <c r="L66" s="169"/>
      <c r="M66" s="169"/>
      <c r="N66" s="169">
        <f>'将来負担比率（分子）の構造'!M$41</f>
        <v>106683</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6729</v>
      </c>
      <c r="C72" s="173">
        <f>基金残高に係る経年分析!G55</f>
        <v>6334</v>
      </c>
      <c r="D72" s="173">
        <f>基金残高に係る経年分析!H55</f>
        <v>6381</v>
      </c>
    </row>
    <row r="73" spans="1:16" x14ac:dyDescent="0.2">
      <c r="A73" s="172" t="s">
        <v>74</v>
      </c>
      <c r="B73" s="173">
        <f>基金残高に係る経年分析!F56</f>
        <v>3324</v>
      </c>
      <c r="C73" s="173">
        <f>基金残高に係る経年分析!G56</f>
        <v>3261</v>
      </c>
      <c r="D73" s="173">
        <f>基金残高に係る経年分析!H56</f>
        <v>3236</v>
      </c>
    </row>
    <row r="74" spans="1:16" x14ac:dyDescent="0.2">
      <c r="A74" s="172" t="s">
        <v>75</v>
      </c>
      <c r="B74" s="173">
        <f>基金残高に係る経年分析!F57</f>
        <v>13118</v>
      </c>
      <c r="C74" s="173">
        <f>基金残高に係る経年分析!G57</f>
        <v>12953</v>
      </c>
      <c r="D74" s="173">
        <f>基金残高に係る経年分析!H57</f>
        <v>12932</v>
      </c>
    </row>
  </sheetData>
  <sheetProtection algorithmName="SHA-512" hashValue="MS0JU5t4LCpuWk4Js7lLhl0zzj74YclZKEF2JMzJ1mupvyVUN78qo6vOXYReHWLf2dDFIzNrhrWtXzHHKrkoTw==" saltValue="OQfDJBQSmpPfTIspC20Y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29837353</v>
      </c>
      <c r="S5" s="600"/>
      <c r="T5" s="600"/>
      <c r="U5" s="600"/>
      <c r="V5" s="600"/>
      <c r="W5" s="600"/>
      <c r="X5" s="600"/>
      <c r="Y5" s="601"/>
      <c r="Z5" s="602">
        <v>21.8</v>
      </c>
      <c r="AA5" s="602"/>
      <c r="AB5" s="602"/>
      <c r="AC5" s="602"/>
      <c r="AD5" s="603">
        <v>27906413</v>
      </c>
      <c r="AE5" s="603"/>
      <c r="AF5" s="603"/>
      <c r="AG5" s="603"/>
      <c r="AH5" s="603"/>
      <c r="AI5" s="603"/>
      <c r="AJ5" s="603"/>
      <c r="AK5" s="603"/>
      <c r="AL5" s="604">
        <v>45.6</v>
      </c>
      <c r="AM5" s="605"/>
      <c r="AN5" s="605"/>
      <c r="AO5" s="606"/>
      <c r="AP5" s="596" t="s">
        <v>216</v>
      </c>
      <c r="AQ5" s="597"/>
      <c r="AR5" s="597"/>
      <c r="AS5" s="597"/>
      <c r="AT5" s="597"/>
      <c r="AU5" s="597"/>
      <c r="AV5" s="597"/>
      <c r="AW5" s="597"/>
      <c r="AX5" s="597"/>
      <c r="AY5" s="597"/>
      <c r="AZ5" s="597"/>
      <c r="BA5" s="597"/>
      <c r="BB5" s="597"/>
      <c r="BC5" s="597"/>
      <c r="BD5" s="597"/>
      <c r="BE5" s="597"/>
      <c r="BF5" s="598"/>
      <c r="BG5" s="610">
        <v>27849189</v>
      </c>
      <c r="BH5" s="611"/>
      <c r="BI5" s="611"/>
      <c r="BJ5" s="611"/>
      <c r="BK5" s="611"/>
      <c r="BL5" s="611"/>
      <c r="BM5" s="611"/>
      <c r="BN5" s="612"/>
      <c r="BO5" s="613">
        <v>93.3</v>
      </c>
      <c r="BP5" s="613"/>
      <c r="BQ5" s="613"/>
      <c r="BR5" s="613"/>
      <c r="BS5" s="614">
        <v>326871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763742</v>
      </c>
      <c r="S6" s="611"/>
      <c r="T6" s="611"/>
      <c r="U6" s="611"/>
      <c r="V6" s="611"/>
      <c r="W6" s="611"/>
      <c r="X6" s="611"/>
      <c r="Y6" s="612"/>
      <c r="Z6" s="613">
        <v>0.6</v>
      </c>
      <c r="AA6" s="613"/>
      <c r="AB6" s="613"/>
      <c r="AC6" s="613"/>
      <c r="AD6" s="614">
        <v>763742</v>
      </c>
      <c r="AE6" s="614"/>
      <c r="AF6" s="614"/>
      <c r="AG6" s="614"/>
      <c r="AH6" s="614"/>
      <c r="AI6" s="614"/>
      <c r="AJ6" s="614"/>
      <c r="AK6" s="614"/>
      <c r="AL6" s="615">
        <v>1.2</v>
      </c>
      <c r="AM6" s="616"/>
      <c r="AN6" s="616"/>
      <c r="AO6" s="617"/>
      <c r="AP6" s="607" t="s">
        <v>221</v>
      </c>
      <c r="AQ6" s="608"/>
      <c r="AR6" s="608"/>
      <c r="AS6" s="608"/>
      <c r="AT6" s="608"/>
      <c r="AU6" s="608"/>
      <c r="AV6" s="608"/>
      <c r="AW6" s="608"/>
      <c r="AX6" s="608"/>
      <c r="AY6" s="608"/>
      <c r="AZ6" s="608"/>
      <c r="BA6" s="608"/>
      <c r="BB6" s="608"/>
      <c r="BC6" s="608"/>
      <c r="BD6" s="608"/>
      <c r="BE6" s="608"/>
      <c r="BF6" s="609"/>
      <c r="BG6" s="610">
        <v>27849189</v>
      </c>
      <c r="BH6" s="611"/>
      <c r="BI6" s="611"/>
      <c r="BJ6" s="611"/>
      <c r="BK6" s="611"/>
      <c r="BL6" s="611"/>
      <c r="BM6" s="611"/>
      <c r="BN6" s="612"/>
      <c r="BO6" s="613">
        <v>93.3</v>
      </c>
      <c r="BP6" s="613"/>
      <c r="BQ6" s="613"/>
      <c r="BR6" s="613"/>
      <c r="BS6" s="614">
        <v>326871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572714</v>
      </c>
      <c r="CS6" s="611"/>
      <c r="CT6" s="611"/>
      <c r="CU6" s="611"/>
      <c r="CV6" s="611"/>
      <c r="CW6" s="611"/>
      <c r="CX6" s="611"/>
      <c r="CY6" s="612"/>
      <c r="CZ6" s="604">
        <v>0.4</v>
      </c>
      <c r="DA6" s="605"/>
      <c r="DB6" s="605"/>
      <c r="DC6" s="621"/>
      <c r="DD6" s="619" t="s">
        <v>122</v>
      </c>
      <c r="DE6" s="611"/>
      <c r="DF6" s="611"/>
      <c r="DG6" s="611"/>
      <c r="DH6" s="611"/>
      <c r="DI6" s="611"/>
      <c r="DJ6" s="611"/>
      <c r="DK6" s="611"/>
      <c r="DL6" s="611"/>
      <c r="DM6" s="611"/>
      <c r="DN6" s="611"/>
      <c r="DO6" s="611"/>
      <c r="DP6" s="612"/>
      <c r="DQ6" s="619">
        <v>571980</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8691</v>
      </c>
      <c r="S7" s="611"/>
      <c r="T7" s="611"/>
      <c r="U7" s="611"/>
      <c r="V7" s="611"/>
      <c r="W7" s="611"/>
      <c r="X7" s="611"/>
      <c r="Y7" s="612"/>
      <c r="Z7" s="613">
        <v>0</v>
      </c>
      <c r="AA7" s="613"/>
      <c r="AB7" s="613"/>
      <c r="AC7" s="613"/>
      <c r="AD7" s="614">
        <v>8691</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12766507</v>
      </c>
      <c r="BH7" s="611"/>
      <c r="BI7" s="611"/>
      <c r="BJ7" s="611"/>
      <c r="BK7" s="611"/>
      <c r="BL7" s="611"/>
      <c r="BM7" s="611"/>
      <c r="BN7" s="612"/>
      <c r="BO7" s="613">
        <v>42.8</v>
      </c>
      <c r="BP7" s="613"/>
      <c r="BQ7" s="613"/>
      <c r="BR7" s="613"/>
      <c r="BS7" s="614">
        <v>326871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16118793</v>
      </c>
      <c r="CS7" s="611"/>
      <c r="CT7" s="611"/>
      <c r="CU7" s="611"/>
      <c r="CV7" s="611"/>
      <c r="CW7" s="611"/>
      <c r="CX7" s="611"/>
      <c r="CY7" s="612"/>
      <c r="CZ7" s="613">
        <v>12.2</v>
      </c>
      <c r="DA7" s="613"/>
      <c r="DB7" s="613"/>
      <c r="DC7" s="613"/>
      <c r="DD7" s="619">
        <v>1889529</v>
      </c>
      <c r="DE7" s="611"/>
      <c r="DF7" s="611"/>
      <c r="DG7" s="611"/>
      <c r="DH7" s="611"/>
      <c r="DI7" s="611"/>
      <c r="DJ7" s="611"/>
      <c r="DK7" s="611"/>
      <c r="DL7" s="611"/>
      <c r="DM7" s="611"/>
      <c r="DN7" s="611"/>
      <c r="DO7" s="611"/>
      <c r="DP7" s="612"/>
      <c r="DQ7" s="619">
        <v>12091003</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108716</v>
      </c>
      <c r="S8" s="611"/>
      <c r="T8" s="611"/>
      <c r="U8" s="611"/>
      <c r="V8" s="611"/>
      <c r="W8" s="611"/>
      <c r="X8" s="611"/>
      <c r="Y8" s="612"/>
      <c r="Z8" s="613">
        <v>0.1</v>
      </c>
      <c r="AA8" s="613"/>
      <c r="AB8" s="613"/>
      <c r="AC8" s="613"/>
      <c r="AD8" s="614">
        <v>108716</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402405</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52416373</v>
      </c>
      <c r="CS8" s="611"/>
      <c r="CT8" s="611"/>
      <c r="CU8" s="611"/>
      <c r="CV8" s="611"/>
      <c r="CW8" s="611"/>
      <c r="CX8" s="611"/>
      <c r="CY8" s="612"/>
      <c r="CZ8" s="613">
        <v>39.799999999999997</v>
      </c>
      <c r="DA8" s="613"/>
      <c r="DB8" s="613"/>
      <c r="DC8" s="613"/>
      <c r="DD8" s="619">
        <v>239682</v>
      </c>
      <c r="DE8" s="611"/>
      <c r="DF8" s="611"/>
      <c r="DG8" s="611"/>
      <c r="DH8" s="611"/>
      <c r="DI8" s="611"/>
      <c r="DJ8" s="611"/>
      <c r="DK8" s="611"/>
      <c r="DL8" s="611"/>
      <c r="DM8" s="611"/>
      <c r="DN8" s="611"/>
      <c r="DO8" s="611"/>
      <c r="DP8" s="612"/>
      <c r="DQ8" s="619">
        <v>26075212</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135734</v>
      </c>
      <c r="S9" s="611"/>
      <c r="T9" s="611"/>
      <c r="U9" s="611"/>
      <c r="V9" s="611"/>
      <c r="W9" s="611"/>
      <c r="X9" s="611"/>
      <c r="Y9" s="612"/>
      <c r="Z9" s="613">
        <v>0.1</v>
      </c>
      <c r="AA9" s="613"/>
      <c r="AB9" s="613"/>
      <c r="AC9" s="613"/>
      <c r="AD9" s="614">
        <v>135734</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10667105</v>
      </c>
      <c r="BH9" s="611"/>
      <c r="BI9" s="611"/>
      <c r="BJ9" s="611"/>
      <c r="BK9" s="611"/>
      <c r="BL9" s="611"/>
      <c r="BM9" s="611"/>
      <c r="BN9" s="612"/>
      <c r="BO9" s="613">
        <v>35.799999999999997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10665205</v>
      </c>
      <c r="CS9" s="611"/>
      <c r="CT9" s="611"/>
      <c r="CU9" s="611"/>
      <c r="CV9" s="611"/>
      <c r="CW9" s="611"/>
      <c r="CX9" s="611"/>
      <c r="CY9" s="612"/>
      <c r="CZ9" s="613">
        <v>8.1</v>
      </c>
      <c r="DA9" s="613"/>
      <c r="DB9" s="613"/>
      <c r="DC9" s="613"/>
      <c r="DD9" s="619">
        <v>510263</v>
      </c>
      <c r="DE9" s="611"/>
      <c r="DF9" s="611"/>
      <c r="DG9" s="611"/>
      <c r="DH9" s="611"/>
      <c r="DI9" s="611"/>
      <c r="DJ9" s="611"/>
      <c r="DK9" s="611"/>
      <c r="DL9" s="611"/>
      <c r="DM9" s="611"/>
      <c r="DN9" s="611"/>
      <c r="DO9" s="611"/>
      <c r="DP9" s="612"/>
      <c r="DQ9" s="619">
        <v>8029274</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579490</v>
      </c>
      <c r="BH10" s="611"/>
      <c r="BI10" s="611"/>
      <c r="BJ10" s="611"/>
      <c r="BK10" s="611"/>
      <c r="BL10" s="611"/>
      <c r="BM10" s="611"/>
      <c r="BN10" s="612"/>
      <c r="BO10" s="613">
        <v>1.9</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75616</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60070</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6095222</v>
      </c>
      <c r="S11" s="611"/>
      <c r="T11" s="611"/>
      <c r="U11" s="611"/>
      <c r="V11" s="611"/>
      <c r="W11" s="611"/>
      <c r="X11" s="611"/>
      <c r="Y11" s="612"/>
      <c r="Z11" s="615">
        <v>4.5</v>
      </c>
      <c r="AA11" s="616"/>
      <c r="AB11" s="616"/>
      <c r="AC11" s="622"/>
      <c r="AD11" s="619">
        <v>6095222</v>
      </c>
      <c r="AE11" s="611"/>
      <c r="AF11" s="611"/>
      <c r="AG11" s="611"/>
      <c r="AH11" s="611"/>
      <c r="AI11" s="611"/>
      <c r="AJ11" s="611"/>
      <c r="AK11" s="612"/>
      <c r="AL11" s="615">
        <v>10</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1117507</v>
      </c>
      <c r="BH11" s="611"/>
      <c r="BI11" s="611"/>
      <c r="BJ11" s="611"/>
      <c r="BK11" s="611"/>
      <c r="BL11" s="611"/>
      <c r="BM11" s="611"/>
      <c r="BN11" s="612"/>
      <c r="BO11" s="613">
        <v>3.7</v>
      </c>
      <c r="BP11" s="613"/>
      <c r="BQ11" s="613"/>
      <c r="BR11" s="613"/>
      <c r="BS11" s="614">
        <v>326871</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3018833</v>
      </c>
      <c r="CS11" s="611"/>
      <c r="CT11" s="611"/>
      <c r="CU11" s="611"/>
      <c r="CV11" s="611"/>
      <c r="CW11" s="611"/>
      <c r="CX11" s="611"/>
      <c r="CY11" s="612"/>
      <c r="CZ11" s="613">
        <v>2.2999999999999998</v>
      </c>
      <c r="DA11" s="613"/>
      <c r="DB11" s="613"/>
      <c r="DC11" s="613"/>
      <c r="DD11" s="619">
        <v>1234440</v>
      </c>
      <c r="DE11" s="611"/>
      <c r="DF11" s="611"/>
      <c r="DG11" s="611"/>
      <c r="DH11" s="611"/>
      <c r="DI11" s="611"/>
      <c r="DJ11" s="611"/>
      <c r="DK11" s="611"/>
      <c r="DL11" s="611"/>
      <c r="DM11" s="611"/>
      <c r="DN11" s="611"/>
      <c r="DO11" s="611"/>
      <c r="DP11" s="612"/>
      <c r="DQ11" s="619">
        <v>1635176</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40403</v>
      </c>
      <c r="S12" s="611"/>
      <c r="T12" s="611"/>
      <c r="U12" s="611"/>
      <c r="V12" s="611"/>
      <c r="W12" s="611"/>
      <c r="X12" s="611"/>
      <c r="Y12" s="612"/>
      <c r="Z12" s="613">
        <v>0</v>
      </c>
      <c r="AA12" s="613"/>
      <c r="AB12" s="613"/>
      <c r="AC12" s="613"/>
      <c r="AD12" s="614">
        <v>40403</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12254053</v>
      </c>
      <c r="BH12" s="611"/>
      <c r="BI12" s="611"/>
      <c r="BJ12" s="611"/>
      <c r="BK12" s="611"/>
      <c r="BL12" s="611"/>
      <c r="BM12" s="611"/>
      <c r="BN12" s="612"/>
      <c r="BO12" s="613">
        <v>41.1</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6072026</v>
      </c>
      <c r="CS12" s="611"/>
      <c r="CT12" s="611"/>
      <c r="CU12" s="611"/>
      <c r="CV12" s="611"/>
      <c r="CW12" s="611"/>
      <c r="CX12" s="611"/>
      <c r="CY12" s="612"/>
      <c r="CZ12" s="613">
        <v>4.5999999999999996</v>
      </c>
      <c r="DA12" s="613"/>
      <c r="DB12" s="613"/>
      <c r="DC12" s="613"/>
      <c r="DD12" s="619">
        <v>128552</v>
      </c>
      <c r="DE12" s="611"/>
      <c r="DF12" s="611"/>
      <c r="DG12" s="611"/>
      <c r="DH12" s="611"/>
      <c r="DI12" s="611"/>
      <c r="DJ12" s="611"/>
      <c r="DK12" s="611"/>
      <c r="DL12" s="611"/>
      <c r="DM12" s="611"/>
      <c r="DN12" s="611"/>
      <c r="DO12" s="611"/>
      <c r="DP12" s="612"/>
      <c r="DQ12" s="619">
        <v>2357840</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12094405</v>
      </c>
      <c r="BH13" s="611"/>
      <c r="BI13" s="611"/>
      <c r="BJ13" s="611"/>
      <c r="BK13" s="611"/>
      <c r="BL13" s="611"/>
      <c r="BM13" s="611"/>
      <c r="BN13" s="612"/>
      <c r="BO13" s="613">
        <v>40.5</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15069123</v>
      </c>
      <c r="CS13" s="611"/>
      <c r="CT13" s="611"/>
      <c r="CU13" s="611"/>
      <c r="CV13" s="611"/>
      <c r="CW13" s="611"/>
      <c r="CX13" s="611"/>
      <c r="CY13" s="612"/>
      <c r="CZ13" s="613">
        <v>11.4</v>
      </c>
      <c r="DA13" s="613"/>
      <c r="DB13" s="613"/>
      <c r="DC13" s="613"/>
      <c r="DD13" s="619">
        <v>9021398</v>
      </c>
      <c r="DE13" s="611"/>
      <c r="DF13" s="611"/>
      <c r="DG13" s="611"/>
      <c r="DH13" s="611"/>
      <c r="DI13" s="611"/>
      <c r="DJ13" s="611"/>
      <c r="DK13" s="611"/>
      <c r="DL13" s="611"/>
      <c r="DM13" s="611"/>
      <c r="DN13" s="611"/>
      <c r="DO13" s="611"/>
      <c r="DP13" s="612"/>
      <c r="DQ13" s="619">
        <v>6886348</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2276</v>
      </c>
      <c r="S14" s="611"/>
      <c r="T14" s="611"/>
      <c r="U14" s="611"/>
      <c r="V14" s="611"/>
      <c r="W14" s="611"/>
      <c r="X14" s="611"/>
      <c r="Y14" s="612"/>
      <c r="Z14" s="613">
        <v>0</v>
      </c>
      <c r="AA14" s="613"/>
      <c r="AB14" s="613"/>
      <c r="AC14" s="613"/>
      <c r="AD14" s="614">
        <v>2276</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835748</v>
      </c>
      <c r="BH14" s="611"/>
      <c r="BI14" s="611"/>
      <c r="BJ14" s="611"/>
      <c r="BK14" s="611"/>
      <c r="BL14" s="611"/>
      <c r="BM14" s="611"/>
      <c r="BN14" s="612"/>
      <c r="BO14" s="613">
        <v>2.8</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3843703</v>
      </c>
      <c r="CS14" s="611"/>
      <c r="CT14" s="611"/>
      <c r="CU14" s="611"/>
      <c r="CV14" s="611"/>
      <c r="CW14" s="611"/>
      <c r="CX14" s="611"/>
      <c r="CY14" s="612"/>
      <c r="CZ14" s="613">
        <v>2.9</v>
      </c>
      <c r="DA14" s="613"/>
      <c r="DB14" s="613"/>
      <c r="DC14" s="613"/>
      <c r="DD14" s="619">
        <v>178002</v>
      </c>
      <c r="DE14" s="611"/>
      <c r="DF14" s="611"/>
      <c r="DG14" s="611"/>
      <c r="DH14" s="611"/>
      <c r="DI14" s="611"/>
      <c r="DJ14" s="611"/>
      <c r="DK14" s="611"/>
      <c r="DL14" s="611"/>
      <c r="DM14" s="611"/>
      <c r="DN14" s="611"/>
      <c r="DO14" s="611"/>
      <c r="DP14" s="612"/>
      <c r="DQ14" s="619">
        <v>2556777</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1992881</v>
      </c>
      <c r="BH15" s="611"/>
      <c r="BI15" s="611"/>
      <c r="BJ15" s="611"/>
      <c r="BK15" s="611"/>
      <c r="BL15" s="611"/>
      <c r="BM15" s="611"/>
      <c r="BN15" s="612"/>
      <c r="BO15" s="613">
        <v>6.7</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12360680</v>
      </c>
      <c r="CS15" s="611"/>
      <c r="CT15" s="611"/>
      <c r="CU15" s="611"/>
      <c r="CV15" s="611"/>
      <c r="CW15" s="611"/>
      <c r="CX15" s="611"/>
      <c r="CY15" s="612"/>
      <c r="CZ15" s="613">
        <v>9.4</v>
      </c>
      <c r="DA15" s="613"/>
      <c r="DB15" s="613"/>
      <c r="DC15" s="613"/>
      <c r="DD15" s="619">
        <v>2212385</v>
      </c>
      <c r="DE15" s="611"/>
      <c r="DF15" s="611"/>
      <c r="DG15" s="611"/>
      <c r="DH15" s="611"/>
      <c r="DI15" s="611"/>
      <c r="DJ15" s="611"/>
      <c r="DK15" s="611"/>
      <c r="DL15" s="611"/>
      <c r="DM15" s="611"/>
      <c r="DN15" s="611"/>
      <c r="DO15" s="611"/>
      <c r="DP15" s="612"/>
      <c r="DQ15" s="619">
        <v>7912368</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54100</v>
      </c>
      <c r="S16" s="611"/>
      <c r="T16" s="611"/>
      <c r="U16" s="611"/>
      <c r="V16" s="611"/>
      <c r="W16" s="611"/>
      <c r="X16" s="611"/>
      <c r="Y16" s="612"/>
      <c r="Z16" s="613">
        <v>0</v>
      </c>
      <c r="AA16" s="613"/>
      <c r="AB16" s="613"/>
      <c r="AC16" s="613"/>
      <c r="AD16" s="614">
        <v>54100</v>
      </c>
      <c r="AE16" s="614"/>
      <c r="AF16" s="614"/>
      <c r="AG16" s="614"/>
      <c r="AH16" s="614"/>
      <c r="AI16" s="614"/>
      <c r="AJ16" s="614"/>
      <c r="AK16" s="614"/>
      <c r="AL16" s="615">
        <v>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756077</v>
      </c>
      <c r="CS16" s="611"/>
      <c r="CT16" s="611"/>
      <c r="CU16" s="611"/>
      <c r="CV16" s="611"/>
      <c r="CW16" s="611"/>
      <c r="CX16" s="611"/>
      <c r="CY16" s="612"/>
      <c r="CZ16" s="613">
        <v>0.6</v>
      </c>
      <c r="DA16" s="613"/>
      <c r="DB16" s="613"/>
      <c r="DC16" s="613"/>
      <c r="DD16" s="619" t="s">
        <v>122</v>
      </c>
      <c r="DE16" s="611"/>
      <c r="DF16" s="611"/>
      <c r="DG16" s="611"/>
      <c r="DH16" s="611"/>
      <c r="DI16" s="611"/>
      <c r="DJ16" s="611"/>
      <c r="DK16" s="611"/>
      <c r="DL16" s="611"/>
      <c r="DM16" s="611"/>
      <c r="DN16" s="611"/>
      <c r="DO16" s="611"/>
      <c r="DP16" s="612"/>
      <c r="DQ16" s="619">
        <v>156440</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384009</v>
      </c>
      <c r="S17" s="611"/>
      <c r="T17" s="611"/>
      <c r="U17" s="611"/>
      <c r="V17" s="611"/>
      <c r="W17" s="611"/>
      <c r="X17" s="611"/>
      <c r="Y17" s="612"/>
      <c r="Z17" s="613">
        <v>0.3</v>
      </c>
      <c r="AA17" s="613"/>
      <c r="AB17" s="613"/>
      <c r="AC17" s="613"/>
      <c r="AD17" s="614">
        <v>384009</v>
      </c>
      <c r="AE17" s="614"/>
      <c r="AF17" s="614"/>
      <c r="AG17" s="614"/>
      <c r="AH17" s="614"/>
      <c r="AI17" s="614"/>
      <c r="AJ17" s="614"/>
      <c r="AK17" s="614"/>
      <c r="AL17" s="615">
        <v>0.6</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10888263</v>
      </c>
      <c r="CS17" s="611"/>
      <c r="CT17" s="611"/>
      <c r="CU17" s="611"/>
      <c r="CV17" s="611"/>
      <c r="CW17" s="611"/>
      <c r="CX17" s="611"/>
      <c r="CY17" s="612"/>
      <c r="CZ17" s="613">
        <v>8.3000000000000007</v>
      </c>
      <c r="DA17" s="613"/>
      <c r="DB17" s="613"/>
      <c r="DC17" s="613"/>
      <c r="DD17" s="619" t="s">
        <v>122</v>
      </c>
      <c r="DE17" s="611"/>
      <c r="DF17" s="611"/>
      <c r="DG17" s="611"/>
      <c r="DH17" s="611"/>
      <c r="DI17" s="611"/>
      <c r="DJ17" s="611"/>
      <c r="DK17" s="611"/>
      <c r="DL17" s="611"/>
      <c r="DM17" s="611"/>
      <c r="DN17" s="611"/>
      <c r="DO17" s="611"/>
      <c r="DP17" s="612"/>
      <c r="DQ17" s="619">
        <v>9735653</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206820</v>
      </c>
      <c r="S18" s="611"/>
      <c r="T18" s="611"/>
      <c r="U18" s="611"/>
      <c r="V18" s="611"/>
      <c r="W18" s="611"/>
      <c r="X18" s="611"/>
      <c r="Y18" s="612"/>
      <c r="Z18" s="613">
        <v>0.2</v>
      </c>
      <c r="AA18" s="613"/>
      <c r="AB18" s="613"/>
      <c r="AC18" s="613"/>
      <c r="AD18" s="614">
        <v>206820</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199081</v>
      </c>
      <c r="S19" s="611"/>
      <c r="T19" s="611"/>
      <c r="U19" s="611"/>
      <c r="V19" s="611"/>
      <c r="W19" s="611"/>
      <c r="X19" s="611"/>
      <c r="Y19" s="612"/>
      <c r="Z19" s="613">
        <v>0.1</v>
      </c>
      <c r="AA19" s="613"/>
      <c r="AB19" s="613"/>
      <c r="AC19" s="613"/>
      <c r="AD19" s="614">
        <v>199081</v>
      </c>
      <c r="AE19" s="614"/>
      <c r="AF19" s="614"/>
      <c r="AG19" s="614"/>
      <c r="AH19" s="614"/>
      <c r="AI19" s="614"/>
      <c r="AJ19" s="614"/>
      <c r="AK19" s="614"/>
      <c r="AL19" s="615">
        <v>0.3</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1988164</v>
      </c>
      <c r="BH19" s="611"/>
      <c r="BI19" s="611"/>
      <c r="BJ19" s="611"/>
      <c r="BK19" s="611"/>
      <c r="BL19" s="611"/>
      <c r="BM19" s="611"/>
      <c r="BN19" s="612"/>
      <c r="BO19" s="613">
        <v>6.7</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7739</v>
      </c>
      <c r="S20" s="611"/>
      <c r="T20" s="611"/>
      <c r="U20" s="611"/>
      <c r="V20" s="611"/>
      <c r="W20" s="611"/>
      <c r="X20" s="611"/>
      <c r="Y20" s="612"/>
      <c r="Z20" s="613">
        <v>0</v>
      </c>
      <c r="AA20" s="613"/>
      <c r="AB20" s="613"/>
      <c r="AC20" s="613"/>
      <c r="AD20" s="614">
        <v>7739</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1988164</v>
      </c>
      <c r="BH20" s="611"/>
      <c r="BI20" s="611"/>
      <c r="BJ20" s="611"/>
      <c r="BK20" s="611"/>
      <c r="BL20" s="611"/>
      <c r="BM20" s="611"/>
      <c r="BN20" s="612"/>
      <c r="BO20" s="613">
        <v>6.7</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131857406</v>
      </c>
      <c r="CS20" s="611"/>
      <c r="CT20" s="611"/>
      <c r="CU20" s="611"/>
      <c r="CV20" s="611"/>
      <c r="CW20" s="611"/>
      <c r="CX20" s="611"/>
      <c r="CY20" s="612"/>
      <c r="CZ20" s="613">
        <v>100</v>
      </c>
      <c r="DA20" s="613"/>
      <c r="DB20" s="613"/>
      <c r="DC20" s="613"/>
      <c r="DD20" s="619">
        <v>15414251</v>
      </c>
      <c r="DE20" s="611"/>
      <c r="DF20" s="611"/>
      <c r="DG20" s="611"/>
      <c r="DH20" s="611"/>
      <c r="DI20" s="611"/>
      <c r="DJ20" s="611"/>
      <c r="DK20" s="611"/>
      <c r="DL20" s="611"/>
      <c r="DM20" s="611"/>
      <c r="DN20" s="611"/>
      <c r="DO20" s="611"/>
      <c r="DP20" s="612"/>
      <c r="DQ20" s="619">
        <v>78068141</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26094603</v>
      </c>
      <c r="S21" s="611"/>
      <c r="T21" s="611"/>
      <c r="U21" s="611"/>
      <c r="V21" s="611"/>
      <c r="W21" s="611"/>
      <c r="X21" s="611"/>
      <c r="Y21" s="612"/>
      <c r="Z21" s="613">
        <v>19.100000000000001</v>
      </c>
      <c r="AA21" s="613"/>
      <c r="AB21" s="613"/>
      <c r="AC21" s="613"/>
      <c r="AD21" s="614">
        <v>24119069</v>
      </c>
      <c r="AE21" s="614"/>
      <c r="AF21" s="614"/>
      <c r="AG21" s="614"/>
      <c r="AH21" s="614"/>
      <c r="AI21" s="614"/>
      <c r="AJ21" s="614"/>
      <c r="AK21" s="614"/>
      <c r="AL21" s="615">
        <v>39.5</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57224</v>
      </c>
      <c r="BH21" s="611"/>
      <c r="BI21" s="611"/>
      <c r="BJ21" s="611"/>
      <c r="BK21" s="611"/>
      <c r="BL21" s="611"/>
      <c r="BM21" s="611"/>
      <c r="BN21" s="612"/>
      <c r="BO21" s="613">
        <v>0.2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24119069</v>
      </c>
      <c r="S22" s="611"/>
      <c r="T22" s="611"/>
      <c r="U22" s="611"/>
      <c r="V22" s="611"/>
      <c r="W22" s="611"/>
      <c r="X22" s="611"/>
      <c r="Y22" s="612"/>
      <c r="Z22" s="613">
        <v>17.600000000000001</v>
      </c>
      <c r="AA22" s="613"/>
      <c r="AB22" s="613"/>
      <c r="AC22" s="613"/>
      <c r="AD22" s="614">
        <v>24119069</v>
      </c>
      <c r="AE22" s="614"/>
      <c r="AF22" s="614"/>
      <c r="AG22" s="614"/>
      <c r="AH22" s="614"/>
      <c r="AI22" s="614"/>
      <c r="AJ22" s="614"/>
      <c r="AK22" s="614"/>
      <c r="AL22" s="615">
        <v>39.5</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1975534</v>
      </c>
      <c r="S23" s="611"/>
      <c r="T23" s="611"/>
      <c r="U23" s="611"/>
      <c r="V23" s="611"/>
      <c r="W23" s="611"/>
      <c r="X23" s="611"/>
      <c r="Y23" s="612"/>
      <c r="Z23" s="613">
        <v>1.4</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1930940</v>
      </c>
      <c r="BH23" s="611"/>
      <c r="BI23" s="611"/>
      <c r="BJ23" s="611"/>
      <c r="BK23" s="611"/>
      <c r="BL23" s="611"/>
      <c r="BM23" s="611"/>
      <c r="BN23" s="612"/>
      <c r="BO23" s="613">
        <v>6.5</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69901245</v>
      </c>
      <c r="CS24" s="600"/>
      <c r="CT24" s="600"/>
      <c r="CU24" s="600"/>
      <c r="CV24" s="600"/>
      <c r="CW24" s="600"/>
      <c r="CX24" s="600"/>
      <c r="CY24" s="601"/>
      <c r="CZ24" s="604">
        <v>53</v>
      </c>
      <c r="DA24" s="605"/>
      <c r="DB24" s="605"/>
      <c r="DC24" s="621"/>
      <c r="DD24" s="645">
        <v>41874337</v>
      </c>
      <c r="DE24" s="600"/>
      <c r="DF24" s="600"/>
      <c r="DG24" s="600"/>
      <c r="DH24" s="600"/>
      <c r="DI24" s="600"/>
      <c r="DJ24" s="600"/>
      <c r="DK24" s="601"/>
      <c r="DL24" s="645">
        <v>36239879</v>
      </c>
      <c r="DM24" s="600"/>
      <c r="DN24" s="600"/>
      <c r="DO24" s="600"/>
      <c r="DP24" s="600"/>
      <c r="DQ24" s="600"/>
      <c r="DR24" s="600"/>
      <c r="DS24" s="600"/>
      <c r="DT24" s="600"/>
      <c r="DU24" s="600"/>
      <c r="DV24" s="601"/>
      <c r="DW24" s="604">
        <v>58.5</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63731669</v>
      </c>
      <c r="S25" s="611"/>
      <c r="T25" s="611"/>
      <c r="U25" s="611"/>
      <c r="V25" s="611"/>
      <c r="W25" s="611"/>
      <c r="X25" s="611"/>
      <c r="Y25" s="612"/>
      <c r="Z25" s="613">
        <v>46.6</v>
      </c>
      <c r="AA25" s="613"/>
      <c r="AB25" s="613"/>
      <c r="AC25" s="613"/>
      <c r="AD25" s="614">
        <v>59825195</v>
      </c>
      <c r="AE25" s="614"/>
      <c r="AF25" s="614"/>
      <c r="AG25" s="614"/>
      <c r="AH25" s="614"/>
      <c r="AI25" s="614"/>
      <c r="AJ25" s="614"/>
      <c r="AK25" s="614"/>
      <c r="AL25" s="615">
        <v>97.9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19942855</v>
      </c>
      <c r="CS25" s="642"/>
      <c r="CT25" s="642"/>
      <c r="CU25" s="642"/>
      <c r="CV25" s="642"/>
      <c r="CW25" s="642"/>
      <c r="CX25" s="642"/>
      <c r="CY25" s="643"/>
      <c r="CZ25" s="615">
        <v>15.1</v>
      </c>
      <c r="DA25" s="640"/>
      <c r="DB25" s="640"/>
      <c r="DC25" s="644"/>
      <c r="DD25" s="619">
        <v>17673253</v>
      </c>
      <c r="DE25" s="642"/>
      <c r="DF25" s="642"/>
      <c r="DG25" s="642"/>
      <c r="DH25" s="642"/>
      <c r="DI25" s="642"/>
      <c r="DJ25" s="642"/>
      <c r="DK25" s="643"/>
      <c r="DL25" s="619">
        <v>16281690</v>
      </c>
      <c r="DM25" s="642"/>
      <c r="DN25" s="642"/>
      <c r="DO25" s="642"/>
      <c r="DP25" s="642"/>
      <c r="DQ25" s="642"/>
      <c r="DR25" s="642"/>
      <c r="DS25" s="642"/>
      <c r="DT25" s="642"/>
      <c r="DU25" s="642"/>
      <c r="DV25" s="643"/>
      <c r="DW25" s="615">
        <v>26.3</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24330</v>
      </c>
      <c r="S26" s="611"/>
      <c r="T26" s="611"/>
      <c r="U26" s="611"/>
      <c r="V26" s="611"/>
      <c r="W26" s="611"/>
      <c r="X26" s="611"/>
      <c r="Y26" s="612"/>
      <c r="Z26" s="613">
        <v>0</v>
      </c>
      <c r="AA26" s="613"/>
      <c r="AB26" s="613"/>
      <c r="AC26" s="613"/>
      <c r="AD26" s="614">
        <v>24330</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13691883</v>
      </c>
      <c r="CS26" s="611"/>
      <c r="CT26" s="611"/>
      <c r="CU26" s="611"/>
      <c r="CV26" s="611"/>
      <c r="CW26" s="611"/>
      <c r="CX26" s="611"/>
      <c r="CY26" s="612"/>
      <c r="CZ26" s="615">
        <v>10.4</v>
      </c>
      <c r="DA26" s="640"/>
      <c r="DB26" s="640"/>
      <c r="DC26" s="644"/>
      <c r="DD26" s="619">
        <v>11911962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1705039</v>
      </c>
      <c r="S27" s="611"/>
      <c r="T27" s="611"/>
      <c r="U27" s="611"/>
      <c r="V27" s="611"/>
      <c r="W27" s="611"/>
      <c r="X27" s="611"/>
      <c r="Y27" s="612"/>
      <c r="Z27" s="613">
        <v>1.2</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29837353</v>
      </c>
      <c r="BH27" s="611"/>
      <c r="BI27" s="611"/>
      <c r="BJ27" s="611"/>
      <c r="BK27" s="611"/>
      <c r="BL27" s="611"/>
      <c r="BM27" s="611"/>
      <c r="BN27" s="612"/>
      <c r="BO27" s="613">
        <v>100</v>
      </c>
      <c r="BP27" s="613"/>
      <c r="BQ27" s="613"/>
      <c r="BR27" s="613"/>
      <c r="BS27" s="614">
        <v>326871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39070127</v>
      </c>
      <c r="CS27" s="642"/>
      <c r="CT27" s="642"/>
      <c r="CU27" s="642"/>
      <c r="CV27" s="642"/>
      <c r="CW27" s="642"/>
      <c r="CX27" s="642"/>
      <c r="CY27" s="643"/>
      <c r="CZ27" s="615">
        <v>29.6</v>
      </c>
      <c r="DA27" s="640"/>
      <c r="DB27" s="640"/>
      <c r="DC27" s="644"/>
      <c r="DD27" s="619">
        <v>14465431</v>
      </c>
      <c r="DE27" s="642"/>
      <c r="DF27" s="642"/>
      <c r="DG27" s="642"/>
      <c r="DH27" s="642"/>
      <c r="DI27" s="642"/>
      <c r="DJ27" s="642"/>
      <c r="DK27" s="643"/>
      <c r="DL27" s="619">
        <v>10222536</v>
      </c>
      <c r="DM27" s="642"/>
      <c r="DN27" s="642"/>
      <c r="DO27" s="642"/>
      <c r="DP27" s="642"/>
      <c r="DQ27" s="642"/>
      <c r="DR27" s="642"/>
      <c r="DS27" s="642"/>
      <c r="DT27" s="642"/>
      <c r="DU27" s="642"/>
      <c r="DV27" s="643"/>
      <c r="DW27" s="615">
        <v>16.5</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2049408</v>
      </c>
      <c r="S28" s="611"/>
      <c r="T28" s="611"/>
      <c r="U28" s="611"/>
      <c r="V28" s="611"/>
      <c r="W28" s="611"/>
      <c r="X28" s="611"/>
      <c r="Y28" s="612"/>
      <c r="Z28" s="613">
        <v>1.5</v>
      </c>
      <c r="AA28" s="613"/>
      <c r="AB28" s="613"/>
      <c r="AC28" s="613"/>
      <c r="AD28" s="614">
        <v>106277</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10888263</v>
      </c>
      <c r="CS28" s="611"/>
      <c r="CT28" s="611"/>
      <c r="CU28" s="611"/>
      <c r="CV28" s="611"/>
      <c r="CW28" s="611"/>
      <c r="CX28" s="611"/>
      <c r="CY28" s="612"/>
      <c r="CZ28" s="615">
        <v>8.3000000000000007</v>
      </c>
      <c r="DA28" s="640"/>
      <c r="DB28" s="640"/>
      <c r="DC28" s="644"/>
      <c r="DD28" s="619">
        <v>9735653</v>
      </c>
      <c r="DE28" s="611"/>
      <c r="DF28" s="611"/>
      <c r="DG28" s="611"/>
      <c r="DH28" s="611"/>
      <c r="DI28" s="611"/>
      <c r="DJ28" s="611"/>
      <c r="DK28" s="612"/>
      <c r="DL28" s="619">
        <v>9735653</v>
      </c>
      <c r="DM28" s="611"/>
      <c r="DN28" s="611"/>
      <c r="DO28" s="611"/>
      <c r="DP28" s="611"/>
      <c r="DQ28" s="611"/>
      <c r="DR28" s="611"/>
      <c r="DS28" s="611"/>
      <c r="DT28" s="611"/>
      <c r="DU28" s="611"/>
      <c r="DV28" s="612"/>
      <c r="DW28" s="615">
        <v>15.7</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714849</v>
      </c>
      <c r="S29" s="611"/>
      <c r="T29" s="611"/>
      <c r="U29" s="611"/>
      <c r="V29" s="611"/>
      <c r="W29" s="611"/>
      <c r="X29" s="611"/>
      <c r="Y29" s="612"/>
      <c r="Z29" s="613">
        <v>0.5</v>
      </c>
      <c r="AA29" s="613"/>
      <c r="AB29" s="613"/>
      <c r="AC29" s="613"/>
      <c r="AD29" s="614">
        <v>5375</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10888263</v>
      </c>
      <c r="CS29" s="642"/>
      <c r="CT29" s="642"/>
      <c r="CU29" s="642"/>
      <c r="CV29" s="642"/>
      <c r="CW29" s="642"/>
      <c r="CX29" s="642"/>
      <c r="CY29" s="643"/>
      <c r="CZ29" s="615">
        <v>8.3000000000000007</v>
      </c>
      <c r="DA29" s="640"/>
      <c r="DB29" s="640"/>
      <c r="DC29" s="644"/>
      <c r="DD29" s="619">
        <v>9735653</v>
      </c>
      <c r="DE29" s="642"/>
      <c r="DF29" s="642"/>
      <c r="DG29" s="642"/>
      <c r="DH29" s="642"/>
      <c r="DI29" s="642"/>
      <c r="DJ29" s="642"/>
      <c r="DK29" s="643"/>
      <c r="DL29" s="619">
        <v>9735653</v>
      </c>
      <c r="DM29" s="642"/>
      <c r="DN29" s="642"/>
      <c r="DO29" s="642"/>
      <c r="DP29" s="642"/>
      <c r="DQ29" s="642"/>
      <c r="DR29" s="642"/>
      <c r="DS29" s="642"/>
      <c r="DT29" s="642"/>
      <c r="DU29" s="642"/>
      <c r="DV29" s="643"/>
      <c r="DW29" s="615">
        <v>15.7</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31369684</v>
      </c>
      <c r="S30" s="611"/>
      <c r="T30" s="611"/>
      <c r="U30" s="611"/>
      <c r="V30" s="611"/>
      <c r="W30" s="611"/>
      <c r="X30" s="611"/>
      <c r="Y30" s="612"/>
      <c r="Z30" s="613">
        <v>22.9</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10436254</v>
      </c>
      <c r="CS30" s="611"/>
      <c r="CT30" s="611"/>
      <c r="CU30" s="611"/>
      <c r="CV30" s="611"/>
      <c r="CW30" s="611"/>
      <c r="CX30" s="611"/>
      <c r="CY30" s="612"/>
      <c r="CZ30" s="615">
        <v>7.9</v>
      </c>
      <c r="DA30" s="640"/>
      <c r="DB30" s="640"/>
      <c r="DC30" s="644"/>
      <c r="DD30" s="619">
        <v>9375134</v>
      </c>
      <c r="DE30" s="611"/>
      <c r="DF30" s="611"/>
      <c r="DG30" s="611"/>
      <c r="DH30" s="611"/>
      <c r="DI30" s="611"/>
      <c r="DJ30" s="611"/>
      <c r="DK30" s="612"/>
      <c r="DL30" s="619">
        <v>9375134</v>
      </c>
      <c r="DM30" s="611"/>
      <c r="DN30" s="611"/>
      <c r="DO30" s="611"/>
      <c r="DP30" s="611"/>
      <c r="DQ30" s="611"/>
      <c r="DR30" s="611"/>
      <c r="DS30" s="611"/>
      <c r="DT30" s="611"/>
      <c r="DU30" s="611"/>
      <c r="DV30" s="612"/>
      <c r="DW30" s="615">
        <v>15.1</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v>784784</v>
      </c>
      <c r="S31" s="611"/>
      <c r="T31" s="611"/>
      <c r="U31" s="611"/>
      <c r="V31" s="611"/>
      <c r="W31" s="611"/>
      <c r="X31" s="611"/>
      <c r="Y31" s="612"/>
      <c r="Z31" s="613">
        <v>0.6</v>
      </c>
      <c r="AA31" s="613"/>
      <c r="AB31" s="613"/>
      <c r="AC31" s="613"/>
      <c r="AD31" s="614">
        <v>784784</v>
      </c>
      <c r="AE31" s="614"/>
      <c r="AF31" s="614"/>
      <c r="AG31" s="614"/>
      <c r="AH31" s="614"/>
      <c r="AI31" s="614"/>
      <c r="AJ31" s="614"/>
      <c r="AK31" s="614"/>
      <c r="AL31" s="615">
        <v>1.3</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99.2</v>
      </c>
      <c r="BH31" s="654"/>
      <c r="BI31" s="654"/>
      <c r="BJ31" s="654"/>
      <c r="BK31" s="654"/>
      <c r="BL31" s="654"/>
      <c r="BM31" s="605">
        <v>97.6</v>
      </c>
      <c r="BN31" s="654"/>
      <c r="BO31" s="654"/>
      <c r="BP31" s="654"/>
      <c r="BQ31" s="655"/>
      <c r="BR31" s="666">
        <v>99.3</v>
      </c>
      <c r="BS31" s="654"/>
      <c r="BT31" s="654"/>
      <c r="BU31" s="654"/>
      <c r="BV31" s="654"/>
      <c r="BW31" s="654"/>
      <c r="BX31" s="605">
        <v>97.7</v>
      </c>
      <c r="BY31" s="654"/>
      <c r="BZ31" s="654"/>
      <c r="CA31" s="654"/>
      <c r="CB31" s="655"/>
      <c r="CD31" s="648"/>
      <c r="CE31" s="649"/>
      <c r="CF31" s="607" t="s">
        <v>300</v>
      </c>
      <c r="CG31" s="608"/>
      <c r="CH31" s="608"/>
      <c r="CI31" s="608"/>
      <c r="CJ31" s="608"/>
      <c r="CK31" s="608"/>
      <c r="CL31" s="608"/>
      <c r="CM31" s="608"/>
      <c r="CN31" s="608"/>
      <c r="CO31" s="608"/>
      <c r="CP31" s="608"/>
      <c r="CQ31" s="609"/>
      <c r="CR31" s="610">
        <v>452009</v>
      </c>
      <c r="CS31" s="642"/>
      <c r="CT31" s="642"/>
      <c r="CU31" s="642"/>
      <c r="CV31" s="642"/>
      <c r="CW31" s="642"/>
      <c r="CX31" s="642"/>
      <c r="CY31" s="643"/>
      <c r="CZ31" s="615">
        <v>0.3</v>
      </c>
      <c r="DA31" s="640"/>
      <c r="DB31" s="640"/>
      <c r="DC31" s="644"/>
      <c r="DD31" s="619">
        <v>360519</v>
      </c>
      <c r="DE31" s="642"/>
      <c r="DF31" s="642"/>
      <c r="DG31" s="642"/>
      <c r="DH31" s="642"/>
      <c r="DI31" s="642"/>
      <c r="DJ31" s="642"/>
      <c r="DK31" s="643"/>
      <c r="DL31" s="619">
        <v>360519</v>
      </c>
      <c r="DM31" s="642"/>
      <c r="DN31" s="642"/>
      <c r="DO31" s="642"/>
      <c r="DP31" s="642"/>
      <c r="DQ31" s="642"/>
      <c r="DR31" s="642"/>
      <c r="DS31" s="642"/>
      <c r="DT31" s="642"/>
      <c r="DU31" s="642"/>
      <c r="DV31" s="643"/>
      <c r="DW31" s="615">
        <v>0.6</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9664738</v>
      </c>
      <c r="S32" s="611"/>
      <c r="T32" s="611"/>
      <c r="U32" s="611"/>
      <c r="V32" s="611"/>
      <c r="W32" s="611"/>
      <c r="X32" s="611"/>
      <c r="Y32" s="612"/>
      <c r="Z32" s="613">
        <v>7.1</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99.2</v>
      </c>
      <c r="BH32" s="642"/>
      <c r="BI32" s="642"/>
      <c r="BJ32" s="642"/>
      <c r="BK32" s="642"/>
      <c r="BL32" s="642"/>
      <c r="BM32" s="616">
        <v>97.2</v>
      </c>
      <c r="BN32" s="642"/>
      <c r="BO32" s="642"/>
      <c r="BP32" s="642"/>
      <c r="BQ32" s="665"/>
      <c r="BR32" s="667">
        <v>99.1</v>
      </c>
      <c r="BS32" s="642"/>
      <c r="BT32" s="642"/>
      <c r="BU32" s="642"/>
      <c r="BV32" s="642"/>
      <c r="BW32" s="642"/>
      <c r="BX32" s="616">
        <v>97.3</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1462975</v>
      </c>
      <c r="S33" s="611"/>
      <c r="T33" s="611"/>
      <c r="U33" s="611"/>
      <c r="V33" s="611"/>
      <c r="W33" s="611"/>
      <c r="X33" s="611"/>
      <c r="Y33" s="612"/>
      <c r="Z33" s="613">
        <v>1.1000000000000001</v>
      </c>
      <c r="AA33" s="613"/>
      <c r="AB33" s="613"/>
      <c r="AC33" s="613"/>
      <c r="AD33" s="614">
        <v>319193</v>
      </c>
      <c r="AE33" s="614"/>
      <c r="AF33" s="614"/>
      <c r="AG33" s="614"/>
      <c r="AH33" s="614"/>
      <c r="AI33" s="614"/>
      <c r="AJ33" s="614"/>
      <c r="AK33" s="614"/>
      <c r="AL33" s="615">
        <v>0.5</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v>99.2</v>
      </c>
      <c r="BH33" s="669"/>
      <c r="BI33" s="669"/>
      <c r="BJ33" s="669"/>
      <c r="BK33" s="669"/>
      <c r="BL33" s="669"/>
      <c r="BM33" s="670">
        <v>97.6</v>
      </c>
      <c r="BN33" s="669"/>
      <c r="BO33" s="669"/>
      <c r="BP33" s="669"/>
      <c r="BQ33" s="671"/>
      <c r="BR33" s="668">
        <v>99.3</v>
      </c>
      <c r="BS33" s="669"/>
      <c r="BT33" s="669"/>
      <c r="BU33" s="669"/>
      <c r="BV33" s="669"/>
      <c r="BW33" s="669"/>
      <c r="BX33" s="670">
        <v>97.9</v>
      </c>
      <c r="BY33" s="669"/>
      <c r="BZ33" s="669"/>
      <c r="CA33" s="669"/>
      <c r="CB33" s="671"/>
      <c r="CD33" s="607" t="s">
        <v>307</v>
      </c>
      <c r="CE33" s="608"/>
      <c r="CF33" s="608"/>
      <c r="CG33" s="608"/>
      <c r="CH33" s="608"/>
      <c r="CI33" s="608"/>
      <c r="CJ33" s="608"/>
      <c r="CK33" s="608"/>
      <c r="CL33" s="608"/>
      <c r="CM33" s="608"/>
      <c r="CN33" s="608"/>
      <c r="CO33" s="608"/>
      <c r="CP33" s="608"/>
      <c r="CQ33" s="609"/>
      <c r="CR33" s="610">
        <v>45785833</v>
      </c>
      <c r="CS33" s="642"/>
      <c r="CT33" s="642"/>
      <c r="CU33" s="642"/>
      <c r="CV33" s="642"/>
      <c r="CW33" s="642"/>
      <c r="CX33" s="642"/>
      <c r="CY33" s="643"/>
      <c r="CZ33" s="615">
        <v>34.700000000000003</v>
      </c>
      <c r="DA33" s="640"/>
      <c r="DB33" s="640"/>
      <c r="DC33" s="644"/>
      <c r="DD33" s="619">
        <v>32398689</v>
      </c>
      <c r="DE33" s="642"/>
      <c r="DF33" s="642"/>
      <c r="DG33" s="642"/>
      <c r="DH33" s="642"/>
      <c r="DI33" s="642"/>
      <c r="DJ33" s="642"/>
      <c r="DK33" s="643"/>
      <c r="DL33" s="619">
        <v>22143389</v>
      </c>
      <c r="DM33" s="642"/>
      <c r="DN33" s="642"/>
      <c r="DO33" s="642"/>
      <c r="DP33" s="642"/>
      <c r="DQ33" s="642"/>
      <c r="DR33" s="642"/>
      <c r="DS33" s="642"/>
      <c r="DT33" s="642"/>
      <c r="DU33" s="642"/>
      <c r="DV33" s="643"/>
      <c r="DW33" s="615">
        <v>35.700000000000003</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2349462</v>
      </c>
      <c r="S34" s="611"/>
      <c r="T34" s="611"/>
      <c r="U34" s="611"/>
      <c r="V34" s="611"/>
      <c r="W34" s="611"/>
      <c r="X34" s="611"/>
      <c r="Y34" s="612"/>
      <c r="Z34" s="613">
        <v>1.7</v>
      </c>
      <c r="AA34" s="613"/>
      <c r="AB34" s="613"/>
      <c r="AC34" s="613"/>
      <c r="AD34" s="614" t="s">
        <v>122</v>
      </c>
      <c r="AE34" s="614"/>
      <c r="AF34" s="614"/>
      <c r="AG34" s="614"/>
      <c r="AH34" s="614"/>
      <c r="AI34" s="614"/>
      <c r="AJ34" s="614"/>
      <c r="AK34" s="614"/>
      <c r="AL34" s="615" t="s">
        <v>122</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309</v>
      </c>
      <c r="CE34" s="608"/>
      <c r="CF34" s="608"/>
      <c r="CG34" s="608"/>
      <c r="CH34" s="608"/>
      <c r="CI34" s="608"/>
      <c r="CJ34" s="608"/>
      <c r="CK34" s="608"/>
      <c r="CL34" s="608"/>
      <c r="CM34" s="608"/>
      <c r="CN34" s="608"/>
      <c r="CO34" s="608"/>
      <c r="CP34" s="608"/>
      <c r="CQ34" s="609"/>
      <c r="CR34" s="610">
        <v>18408573</v>
      </c>
      <c r="CS34" s="611"/>
      <c r="CT34" s="611"/>
      <c r="CU34" s="611"/>
      <c r="CV34" s="611"/>
      <c r="CW34" s="611"/>
      <c r="CX34" s="611"/>
      <c r="CY34" s="612"/>
      <c r="CZ34" s="615">
        <v>14</v>
      </c>
      <c r="DA34" s="640"/>
      <c r="DB34" s="640"/>
      <c r="DC34" s="644"/>
      <c r="DD34" s="619">
        <v>11899817</v>
      </c>
      <c r="DE34" s="611"/>
      <c r="DF34" s="611"/>
      <c r="DG34" s="611"/>
      <c r="DH34" s="611"/>
      <c r="DI34" s="611"/>
      <c r="DJ34" s="611"/>
      <c r="DK34" s="612"/>
      <c r="DL34" s="619">
        <v>9806728</v>
      </c>
      <c r="DM34" s="611"/>
      <c r="DN34" s="611"/>
      <c r="DO34" s="611"/>
      <c r="DP34" s="611"/>
      <c r="DQ34" s="611"/>
      <c r="DR34" s="611"/>
      <c r="DS34" s="611"/>
      <c r="DT34" s="611"/>
      <c r="DU34" s="611"/>
      <c r="DV34" s="612"/>
      <c r="DW34" s="615">
        <v>15.8</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5584293</v>
      </c>
      <c r="S35" s="611"/>
      <c r="T35" s="611"/>
      <c r="U35" s="611"/>
      <c r="V35" s="611"/>
      <c r="W35" s="611"/>
      <c r="X35" s="611"/>
      <c r="Y35" s="612"/>
      <c r="Z35" s="613">
        <v>4.0999999999999996</v>
      </c>
      <c r="AA35" s="613"/>
      <c r="AB35" s="613"/>
      <c r="AC35" s="613"/>
      <c r="AD35" s="614" t="s">
        <v>122</v>
      </c>
      <c r="AE35" s="614"/>
      <c r="AF35" s="614"/>
      <c r="AG35" s="614"/>
      <c r="AH35" s="614"/>
      <c r="AI35" s="614"/>
      <c r="AJ35" s="614"/>
      <c r="AK35" s="614"/>
      <c r="AL35" s="615" t="s">
        <v>122</v>
      </c>
      <c r="AM35" s="616"/>
      <c r="AN35" s="616"/>
      <c r="AO35" s="617"/>
      <c r="AP35" s="218"/>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822427</v>
      </c>
      <c r="CS35" s="642"/>
      <c r="CT35" s="642"/>
      <c r="CU35" s="642"/>
      <c r="CV35" s="642"/>
      <c r="CW35" s="642"/>
      <c r="CX35" s="642"/>
      <c r="CY35" s="643"/>
      <c r="CZ35" s="615">
        <v>0.6</v>
      </c>
      <c r="DA35" s="640"/>
      <c r="DB35" s="640"/>
      <c r="DC35" s="644"/>
      <c r="DD35" s="619">
        <v>711204</v>
      </c>
      <c r="DE35" s="642"/>
      <c r="DF35" s="642"/>
      <c r="DG35" s="642"/>
      <c r="DH35" s="642"/>
      <c r="DI35" s="642"/>
      <c r="DJ35" s="642"/>
      <c r="DK35" s="643"/>
      <c r="DL35" s="619">
        <v>711174</v>
      </c>
      <c r="DM35" s="642"/>
      <c r="DN35" s="642"/>
      <c r="DO35" s="642"/>
      <c r="DP35" s="642"/>
      <c r="DQ35" s="642"/>
      <c r="DR35" s="642"/>
      <c r="DS35" s="642"/>
      <c r="DT35" s="642"/>
      <c r="DU35" s="642"/>
      <c r="DV35" s="643"/>
      <c r="DW35" s="615">
        <v>1.1000000000000001</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5693474</v>
      </c>
      <c r="S36" s="611"/>
      <c r="T36" s="611"/>
      <c r="U36" s="611"/>
      <c r="V36" s="611"/>
      <c r="W36" s="611"/>
      <c r="X36" s="611"/>
      <c r="Y36" s="612"/>
      <c r="Z36" s="613">
        <v>4.2</v>
      </c>
      <c r="AA36" s="613"/>
      <c r="AB36" s="613"/>
      <c r="AC36" s="613"/>
      <c r="AD36" s="614" t="s">
        <v>122</v>
      </c>
      <c r="AE36" s="614"/>
      <c r="AF36" s="614"/>
      <c r="AG36" s="614"/>
      <c r="AH36" s="614"/>
      <c r="AI36" s="614"/>
      <c r="AJ36" s="614"/>
      <c r="AK36" s="614"/>
      <c r="AL36" s="615" t="s">
        <v>122</v>
      </c>
      <c r="AM36" s="616"/>
      <c r="AN36" s="616"/>
      <c r="AO36" s="617"/>
      <c r="AP36" s="218"/>
      <c r="AQ36" s="676" t="s">
        <v>315</v>
      </c>
      <c r="AR36" s="677"/>
      <c r="AS36" s="677"/>
      <c r="AT36" s="677"/>
      <c r="AU36" s="677"/>
      <c r="AV36" s="677"/>
      <c r="AW36" s="677"/>
      <c r="AX36" s="677"/>
      <c r="AY36" s="678"/>
      <c r="AZ36" s="599">
        <v>13140014</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189802</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7416281</v>
      </c>
      <c r="CS36" s="611"/>
      <c r="CT36" s="611"/>
      <c r="CU36" s="611"/>
      <c r="CV36" s="611"/>
      <c r="CW36" s="611"/>
      <c r="CX36" s="611"/>
      <c r="CY36" s="612"/>
      <c r="CZ36" s="615">
        <v>5.6</v>
      </c>
      <c r="DA36" s="640"/>
      <c r="DB36" s="640"/>
      <c r="DC36" s="644"/>
      <c r="DD36" s="619">
        <v>6241025</v>
      </c>
      <c r="DE36" s="611"/>
      <c r="DF36" s="611"/>
      <c r="DG36" s="611"/>
      <c r="DH36" s="611"/>
      <c r="DI36" s="611"/>
      <c r="DJ36" s="611"/>
      <c r="DK36" s="612"/>
      <c r="DL36" s="619">
        <v>3648818</v>
      </c>
      <c r="DM36" s="611"/>
      <c r="DN36" s="611"/>
      <c r="DO36" s="611"/>
      <c r="DP36" s="611"/>
      <c r="DQ36" s="611"/>
      <c r="DR36" s="611"/>
      <c r="DS36" s="611"/>
      <c r="DT36" s="611"/>
      <c r="DU36" s="611"/>
      <c r="DV36" s="612"/>
      <c r="DW36" s="615">
        <v>5.9</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4883995</v>
      </c>
      <c r="S37" s="611"/>
      <c r="T37" s="611"/>
      <c r="U37" s="611"/>
      <c r="V37" s="611"/>
      <c r="W37" s="611"/>
      <c r="X37" s="611"/>
      <c r="Y37" s="612"/>
      <c r="Z37" s="613">
        <v>3.6</v>
      </c>
      <c r="AA37" s="613"/>
      <c r="AB37" s="613"/>
      <c r="AC37" s="613"/>
      <c r="AD37" s="614">
        <v>70825</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1767497</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-165562</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t="s">
        <v>122</v>
      </c>
      <c r="CS37" s="642"/>
      <c r="CT37" s="642"/>
      <c r="CU37" s="642"/>
      <c r="CV37" s="642"/>
      <c r="CW37" s="642"/>
      <c r="CX37" s="642"/>
      <c r="CY37" s="643"/>
      <c r="CZ37" s="615" t="s">
        <v>122</v>
      </c>
      <c r="DA37" s="640"/>
      <c r="DB37" s="640"/>
      <c r="DC37" s="644"/>
      <c r="DD37" s="619" t="s">
        <v>122</v>
      </c>
      <c r="DE37" s="642"/>
      <c r="DF37" s="642"/>
      <c r="DG37" s="642"/>
      <c r="DH37" s="642"/>
      <c r="DI37" s="642"/>
      <c r="DJ37" s="642"/>
      <c r="DK37" s="643"/>
      <c r="DL37" s="619" t="s">
        <v>122</v>
      </c>
      <c r="DM37" s="642"/>
      <c r="DN37" s="642"/>
      <c r="DO37" s="642"/>
      <c r="DP37" s="642"/>
      <c r="DQ37" s="642"/>
      <c r="DR37" s="642"/>
      <c r="DS37" s="642"/>
      <c r="DT37" s="642"/>
      <c r="DU37" s="642"/>
      <c r="DV37" s="643"/>
      <c r="DW37" s="615" t="s">
        <v>122</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6691900</v>
      </c>
      <c r="S38" s="611"/>
      <c r="T38" s="611"/>
      <c r="U38" s="611"/>
      <c r="V38" s="611"/>
      <c r="W38" s="611"/>
      <c r="X38" s="611"/>
      <c r="Y38" s="612"/>
      <c r="Z38" s="613">
        <v>4.9000000000000004</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483361</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31415</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10911837</v>
      </c>
      <c r="CS38" s="611"/>
      <c r="CT38" s="611"/>
      <c r="CU38" s="611"/>
      <c r="CV38" s="611"/>
      <c r="CW38" s="611"/>
      <c r="CX38" s="611"/>
      <c r="CY38" s="612"/>
      <c r="CZ38" s="615">
        <v>8.3000000000000007</v>
      </c>
      <c r="DA38" s="640"/>
      <c r="DB38" s="640"/>
      <c r="DC38" s="644"/>
      <c r="DD38" s="619">
        <v>8934508</v>
      </c>
      <c r="DE38" s="611"/>
      <c r="DF38" s="611"/>
      <c r="DG38" s="611"/>
      <c r="DH38" s="611"/>
      <c r="DI38" s="611"/>
      <c r="DJ38" s="611"/>
      <c r="DK38" s="612"/>
      <c r="DL38" s="619">
        <v>7976669</v>
      </c>
      <c r="DM38" s="611"/>
      <c r="DN38" s="611"/>
      <c r="DO38" s="611"/>
      <c r="DP38" s="611"/>
      <c r="DQ38" s="611"/>
      <c r="DR38" s="611"/>
      <c r="DS38" s="611"/>
      <c r="DT38" s="611"/>
      <c r="DU38" s="611"/>
      <c r="DV38" s="612"/>
      <c r="DW38" s="615">
        <v>12.9</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474144</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45542</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5469272</v>
      </c>
      <c r="CS39" s="642"/>
      <c r="CT39" s="642"/>
      <c r="CU39" s="642"/>
      <c r="CV39" s="642"/>
      <c r="CW39" s="642"/>
      <c r="CX39" s="642"/>
      <c r="CY39" s="643"/>
      <c r="CZ39" s="615">
        <v>4.0999999999999996</v>
      </c>
      <c r="DA39" s="640"/>
      <c r="DB39" s="640"/>
      <c r="DC39" s="644"/>
      <c r="DD39" s="619">
        <v>4343399</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839400</v>
      </c>
      <c r="S40" s="611"/>
      <c r="T40" s="611"/>
      <c r="U40" s="611"/>
      <c r="V40" s="611"/>
      <c r="W40" s="611"/>
      <c r="X40" s="611"/>
      <c r="Y40" s="612"/>
      <c r="Z40" s="613">
        <v>0.6</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75338</v>
      </c>
      <c r="BA40" s="611"/>
      <c r="BB40" s="611"/>
      <c r="BC40" s="611"/>
      <c r="BD40" s="642"/>
      <c r="BE40" s="642"/>
      <c r="BF40" s="665"/>
      <c r="BG40" s="658" t="s">
        <v>332</v>
      </c>
      <c r="BH40" s="659"/>
      <c r="BI40" s="659"/>
      <c r="BJ40" s="659"/>
      <c r="BK40" s="659"/>
      <c r="BL40" s="214"/>
      <c r="BM40" s="608" t="s">
        <v>333</v>
      </c>
      <c r="BN40" s="608"/>
      <c r="BO40" s="608"/>
      <c r="BP40" s="608"/>
      <c r="BQ40" s="608"/>
      <c r="BR40" s="608"/>
      <c r="BS40" s="608"/>
      <c r="BT40" s="608"/>
      <c r="BU40" s="609"/>
      <c r="BV40" s="610">
        <v>79</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2757443</v>
      </c>
      <c r="CS40" s="611"/>
      <c r="CT40" s="611"/>
      <c r="CU40" s="611"/>
      <c r="CV40" s="611"/>
      <c r="CW40" s="611"/>
      <c r="CX40" s="611"/>
      <c r="CY40" s="612"/>
      <c r="CZ40" s="615">
        <v>2.1</v>
      </c>
      <c r="DA40" s="640"/>
      <c r="DB40" s="640"/>
      <c r="DC40" s="644"/>
      <c r="DD40" s="619">
        <v>268736</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136710600</v>
      </c>
      <c r="S41" s="683"/>
      <c r="T41" s="683"/>
      <c r="U41" s="683"/>
      <c r="V41" s="683"/>
      <c r="W41" s="683"/>
      <c r="X41" s="683"/>
      <c r="Y41" s="687"/>
      <c r="Z41" s="688">
        <v>100</v>
      </c>
      <c r="AA41" s="688"/>
      <c r="AB41" s="688"/>
      <c r="AC41" s="688"/>
      <c r="AD41" s="689">
        <v>61135979</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2198702</v>
      </c>
      <c r="BA41" s="611"/>
      <c r="BB41" s="611"/>
      <c r="BC41" s="611"/>
      <c r="BD41" s="642"/>
      <c r="BE41" s="642"/>
      <c r="BF41" s="665"/>
      <c r="BG41" s="658"/>
      <c r="BH41" s="659"/>
      <c r="BI41" s="659"/>
      <c r="BJ41" s="659"/>
      <c r="BK41" s="659"/>
      <c r="BL41" s="214"/>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8140972</v>
      </c>
      <c r="BA42" s="683"/>
      <c r="BB42" s="683"/>
      <c r="BC42" s="683"/>
      <c r="BD42" s="669"/>
      <c r="BE42" s="669"/>
      <c r="BF42" s="671"/>
      <c r="BG42" s="660"/>
      <c r="BH42" s="661"/>
      <c r="BI42" s="661"/>
      <c r="BJ42" s="661"/>
      <c r="BK42" s="661"/>
      <c r="BL42" s="215"/>
      <c r="BM42" s="632" t="s">
        <v>340</v>
      </c>
      <c r="BN42" s="632"/>
      <c r="BO42" s="632"/>
      <c r="BP42" s="632"/>
      <c r="BQ42" s="632"/>
      <c r="BR42" s="632"/>
      <c r="BS42" s="632"/>
      <c r="BT42" s="632"/>
      <c r="BU42" s="633"/>
      <c r="BV42" s="682">
        <v>407</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16170328</v>
      </c>
      <c r="CS42" s="642"/>
      <c r="CT42" s="642"/>
      <c r="CU42" s="642"/>
      <c r="CV42" s="642"/>
      <c r="CW42" s="642"/>
      <c r="CX42" s="642"/>
      <c r="CY42" s="643"/>
      <c r="CZ42" s="615">
        <v>12.3</v>
      </c>
      <c r="DA42" s="640"/>
      <c r="DB42" s="640"/>
      <c r="DC42" s="644"/>
      <c r="DD42" s="619">
        <v>3795115</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342</v>
      </c>
      <c r="CD43" s="607" t="s">
        <v>343</v>
      </c>
      <c r="CE43" s="608"/>
      <c r="CF43" s="608"/>
      <c r="CG43" s="608"/>
      <c r="CH43" s="608"/>
      <c r="CI43" s="608"/>
      <c r="CJ43" s="608"/>
      <c r="CK43" s="608"/>
      <c r="CL43" s="608"/>
      <c r="CM43" s="608"/>
      <c r="CN43" s="608"/>
      <c r="CO43" s="608"/>
      <c r="CP43" s="608"/>
      <c r="CQ43" s="609"/>
      <c r="CR43" s="610">
        <v>528648</v>
      </c>
      <c r="CS43" s="642"/>
      <c r="CT43" s="642"/>
      <c r="CU43" s="642"/>
      <c r="CV43" s="642"/>
      <c r="CW43" s="642"/>
      <c r="CX43" s="642"/>
      <c r="CY43" s="643"/>
      <c r="CZ43" s="615">
        <v>0.4</v>
      </c>
      <c r="DA43" s="640"/>
      <c r="DB43" s="640"/>
      <c r="DC43" s="644"/>
      <c r="DD43" s="619">
        <v>486331</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15414251</v>
      </c>
      <c r="CS44" s="611"/>
      <c r="CT44" s="611"/>
      <c r="CU44" s="611"/>
      <c r="CV44" s="611"/>
      <c r="CW44" s="611"/>
      <c r="CX44" s="611"/>
      <c r="CY44" s="612"/>
      <c r="CZ44" s="615">
        <v>11.7</v>
      </c>
      <c r="DA44" s="616"/>
      <c r="DB44" s="616"/>
      <c r="DC44" s="622"/>
      <c r="DD44" s="619">
        <v>3638675</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7857181</v>
      </c>
      <c r="CS45" s="642"/>
      <c r="CT45" s="642"/>
      <c r="CU45" s="642"/>
      <c r="CV45" s="642"/>
      <c r="CW45" s="642"/>
      <c r="CX45" s="642"/>
      <c r="CY45" s="643"/>
      <c r="CZ45" s="615">
        <v>6</v>
      </c>
      <c r="DA45" s="640"/>
      <c r="DB45" s="640"/>
      <c r="DC45" s="644"/>
      <c r="DD45" s="619">
        <v>1017891</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348</v>
      </c>
      <c r="CG46" s="608"/>
      <c r="CH46" s="608"/>
      <c r="CI46" s="608"/>
      <c r="CJ46" s="608"/>
      <c r="CK46" s="608"/>
      <c r="CL46" s="608"/>
      <c r="CM46" s="608"/>
      <c r="CN46" s="608"/>
      <c r="CO46" s="608"/>
      <c r="CP46" s="608"/>
      <c r="CQ46" s="609"/>
      <c r="CR46" s="610">
        <v>6890294</v>
      </c>
      <c r="CS46" s="611"/>
      <c r="CT46" s="611"/>
      <c r="CU46" s="611"/>
      <c r="CV46" s="611"/>
      <c r="CW46" s="611"/>
      <c r="CX46" s="611"/>
      <c r="CY46" s="612"/>
      <c r="CZ46" s="615">
        <v>5.2</v>
      </c>
      <c r="DA46" s="616"/>
      <c r="DB46" s="616"/>
      <c r="DC46" s="622"/>
      <c r="DD46" s="619">
        <v>2582553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349</v>
      </c>
      <c r="CG47" s="608"/>
      <c r="CH47" s="608"/>
      <c r="CI47" s="608"/>
      <c r="CJ47" s="608"/>
      <c r="CK47" s="608"/>
      <c r="CL47" s="608"/>
      <c r="CM47" s="608"/>
      <c r="CN47" s="608"/>
      <c r="CO47" s="608"/>
      <c r="CP47" s="608"/>
      <c r="CQ47" s="609"/>
      <c r="CR47" s="610">
        <v>756077</v>
      </c>
      <c r="CS47" s="642"/>
      <c r="CT47" s="642"/>
      <c r="CU47" s="642"/>
      <c r="CV47" s="642"/>
      <c r="CW47" s="642"/>
      <c r="CX47" s="642"/>
      <c r="CY47" s="643"/>
      <c r="CZ47" s="615">
        <v>0.6</v>
      </c>
      <c r="DA47" s="640"/>
      <c r="DB47" s="640"/>
      <c r="DC47" s="644"/>
      <c r="DD47" s="619">
        <v>156440</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19"/>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351</v>
      </c>
      <c r="CE49" s="632"/>
      <c r="CF49" s="632"/>
      <c r="CG49" s="632"/>
      <c r="CH49" s="632"/>
      <c r="CI49" s="632"/>
      <c r="CJ49" s="632"/>
      <c r="CK49" s="632"/>
      <c r="CL49" s="632"/>
      <c r="CM49" s="632"/>
      <c r="CN49" s="632"/>
      <c r="CO49" s="632"/>
      <c r="CP49" s="632"/>
      <c r="CQ49" s="633"/>
      <c r="CR49" s="682">
        <v>131857406</v>
      </c>
      <c r="CS49" s="669"/>
      <c r="CT49" s="669"/>
      <c r="CU49" s="669"/>
      <c r="CV49" s="669"/>
      <c r="CW49" s="669"/>
      <c r="CX49" s="669"/>
      <c r="CY49" s="698"/>
      <c r="CZ49" s="690">
        <v>100</v>
      </c>
      <c r="DA49" s="699"/>
      <c r="DB49" s="699"/>
      <c r="DC49" s="700"/>
      <c r="DD49" s="701">
        <v>78068141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jcGO7Z9klr3rQt5Tqaslg9/JQSCI9gwD+wKchG0CifVOCLqc8Mw93c0aENj4nAjMeNvc7Wri8n53G4w/FNlMQ==" saltValue="Fgq72spHli8KMiXX7Y8nQ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F1" zoomScale="70" zoomScaleNormal="70" zoomScaleSheetLayoutView="70" workbookViewId="0">
      <selection activeCell="B54" sqref="B54:P54"/>
    </sheetView>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9"/>
    </row>
    <row r="6" spans="1:131" s="230"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2">
      <c r="A7" s="231">
        <v>1</v>
      </c>
      <c r="B7" s="736" t="s">
        <v>374</v>
      </c>
      <c r="C7" s="737"/>
      <c r="D7" s="737"/>
      <c r="E7" s="737"/>
      <c r="F7" s="737"/>
      <c r="G7" s="737"/>
      <c r="H7" s="737"/>
      <c r="I7" s="737"/>
      <c r="J7" s="737"/>
      <c r="K7" s="737"/>
      <c r="L7" s="737"/>
      <c r="M7" s="737"/>
      <c r="N7" s="737"/>
      <c r="O7" s="737"/>
      <c r="P7" s="738"/>
      <c r="Q7" s="739">
        <v>133606</v>
      </c>
      <c r="R7" s="740"/>
      <c r="S7" s="740"/>
      <c r="T7" s="740"/>
      <c r="U7" s="740"/>
      <c r="V7" s="740">
        <v>129339</v>
      </c>
      <c r="W7" s="740"/>
      <c r="X7" s="740"/>
      <c r="Y7" s="740"/>
      <c r="Z7" s="740"/>
      <c r="AA7" s="740">
        <v>4267</v>
      </c>
      <c r="AB7" s="740"/>
      <c r="AC7" s="740"/>
      <c r="AD7" s="740"/>
      <c r="AE7" s="741"/>
      <c r="AF7" s="742">
        <v>3064</v>
      </c>
      <c r="AG7" s="743"/>
      <c r="AH7" s="743"/>
      <c r="AI7" s="743"/>
      <c r="AJ7" s="744"/>
      <c r="AK7" s="745">
        <v>5480</v>
      </c>
      <c r="AL7" s="746"/>
      <c r="AM7" s="746"/>
      <c r="AN7" s="746"/>
      <c r="AO7" s="746"/>
      <c r="AP7" s="746">
        <v>91581</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t="s">
        <v>568</v>
      </c>
      <c r="BT7" s="734"/>
      <c r="BU7" s="734"/>
      <c r="BV7" s="734"/>
      <c r="BW7" s="734"/>
      <c r="BX7" s="734"/>
      <c r="BY7" s="734"/>
      <c r="BZ7" s="734"/>
      <c r="CA7" s="734"/>
      <c r="CB7" s="734"/>
      <c r="CC7" s="734"/>
      <c r="CD7" s="734"/>
      <c r="CE7" s="734"/>
      <c r="CF7" s="734"/>
      <c r="CG7" s="749"/>
      <c r="CH7" s="730">
        <v>41</v>
      </c>
      <c r="CI7" s="731"/>
      <c r="CJ7" s="731"/>
      <c r="CK7" s="731"/>
      <c r="CL7" s="732"/>
      <c r="CM7" s="730">
        <v>194</v>
      </c>
      <c r="CN7" s="731"/>
      <c r="CO7" s="731"/>
      <c r="CP7" s="731"/>
      <c r="CQ7" s="732"/>
      <c r="CR7" s="730">
        <v>30</v>
      </c>
      <c r="CS7" s="731"/>
      <c r="CT7" s="731"/>
      <c r="CU7" s="731"/>
      <c r="CV7" s="732"/>
      <c r="CW7" s="730">
        <v>1</v>
      </c>
      <c r="CX7" s="731"/>
      <c r="CY7" s="731"/>
      <c r="CZ7" s="731"/>
      <c r="DA7" s="732"/>
      <c r="DB7" s="730" t="s">
        <v>560</v>
      </c>
      <c r="DC7" s="731"/>
      <c r="DD7" s="731"/>
      <c r="DE7" s="731"/>
      <c r="DF7" s="732"/>
      <c r="DG7" s="730" t="s">
        <v>560</v>
      </c>
      <c r="DH7" s="731"/>
      <c r="DI7" s="731"/>
      <c r="DJ7" s="731"/>
      <c r="DK7" s="732"/>
      <c r="DL7" s="730" t="s">
        <v>560</v>
      </c>
      <c r="DM7" s="731"/>
      <c r="DN7" s="731"/>
      <c r="DO7" s="731"/>
      <c r="DP7" s="732"/>
      <c r="DQ7" s="730" t="s">
        <v>560</v>
      </c>
      <c r="DR7" s="731"/>
      <c r="DS7" s="731"/>
      <c r="DT7" s="731"/>
      <c r="DU7" s="732"/>
      <c r="DV7" s="733"/>
      <c r="DW7" s="734"/>
      <c r="DX7" s="734"/>
      <c r="DY7" s="734"/>
      <c r="DZ7" s="735"/>
      <c r="EA7" s="229"/>
    </row>
    <row r="8" spans="1:131" s="230" customFormat="1" ht="26.25" customHeight="1" x14ac:dyDescent="0.2">
      <c r="A8" s="233">
        <v>2</v>
      </c>
      <c r="B8" s="767" t="s">
        <v>375</v>
      </c>
      <c r="C8" s="768"/>
      <c r="D8" s="768"/>
      <c r="E8" s="768"/>
      <c r="F8" s="768"/>
      <c r="G8" s="768"/>
      <c r="H8" s="768"/>
      <c r="I8" s="768"/>
      <c r="J8" s="768"/>
      <c r="K8" s="768"/>
      <c r="L8" s="768"/>
      <c r="M8" s="768"/>
      <c r="N8" s="768"/>
      <c r="O8" s="768"/>
      <c r="P8" s="769"/>
      <c r="Q8" s="770">
        <v>3160</v>
      </c>
      <c r="R8" s="771"/>
      <c r="S8" s="771"/>
      <c r="T8" s="771"/>
      <c r="U8" s="771"/>
      <c r="V8" s="771">
        <v>2629</v>
      </c>
      <c r="W8" s="771"/>
      <c r="X8" s="771"/>
      <c r="Y8" s="771"/>
      <c r="Z8" s="771"/>
      <c r="AA8" s="771">
        <v>532</v>
      </c>
      <c r="AB8" s="771"/>
      <c r="AC8" s="771"/>
      <c r="AD8" s="771"/>
      <c r="AE8" s="772"/>
      <c r="AF8" s="773">
        <v>532</v>
      </c>
      <c r="AG8" s="774"/>
      <c r="AH8" s="774"/>
      <c r="AI8" s="774"/>
      <c r="AJ8" s="775"/>
      <c r="AK8" s="756">
        <v>77</v>
      </c>
      <c r="AL8" s="757"/>
      <c r="AM8" s="757"/>
      <c r="AN8" s="757"/>
      <c r="AO8" s="757"/>
      <c r="AP8" s="757">
        <v>9238</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t="s">
        <v>569</v>
      </c>
      <c r="BT8" s="761"/>
      <c r="BU8" s="761"/>
      <c r="BV8" s="761"/>
      <c r="BW8" s="761"/>
      <c r="BX8" s="761"/>
      <c r="BY8" s="761"/>
      <c r="BZ8" s="761"/>
      <c r="CA8" s="761"/>
      <c r="CB8" s="761"/>
      <c r="CC8" s="761"/>
      <c r="CD8" s="761"/>
      <c r="CE8" s="761"/>
      <c r="CF8" s="761"/>
      <c r="CG8" s="762"/>
      <c r="CH8" s="763">
        <v>-4</v>
      </c>
      <c r="CI8" s="764"/>
      <c r="CJ8" s="764"/>
      <c r="CK8" s="764"/>
      <c r="CL8" s="765"/>
      <c r="CM8" s="763">
        <v>75</v>
      </c>
      <c r="CN8" s="764"/>
      <c r="CO8" s="764"/>
      <c r="CP8" s="764"/>
      <c r="CQ8" s="765"/>
      <c r="CR8" s="763">
        <v>30</v>
      </c>
      <c r="CS8" s="764"/>
      <c r="CT8" s="764"/>
      <c r="CU8" s="764"/>
      <c r="CV8" s="765"/>
      <c r="CW8" s="763">
        <v>12</v>
      </c>
      <c r="CX8" s="764"/>
      <c r="CY8" s="764"/>
      <c r="CZ8" s="764"/>
      <c r="DA8" s="765"/>
      <c r="DB8" s="763" t="s">
        <v>560</v>
      </c>
      <c r="DC8" s="764"/>
      <c r="DD8" s="764"/>
      <c r="DE8" s="764"/>
      <c r="DF8" s="765"/>
      <c r="DG8" s="763" t="s">
        <v>560</v>
      </c>
      <c r="DH8" s="764"/>
      <c r="DI8" s="764"/>
      <c r="DJ8" s="764"/>
      <c r="DK8" s="765"/>
      <c r="DL8" s="763" t="s">
        <v>560</v>
      </c>
      <c r="DM8" s="764"/>
      <c r="DN8" s="764"/>
      <c r="DO8" s="764"/>
      <c r="DP8" s="765"/>
      <c r="DQ8" s="763" t="s">
        <v>560</v>
      </c>
      <c r="DR8" s="764"/>
      <c r="DS8" s="764"/>
      <c r="DT8" s="764"/>
      <c r="DU8" s="765"/>
      <c r="DV8" s="760"/>
      <c r="DW8" s="761"/>
      <c r="DX8" s="761"/>
      <c r="DY8" s="761"/>
      <c r="DZ8" s="766"/>
      <c r="EA8" s="229"/>
    </row>
    <row r="9" spans="1:131" s="230" customFormat="1" ht="26.25" customHeight="1" x14ac:dyDescent="0.2">
      <c r="A9" s="233">
        <v>3</v>
      </c>
      <c r="B9" s="767" t="s">
        <v>376</v>
      </c>
      <c r="C9" s="768"/>
      <c r="D9" s="768"/>
      <c r="E9" s="768"/>
      <c r="F9" s="768"/>
      <c r="G9" s="768"/>
      <c r="H9" s="768"/>
      <c r="I9" s="768"/>
      <c r="J9" s="768"/>
      <c r="K9" s="768"/>
      <c r="L9" s="768"/>
      <c r="M9" s="768"/>
      <c r="N9" s="768"/>
      <c r="O9" s="768"/>
      <c r="P9" s="769"/>
      <c r="Q9" s="770">
        <v>33</v>
      </c>
      <c r="R9" s="771"/>
      <c r="S9" s="771"/>
      <c r="T9" s="771"/>
      <c r="U9" s="771"/>
      <c r="V9" s="771">
        <v>33</v>
      </c>
      <c r="W9" s="771"/>
      <c r="X9" s="771"/>
      <c r="Y9" s="771"/>
      <c r="Z9" s="771"/>
      <c r="AA9" s="771" t="s">
        <v>591</v>
      </c>
      <c r="AB9" s="771"/>
      <c r="AC9" s="771"/>
      <c r="AD9" s="771"/>
      <c r="AE9" s="772"/>
      <c r="AF9" s="773" t="s">
        <v>122</v>
      </c>
      <c r="AG9" s="774"/>
      <c r="AH9" s="774"/>
      <c r="AI9" s="774"/>
      <c r="AJ9" s="775"/>
      <c r="AK9" s="756">
        <v>33</v>
      </c>
      <c r="AL9" s="757"/>
      <c r="AM9" s="757"/>
      <c r="AN9" s="757"/>
      <c r="AO9" s="757"/>
      <c r="AP9" s="757">
        <v>0</v>
      </c>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t="s">
        <v>570</v>
      </c>
      <c r="BT9" s="761"/>
      <c r="BU9" s="761"/>
      <c r="BV9" s="761"/>
      <c r="BW9" s="761"/>
      <c r="BX9" s="761"/>
      <c r="BY9" s="761"/>
      <c r="BZ9" s="761"/>
      <c r="CA9" s="761"/>
      <c r="CB9" s="761"/>
      <c r="CC9" s="761"/>
      <c r="CD9" s="761"/>
      <c r="CE9" s="761"/>
      <c r="CF9" s="761"/>
      <c r="CG9" s="762"/>
      <c r="CH9" s="763">
        <v>0</v>
      </c>
      <c r="CI9" s="764"/>
      <c r="CJ9" s="764"/>
      <c r="CK9" s="764"/>
      <c r="CL9" s="765"/>
      <c r="CM9" s="763">
        <v>255</v>
      </c>
      <c r="CN9" s="764"/>
      <c r="CO9" s="764"/>
      <c r="CP9" s="764"/>
      <c r="CQ9" s="765"/>
      <c r="CR9" s="763">
        <v>60</v>
      </c>
      <c r="CS9" s="764"/>
      <c r="CT9" s="764"/>
      <c r="CU9" s="764"/>
      <c r="CV9" s="765"/>
      <c r="CW9" s="763">
        <v>226</v>
      </c>
      <c r="CX9" s="764"/>
      <c r="CY9" s="764"/>
      <c r="CZ9" s="764"/>
      <c r="DA9" s="765"/>
      <c r="DB9" s="763" t="s">
        <v>560</v>
      </c>
      <c r="DC9" s="764"/>
      <c r="DD9" s="764"/>
      <c r="DE9" s="764"/>
      <c r="DF9" s="765"/>
      <c r="DG9" s="763" t="s">
        <v>560</v>
      </c>
      <c r="DH9" s="764"/>
      <c r="DI9" s="764"/>
      <c r="DJ9" s="764"/>
      <c r="DK9" s="765"/>
      <c r="DL9" s="763" t="s">
        <v>560</v>
      </c>
      <c r="DM9" s="764"/>
      <c r="DN9" s="764"/>
      <c r="DO9" s="764"/>
      <c r="DP9" s="765"/>
      <c r="DQ9" s="763" t="s">
        <v>560</v>
      </c>
      <c r="DR9" s="764"/>
      <c r="DS9" s="764"/>
      <c r="DT9" s="764"/>
      <c r="DU9" s="765"/>
      <c r="DV9" s="760"/>
      <c r="DW9" s="761"/>
      <c r="DX9" s="761"/>
      <c r="DY9" s="761"/>
      <c r="DZ9" s="766"/>
      <c r="EA9" s="229"/>
    </row>
    <row r="10" spans="1:131" s="230" customFormat="1" ht="26.25" customHeight="1" x14ac:dyDescent="0.2">
      <c r="A10" s="233">
        <v>4</v>
      </c>
      <c r="B10" s="767" t="s">
        <v>377</v>
      </c>
      <c r="C10" s="768"/>
      <c r="D10" s="768"/>
      <c r="E10" s="768"/>
      <c r="F10" s="768"/>
      <c r="G10" s="768"/>
      <c r="H10" s="768"/>
      <c r="I10" s="768"/>
      <c r="J10" s="768"/>
      <c r="K10" s="768"/>
      <c r="L10" s="768"/>
      <c r="M10" s="768"/>
      <c r="N10" s="768"/>
      <c r="O10" s="768"/>
      <c r="P10" s="769"/>
      <c r="Q10" s="770">
        <v>89</v>
      </c>
      <c r="R10" s="771"/>
      <c r="S10" s="771"/>
      <c r="T10" s="771"/>
      <c r="U10" s="771"/>
      <c r="V10" s="771">
        <v>89</v>
      </c>
      <c r="W10" s="771"/>
      <c r="X10" s="771"/>
      <c r="Y10" s="771"/>
      <c r="Z10" s="771"/>
      <c r="AA10" s="771" t="s">
        <v>591</v>
      </c>
      <c r="AB10" s="771"/>
      <c r="AC10" s="771"/>
      <c r="AD10" s="771"/>
      <c r="AE10" s="772"/>
      <c r="AF10" s="773" t="s">
        <v>122</v>
      </c>
      <c r="AG10" s="774"/>
      <c r="AH10" s="774"/>
      <c r="AI10" s="774"/>
      <c r="AJ10" s="775"/>
      <c r="AK10" s="756">
        <v>72</v>
      </c>
      <c r="AL10" s="757"/>
      <c r="AM10" s="757"/>
      <c r="AN10" s="757"/>
      <c r="AO10" s="757"/>
      <c r="AP10" s="757">
        <v>0</v>
      </c>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t="s">
        <v>571</v>
      </c>
      <c r="BT10" s="761"/>
      <c r="BU10" s="761"/>
      <c r="BV10" s="761"/>
      <c r="BW10" s="761"/>
      <c r="BX10" s="761"/>
      <c r="BY10" s="761"/>
      <c r="BZ10" s="761"/>
      <c r="CA10" s="761"/>
      <c r="CB10" s="761"/>
      <c r="CC10" s="761"/>
      <c r="CD10" s="761"/>
      <c r="CE10" s="761"/>
      <c r="CF10" s="761"/>
      <c r="CG10" s="762"/>
      <c r="CH10" s="763">
        <v>3</v>
      </c>
      <c r="CI10" s="764"/>
      <c r="CJ10" s="764"/>
      <c r="CK10" s="764"/>
      <c r="CL10" s="765"/>
      <c r="CM10" s="763">
        <v>198</v>
      </c>
      <c r="CN10" s="764"/>
      <c r="CO10" s="764"/>
      <c r="CP10" s="764"/>
      <c r="CQ10" s="765"/>
      <c r="CR10" s="763">
        <v>148</v>
      </c>
      <c r="CS10" s="764"/>
      <c r="CT10" s="764"/>
      <c r="CU10" s="764"/>
      <c r="CV10" s="765"/>
      <c r="CW10" s="763" t="s">
        <v>560</v>
      </c>
      <c r="CX10" s="764"/>
      <c r="CY10" s="764"/>
      <c r="CZ10" s="764"/>
      <c r="DA10" s="765"/>
      <c r="DB10" s="763" t="s">
        <v>560</v>
      </c>
      <c r="DC10" s="764"/>
      <c r="DD10" s="764"/>
      <c r="DE10" s="764"/>
      <c r="DF10" s="765"/>
      <c r="DG10" s="763" t="s">
        <v>560</v>
      </c>
      <c r="DH10" s="764"/>
      <c r="DI10" s="764"/>
      <c r="DJ10" s="764"/>
      <c r="DK10" s="765"/>
      <c r="DL10" s="763" t="s">
        <v>560</v>
      </c>
      <c r="DM10" s="764"/>
      <c r="DN10" s="764"/>
      <c r="DO10" s="764"/>
      <c r="DP10" s="765"/>
      <c r="DQ10" s="763" t="s">
        <v>560</v>
      </c>
      <c r="DR10" s="764"/>
      <c r="DS10" s="764"/>
      <c r="DT10" s="764"/>
      <c r="DU10" s="765"/>
      <c r="DV10" s="760"/>
      <c r="DW10" s="761"/>
      <c r="DX10" s="761"/>
      <c r="DY10" s="761"/>
      <c r="DZ10" s="766"/>
      <c r="EA10" s="229"/>
    </row>
    <row r="11" spans="1:131" s="230" customFormat="1" ht="26.25" customHeight="1" x14ac:dyDescent="0.2">
      <c r="A11" s="233">
        <v>5</v>
      </c>
      <c r="B11" s="767" t="s">
        <v>378</v>
      </c>
      <c r="C11" s="768"/>
      <c r="D11" s="768"/>
      <c r="E11" s="768"/>
      <c r="F11" s="768"/>
      <c r="G11" s="768"/>
      <c r="H11" s="768"/>
      <c r="I11" s="768"/>
      <c r="J11" s="768"/>
      <c r="K11" s="768"/>
      <c r="L11" s="768"/>
      <c r="M11" s="768"/>
      <c r="N11" s="768"/>
      <c r="O11" s="768"/>
      <c r="P11" s="769"/>
      <c r="Q11" s="770">
        <v>67</v>
      </c>
      <c r="R11" s="771"/>
      <c r="S11" s="771"/>
      <c r="T11" s="771"/>
      <c r="U11" s="771"/>
      <c r="V11" s="771">
        <v>13</v>
      </c>
      <c r="W11" s="771"/>
      <c r="X11" s="771"/>
      <c r="Y11" s="771"/>
      <c r="Z11" s="771"/>
      <c r="AA11" s="771">
        <v>54</v>
      </c>
      <c r="AB11" s="771"/>
      <c r="AC11" s="771"/>
      <c r="AD11" s="771"/>
      <c r="AE11" s="772"/>
      <c r="AF11" s="773">
        <v>54</v>
      </c>
      <c r="AG11" s="774"/>
      <c r="AH11" s="774"/>
      <c r="AI11" s="774"/>
      <c r="AJ11" s="775"/>
      <c r="AK11" s="756">
        <v>4</v>
      </c>
      <c r="AL11" s="757"/>
      <c r="AM11" s="757"/>
      <c r="AN11" s="757"/>
      <c r="AO11" s="757"/>
      <c r="AP11" s="757">
        <v>138</v>
      </c>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t="s">
        <v>572</v>
      </c>
      <c r="BT11" s="761"/>
      <c r="BU11" s="761"/>
      <c r="BV11" s="761"/>
      <c r="BW11" s="761"/>
      <c r="BX11" s="761"/>
      <c r="BY11" s="761"/>
      <c r="BZ11" s="761"/>
      <c r="CA11" s="761"/>
      <c r="CB11" s="761"/>
      <c r="CC11" s="761"/>
      <c r="CD11" s="761"/>
      <c r="CE11" s="761"/>
      <c r="CF11" s="761"/>
      <c r="CG11" s="762"/>
      <c r="CH11" s="763">
        <v>7</v>
      </c>
      <c r="CI11" s="764"/>
      <c r="CJ11" s="764"/>
      <c r="CK11" s="764"/>
      <c r="CL11" s="765"/>
      <c r="CM11" s="763">
        <v>73</v>
      </c>
      <c r="CN11" s="764"/>
      <c r="CO11" s="764"/>
      <c r="CP11" s="764"/>
      <c r="CQ11" s="765"/>
      <c r="CR11" s="763">
        <v>2</v>
      </c>
      <c r="CS11" s="764"/>
      <c r="CT11" s="764"/>
      <c r="CU11" s="764"/>
      <c r="CV11" s="765"/>
      <c r="CW11" s="763">
        <v>37</v>
      </c>
      <c r="CX11" s="764"/>
      <c r="CY11" s="764"/>
      <c r="CZ11" s="764"/>
      <c r="DA11" s="765"/>
      <c r="DB11" s="763" t="s">
        <v>560</v>
      </c>
      <c r="DC11" s="764"/>
      <c r="DD11" s="764"/>
      <c r="DE11" s="764"/>
      <c r="DF11" s="765"/>
      <c r="DG11" s="763" t="s">
        <v>560</v>
      </c>
      <c r="DH11" s="764"/>
      <c r="DI11" s="764"/>
      <c r="DJ11" s="764"/>
      <c r="DK11" s="765"/>
      <c r="DL11" s="763" t="s">
        <v>560</v>
      </c>
      <c r="DM11" s="764"/>
      <c r="DN11" s="764"/>
      <c r="DO11" s="764"/>
      <c r="DP11" s="765"/>
      <c r="DQ11" s="763" t="s">
        <v>560</v>
      </c>
      <c r="DR11" s="764"/>
      <c r="DS11" s="764"/>
      <c r="DT11" s="764"/>
      <c r="DU11" s="765"/>
      <c r="DV11" s="760"/>
      <c r="DW11" s="761"/>
      <c r="DX11" s="761"/>
      <c r="DY11" s="761"/>
      <c r="DZ11" s="766"/>
      <c r="EA11" s="229"/>
    </row>
    <row r="12" spans="1:131" s="230" customFormat="1" ht="26.25" customHeight="1" x14ac:dyDescent="0.2">
      <c r="A12" s="233">
        <v>6</v>
      </c>
      <c r="B12" s="767" t="s">
        <v>379</v>
      </c>
      <c r="C12" s="768"/>
      <c r="D12" s="768"/>
      <c r="E12" s="768"/>
      <c r="F12" s="768"/>
      <c r="G12" s="768"/>
      <c r="H12" s="768"/>
      <c r="I12" s="768"/>
      <c r="J12" s="768"/>
      <c r="K12" s="768"/>
      <c r="L12" s="768"/>
      <c r="M12" s="768"/>
      <c r="N12" s="768"/>
      <c r="O12" s="768"/>
      <c r="P12" s="769"/>
      <c r="Q12" s="770">
        <v>1588</v>
      </c>
      <c r="R12" s="771"/>
      <c r="S12" s="771"/>
      <c r="T12" s="771"/>
      <c r="U12" s="771"/>
      <c r="V12" s="771">
        <v>1588</v>
      </c>
      <c r="W12" s="771"/>
      <c r="X12" s="771"/>
      <c r="Y12" s="771"/>
      <c r="Z12" s="771"/>
      <c r="AA12" s="771" t="s">
        <v>591</v>
      </c>
      <c r="AB12" s="771"/>
      <c r="AC12" s="771"/>
      <c r="AD12" s="771"/>
      <c r="AE12" s="772"/>
      <c r="AF12" s="773" t="s">
        <v>122</v>
      </c>
      <c r="AG12" s="774"/>
      <c r="AH12" s="774"/>
      <c r="AI12" s="774"/>
      <c r="AJ12" s="775"/>
      <c r="AK12" s="756" t="s">
        <v>589</v>
      </c>
      <c r="AL12" s="757"/>
      <c r="AM12" s="757"/>
      <c r="AN12" s="757"/>
      <c r="AO12" s="757"/>
      <c r="AP12" s="757">
        <v>5726</v>
      </c>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t="s">
        <v>573</v>
      </c>
      <c r="BT12" s="761"/>
      <c r="BU12" s="761"/>
      <c r="BV12" s="761"/>
      <c r="BW12" s="761"/>
      <c r="BX12" s="761"/>
      <c r="BY12" s="761"/>
      <c r="BZ12" s="761"/>
      <c r="CA12" s="761"/>
      <c r="CB12" s="761"/>
      <c r="CC12" s="761"/>
      <c r="CD12" s="761"/>
      <c r="CE12" s="761"/>
      <c r="CF12" s="761"/>
      <c r="CG12" s="762"/>
      <c r="CH12" s="763">
        <v>9</v>
      </c>
      <c r="CI12" s="764"/>
      <c r="CJ12" s="764"/>
      <c r="CK12" s="764"/>
      <c r="CL12" s="765"/>
      <c r="CM12" s="763">
        <v>113</v>
      </c>
      <c r="CN12" s="764"/>
      <c r="CO12" s="764"/>
      <c r="CP12" s="764"/>
      <c r="CQ12" s="765"/>
      <c r="CR12" s="763">
        <v>39</v>
      </c>
      <c r="CS12" s="764"/>
      <c r="CT12" s="764"/>
      <c r="CU12" s="764"/>
      <c r="CV12" s="765"/>
      <c r="CW12" s="763" t="s">
        <v>560</v>
      </c>
      <c r="CX12" s="764"/>
      <c r="CY12" s="764"/>
      <c r="CZ12" s="764"/>
      <c r="DA12" s="765"/>
      <c r="DB12" s="763" t="s">
        <v>560</v>
      </c>
      <c r="DC12" s="764"/>
      <c r="DD12" s="764"/>
      <c r="DE12" s="764"/>
      <c r="DF12" s="765"/>
      <c r="DG12" s="763" t="s">
        <v>560</v>
      </c>
      <c r="DH12" s="764"/>
      <c r="DI12" s="764"/>
      <c r="DJ12" s="764"/>
      <c r="DK12" s="765"/>
      <c r="DL12" s="763" t="s">
        <v>560</v>
      </c>
      <c r="DM12" s="764"/>
      <c r="DN12" s="764"/>
      <c r="DO12" s="764"/>
      <c r="DP12" s="765"/>
      <c r="DQ12" s="763" t="s">
        <v>560</v>
      </c>
      <c r="DR12" s="764"/>
      <c r="DS12" s="764"/>
      <c r="DT12" s="764"/>
      <c r="DU12" s="765"/>
      <c r="DV12" s="760"/>
      <c r="DW12" s="761"/>
      <c r="DX12" s="761"/>
      <c r="DY12" s="761"/>
      <c r="DZ12" s="766"/>
      <c r="EA12" s="229"/>
    </row>
    <row r="13" spans="1:131" s="230" customFormat="1" ht="26.25" customHeight="1" x14ac:dyDescent="0.2">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t="s">
        <v>574</v>
      </c>
      <c r="BT13" s="761"/>
      <c r="BU13" s="761"/>
      <c r="BV13" s="761"/>
      <c r="BW13" s="761"/>
      <c r="BX13" s="761"/>
      <c r="BY13" s="761"/>
      <c r="BZ13" s="761"/>
      <c r="CA13" s="761"/>
      <c r="CB13" s="761"/>
      <c r="CC13" s="761"/>
      <c r="CD13" s="761"/>
      <c r="CE13" s="761"/>
      <c r="CF13" s="761"/>
      <c r="CG13" s="762"/>
      <c r="CH13" s="763">
        <v>-1</v>
      </c>
      <c r="CI13" s="764"/>
      <c r="CJ13" s="764"/>
      <c r="CK13" s="764"/>
      <c r="CL13" s="765"/>
      <c r="CM13" s="763">
        <v>3</v>
      </c>
      <c r="CN13" s="764"/>
      <c r="CO13" s="764"/>
      <c r="CP13" s="764"/>
      <c r="CQ13" s="765"/>
      <c r="CR13" s="763">
        <v>8</v>
      </c>
      <c r="CS13" s="764"/>
      <c r="CT13" s="764"/>
      <c r="CU13" s="764"/>
      <c r="CV13" s="765"/>
      <c r="CW13" s="763">
        <v>16</v>
      </c>
      <c r="CX13" s="764"/>
      <c r="CY13" s="764"/>
      <c r="CZ13" s="764"/>
      <c r="DA13" s="765"/>
      <c r="DB13" s="763" t="s">
        <v>560</v>
      </c>
      <c r="DC13" s="764"/>
      <c r="DD13" s="764"/>
      <c r="DE13" s="764"/>
      <c r="DF13" s="765"/>
      <c r="DG13" s="763" t="s">
        <v>560</v>
      </c>
      <c r="DH13" s="764"/>
      <c r="DI13" s="764"/>
      <c r="DJ13" s="764"/>
      <c r="DK13" s="765"/>
      <c r="DL13" s="763" t="s">
        <v>560</v>
      </c>
      <c r="DM13" s="764"/>
      <c r="DN13" s="764"/>
      <c r="DO13" s="764"/>
      <c r="DP13" s="765"/>
      <c r="DQ13" s="763" t="s">
        <v>560</v>
      </c>
      <c r="DR13" s="764"/>
      <c r="DS13" s="764"/>
      <c r="DT13" s="764"/>
      <c r="DU13" s="765"/>
      <c r="DV13" s="760"/>
      <c r="DW13" s="761"/>
      <c r="DX13" s="761"/>
      <c r="DY13" s="761"/>
      <c r="DZ13" s="766"/>
      <c r="EA13" s="229"/>
    </row>
    <row r="14" spans="1:131" s="230" customFormat="1" ht="26.25" customHeight="1" x14ac:dyDescent="0.2">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t="s">
        <v>575</v>
      </c>
      <c r="BT14" s="761"/>
      <c r="BU14" s="761"/>
      <c r="BV14" s="761"/>
      <c r="BW14" s="761"/>
      <c r="BX14" s="761"/>
      <c r="BY14" s="761"/>
      <c r="BZ14" s="761"/>
      <c r="CA14" s="761"/>
      <c r="CB14" s="761"/>
      <c r="CC14" s="761"/>
      <c r="CD14" s="761"/>
      <c r="CE14" s="761"/>
      <c r="CF14" s="761"/>
      <c r="CG14" s="762"/>
      <c r="CH14" s="763">
        <v>20</v>
      </c>
      <c r="CI14" s="764"/>
      <c r="CJ14" s="764"/>
      <c r="CK14" s="764"/>
      <c r="CL14" s="765"/>
      <c r="CM14" s="763">
        <v>127</v>
      </c>
      <c r="CN14" s="764"/>
      <c r="CO14" s="764"/>
      <c r="CP14" s="764"/>
      <c r="CQ14" s="765"/>
      <c r="CR14" s="763">
        <v>80</v>
      </c>
      <c r="CS14" s="764"/>
      <c r="CT14" s="764"/>
      <c r="CU14" s="764"/>
      <c r="CV14" s="765"/>
      <c r="CW14" s="763" t="s">
        <v>560</v>
      </c>
      <c r="CX14" s="764"/>
      <c r="CY14" s="764"/>
      <c r="CZ14" s="764"/>
      <c r="DA14" s="765"/>
      <c r="DB14" s="763" t="s">
        <v>560</v>
      </c>
      <c r="DC14" s="764"/>
      <c r="DD14" s="764"/>
      <c r="DE14" s="764"/>
      <c r="DF14" s="765"/>
      <c r="DG14" s="763" t="s">
        <v>560</v>
      </c>
      <c r="DH14" s="764"/>
      <c r="DI14" s="764"/>
      <c r="DJ14" s="764"/>
      <c r="DK14" s="765"/>
      <c r="DL14" s="763" t="s">
        <v>560</v>
      </c>
      <c r="DM14" s="764"/>
      <c r="DN14" s="764"/>
      <c r="DO14" s="764"/>
      <c r="DP14" s="765"/>
      <c r="DQ14" s="763" t="s">
        <v>560</v>
      </c>
      <c r="DR14" s="764"/>
      <c r="DS14" s="764"/>
      <c r="DT14" s="764"/>
      <c r="DU14" s="765"/>
      <c r="DV14" s="760"/>
      <c r="DW14" s="761"/>
      <c r="DX14" s="761"/>
      <c r="DY14" s="761"/>
      <c r="DZ14" s="766"/>
      <c r="EA14" s="229"/>
    </row>
    <row r="15" spans="1:131" s="230" customFormat="1" ht="26.25" customHeight="1" x14ac:dyDescent="0.2">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t="s">
        <v>576</v>
      </c>
      <c r="BT15" s="761"/>
      <c r="BU15" s="761"/>
      <c r="BV15" s="761"/>
      <c r="BW15" s="761"/>
      <c r="BX15" s="761"/>
      <c r="BY15" s="761"/>
      <c r="BZ15" s="761"/>
      <c r="CA15" s="761"/>
      <c r="CB15" s="761"/>
      <c r="CC15" s="761"/>
      <c r="CD15" s="761"/>
      <c r="CE15" s="761"/>
      <c r="CF15" s="761"/>
      <c r="CG15" s="762"/>
      <c r="CH15" s="763">
        <v>-188</v>
      </c>
      <c r="CI15" s="764"/>
      <c r="CJ15" s="764"/>
      <c r="CK15" s="764"/>
      <c r="CL15" s="765"/>
      <c r="CM15" s="763">
        <v>2849</v>
      </c>
      <c r="CN15" s="764"/>
      <c r="CO15" s="764"/>
      <c r="CP15" s="764"/>
      <c r="CQ15" s="765"/>
      <c r="CR15" s="763">
        <v>1379</v>
      </c>
      <c r="CS15" s="764"/>
      <c r="CT15" s="764"/>
      <c r="CU15" s="764"/>
      <c r="CV15" s="765"/>
      <c r="CW15" s="763">
        <v>112</v>
      </c>
      <c r="CX15" s="764"/>
      <c r="CY15" s="764"/>
      <c r="CZ15" s="764"/>
      <c r="DA15" s="765"/>
      <c r="DB15" s="763">
        <v>783</v>
      </c>
      <c r="DC15" s="764"/>
      <c r="DD15" s="764"/>
      <c r="DE15" s="764"/>
      <c r="DF15" s="765"/>
      <c r="DG15" s="763" t="s">
        <v>560</v>
      </c>
      <c r="DH15" s="764"/>
      <c r="DI15" s="764"/>
      <c r="DJ15" s="764"/>
      <c r="DK15" s="765"/>
      <c r="DL15" s="763" t="s">
        <v>560</v>
      </c>
      <c r="DM15" s="764"/>
      <c r="DN15" s="764"/>
      <c r="DO15" s="764"/>
      <c r="DP15" s="765"/>
      <c r="DQ15" s="763" t="s">
        <v>560</v>
      </c>
      <c r="DR15" s="764"/>
      <c r="DS15" s="764"/>
      <c r="DT15" s="764"/>
      <c r="DU15" s="765"/>
      <c r="DV15" s="760"/>
      <c r="DW15" s="761"/>
      <c r="DX15" s="761"/>
      <c r="DY15" s="761"/>
      <c r="DZ15" s="766"/>
      <c r="EA15" s="229"/>
    </row>
    <row r="16" spans="1:131" s="230" customFormat="1" ht="26.25" customHeight="1" x14ac:dyDescent="0.2">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t="s">
        <v>577</v>
      </c>
      <c r="BT16" s="761"/>
      <c r="BU16" s="761"/>
      <c r="BV16" s="761"/>
      <c r="BW16" s="761"/>
      <c r="BX16" s="761"/>
      <c r="BY16" s="761"/>
      <c r="BZ16" s="761"/>
      <c r="CA16" s="761"/>
      <c r="CB16" s="761"/>
      <c r="CC16" s="761"/>
      <c r="CD16" s="761"/>
      <c r="CE16" s="761"/>
      <c r="CF16" s="761"/>
      <c r="CG16" s="762"/>
      <c r="CH16" s="763">
        <v>0</v>
      </c>
      <c r="CI16" s="764"/>
      <c r="CJ16" s="764"/>
      <c r="CK16" s="764"/>
      <c r="CL16" s="765"/>
      <c r="CM16" s="763">
        <v>3</v>
      </c>
      <c r="CN16" s="764"/>
      <c r="CO16" s="764"/>
      <c r="CP16" s="764"/>
      <c r="CQ16" s="765"/>
      <c r="CR16" s="763">
        <v>3</v>
      </c>
      <c r="CS16" s="764"/>
      <c r="CT16" s="764"/>
      <c r="CU16" s="764"/>
      <c r="CV16" s="765"/>
      <c r="CW16" s="763" t="s">
        <v>560</v>
      </c>
      <c r="CX16" s="764"/>
      <c r="CY16" s="764"/>
      <c r="CZ16" s="764"/>
      <c r="DA16" s="765"/>
      <c r="DB16" s="763" t="s">
        <v>560</v>
      </c>
      <c r="DC16" s="764"/>
      <c r="DD16" s="764"/>
      <c r="DE16" s="764"/>
      <c r="DF16" s="765"/>
      <c r="DG16" s="763" t="s">
        <v>560</v>
      </c>
      <c r="DH16" s="764"/>
      <c r="DI16" s="764"/>
      <c r="DJ16" s="764"/>
      <c r="DK16" s="765"/>
      <c r="DL16" s="763" t="s">
        <v>560</v>
      </c>
      <c r="DM16" s="764"/>
      <c r="DN16" s="764"/>
      <c r="DO16" s="764"/>
      <c r="DP16" s="765"/>
      <c r="DQ16" s="763" t="s">
        <v>560</v>
      </c>
      <c r="DR16" s="764"/>
      <c r="DS16" s="764"/>
      <c r="DT16" s="764"/>
      <c r="DU16" s="765"/>
      <c r="DV16" s="760"/>
      <c r="DW16" s="761"/>
      <c r="DX16" s="761"/>
      <c r="DY16" s="761"/>
      <c r="DZ16" s="766"/>
      <c r="EA16" s="229"/>
    </row>
    <row r="17" spans="1:131" s="230" customFormat="1" ht="26.25" customHeight="1" x14ac:dyDescent="0.2">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t="s">
        <v>578</v>
      </c>
      <c r="BT17" s="761"/>
      <c r="BU17" s="761"/>
      <c r="BV17" s="761"/>
      <c r="BW17" s="761"/>
      <c r="BX17" s="761"/>
      <c r="BY17" s="761"/>
      <c r="BZ17" s="761"/>
      <c r="CA17" s="761"/>
      <c r="CB17" s="761"/>
      <c r="CC17" s="761"/>
      <c r="CD17" s="761"/>
      <c r="CE17" s="761"/>
      <c r="CF17" s="761"/>
      <c r="CG17" s="762"/>
      <c r="CH17" s="763">
        <v>-99</v>
      </c>
      <c r="CI17" s="764"/>
      <c r="CJ17" s="764"/>
      <c r="CK17" s="764"/>
      <c r="CL17" s="765"/>
      <c r="CM17" s="763">
        <v>9855</v>
      </c>
      <c r="CN17" s="764"/>
      <c r="CO17" s="764"/>
      <c r="CP17" s="764"/>
      <c r="CQ17" s="765"/>
      <c r="CR17" s="763">
        <v>3709</v>
      </c>
      <c r="CS17" s="764"/>
      <c r="CT17" s="764"/>
      <c r="CU17" s="764"/>
      <c r="CV17" s="765"/>
      <c r="CW17" s="763">
        <v>832</v>
      </c>
      <c r="CX17" s="764"/>
      <c r="CY17" s="764"/>
      <c r="CZ17" s="764"/>
      <c r="DA17" s="765"/>
      <c r="DB17" s="763">
        <v>4943</v>
      </c>
      <c r="DC17" s="764"/>
      <c r="DD17" s="764"/>
      <c r="DE17" s="764"/>
      <c r="DF17" s="765"/>
      <c r="DG17" s="763" t="s">
        <v>560</v>
      </c>
      <c r="DH17" s="764"/>
      <c r="DI17" s="764"/>
      <c r="DJ17" s="764"/>
      <c r="DK17" s="765"/>
      <c r="DL17" s="763" t="s">
        <v>560</v>
      </c>
      <c r="DM17" s="764"/>
      <c r="DN17" s="764"/>
      <c r="DO17" s="764"/>
      <c r="DP17" s="765"/>
      <c r="DQ17" s="763" t="s">
        <v>560</v>
      </c>
      <c r="DR17" s="764"/>
      <c r="DS17" s="764"/>
      <c r="DT17" s="764"/>
      <c r="DU17" s="765"/>
      <c r="DV17" s="760"/>
      <c r="DW17" s="761"/>
      <c r="DX17" s="761"/>
      <c r="DY17" s="761"/>
      <c r="DZ17" s="766"/>
      <c r="EA17" s="229"/>
    </row>
    <row r="18" spans="1:131" s="230" customFormat="1" ht="26.25" customHeight="1" x14ac:dyDescent="0.2">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t="s">
        <v>592</v>
      </c>
      <c r="BS18" s="760" t="s">
        <v>579</v>
      </c>
      <c r="BT18" s="761"/>
      <c r="BU18" s="761"/>
      <c r="BV18" s="761"/>
      <c r="BW18" s="761"/>
      <c r="BX18" s="761"/>
      <c r="BY18" s="761"/>
      <c r="BZ18" s="761"/>
      <c r="CA18" s="761"/>
      <c r="CB18" s="761"/>
      <c r="CC18" s="761"/>
      <c r="CD18" s="761"/>
      <c r="CE18" s="761"/>
      <c r="CF18" s="761"/>
      <c r="CG18" s="762"/>
      <c r="CH18" s="763">
        <v>231</v>
      </c>
      <c r="CI18" s="764"/>
      <c r="CJ18" s="764"/>
      <c r="CK18" s="764"/>
      <c r="CL18" s="765"/>
      <c r="CM18" s="763">
        <v>31823</v>
      </c>
      <c r="CN18" s="764"/>
      <c r="CO18" s="764"/>
      <c r="CP18" s="764"/>
      <c r="CQ18" s="765"/>
      <c r="CR18" s="763">
        <v>0</v>
      </c>
      <c r="CS18" s="764"/>
      <c r="CT18" s="764"/>
      <c r="CU18" s="764"/>
      <c r="CV18" s="765"/>
      <c r="CW18" s="763" t="s">
        <v>560</v>
      </c>
      <c r="CX18" s="764"/>
      <c r="CY18" s="764"/>
      <c r="CZ18" s="764"/>
      <c r="DA18" s="765"/>
      <c r="DB18" s="763">
        <v>280</v>
      </c>
      <c r="DC18" s="764"/>
      <c r="DD18" s="764"/>
      <c r="DE18" s="764"/>
      <c r="DF18" s="765"/>
      <c r="DG18" s="763">
        <v>143</v>
      </c>
      <c r="DH18" s="764"/>
      <c r="DI18" s="764"/>
      <c r="DJ18" s="764"/>
      <c r="DK18" s="765"/>
      <c r="DL18" s="763" t="s">
        <v>560</v>
      </c>
      <c r="DM18" s="764"/>
      <c r="DN18" s="764"/>
      <c r="DO18" s="764"/>
      <c r="DP18" s="765"/>
      <c r="DQ18" s="763">
        <v>43</v>
      </c>
      <c r="DR18" s="764"/>
      <c r="DS18" s="764"/>
      <c r="DT18" s="764"/>
      <c r="DU18" s="765"/>
      <c r="DV18" s="760"/>
      <c r="DW18" s="761"/>
      <c r="DX18" s="761"/>
      <c r="DY18" s="761"/>
      <c r="DZ18" s="766"/>
      <c r="EA18" s="229"/>
    </row>
    <row r="19" spans="1:131" s="230" customFormat="1" ht="26.25" customHeight="1" x14ac:dyDescent="0.2">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t="s">
        <v>580</v>
      </c>
      <c r="BT19" s="761"/>
      <c r="BU19" s="761"/>
      <c r="BV19" s="761"/>
      <c r="BW19" s="761"/>
      <c r="BX19" s="761"/>
      <c r="BY19" s="761"/>
      <c r="BZ19" s="761"/>
      <c r="CA19" s="761"/>
      <c r="CB19" s="761"/>
      <c r="CC19" s="761"/>
      <c r="CD19" s="761"/>
      <c r="CE19" s="761"/>
      <c r="CF19" s="761"/>
      <c r="CG19" s="762"/>
      <c r="CH19" s="763">
        <v>-211</v>
      </c>
      <c r="CI19" s="764"/>
      <c r="CJ19" s="764"/>
      <c r="CK19" s="764"/>
      <c r="CL19" s="765"/>
      <c r="CM19" s="763">
        <v>308</v>
      </c>
      <c r="CN19" s="764"/>
      <c r="CO19" s="764"/>
      <c r="CP19" s="764"/>
      <c r="CQ19" s="765"/>
      <c r="CR19" s="763">
        <v>26</v>
      </c>
      <c r="CS19" s="764"/>
      <c r="CT19" s="764"/>
      <c r="CU19" s="764"/>
      <c r="CV19" s="765"/>
      <c r="CW19" s="763" t="s">
        <v>560</v>
      </c>
      <c r="CX19" s="764"/>
      <c r="CY19" s="764"/>
      <c r="CZ19" s="764"/>
      <c r="DA19" s="765"/>
      <c r="DB19" s="763" t="s">
        <v>560</v>
      </c>
      <c r="DC19" s="764"/>
      <c r="DD19" s="764"/>
      <c r="DE19" s="764"/>
      <c r="DF19" s="765"/>
      <c r="DG19" s="763" t="s">
        <v>560</v>
      </c>
      <c r="DH19" s="764"/>
      <c r="DI19" s="764"/>
      <c r="DJ19" s="764"/>
      <c r="DK19" s="765"/>
      <c r="DL19" s="763" t="s">
        <v>560</v>
      </c>
      <c r="DM19" s="764"/>
      <c r="DN19" s="764"/>
      <c r="DO19" s="764"/>
      <c r="DP19" s="765"/>
      <c r="DQ19" s="763" t="s">
        <v>560</v>
      </c>
      <c r="DR19" s="764"/>
      <c r="DS19" s="764"/>
      <c r="DT19" s="764"/>
      <c r="DU19" s="765"/>
      <c r="DV19" s="760"/>
      <c r="DW19" s="761"/>
      <c r="DX19" s="761"/>
      <c r="DY19" s="761"/>
      <c r="DZ19" s="766"/>
      <c r="EA19" s="229"/>
    </row>
    <row r="20" spans="1:131" s="230" customFormat="1" ht="26.25" customHeight="1" x14ac:dyDescent="0.2">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t="s">
        <v>581</v>
      </c>
      <c r="BT20" s="761"/>
      <c r="BU20" s="761"/>
      <c r="BV20" s="761"/>
      <c r="BW20" s="761"/>
      <c r="BX20" s="761"/>
      <c r="BY20" s="761"/>
      <c r="BZ20" s="761"/>
      <c r="CA20" s="761"/>
      <c r="CB20" s="761"/>
      <c r="CC20" s="761"/>
      <c r="CD20" s="761"/>
      <c r="CE20" s="761"/>
      <c r="CF20" s="761"/>
      <c r="CG20" s="762"/>
      <c r="CH20" s="763">
        <v>3</v>
      </c>
      <c r="CI20" s="764"/>
      <c r="CJ20" s="764"/>
      <c r="CK20" s="764"/>
      <c r="CL20" s="765"/>
      <c r="CM20" s="763">
        <v>5293</v>
      </c>
      <c r="CN20" s="764"/>
      <c r="CO20" s="764"/>
      <c r="CP20" s="764"/>
      <c r="CQ20" s="765"/>
      <c r="CR20" s="763">
        <v>1</v>
      </c>
      <c r="CS20" s="764"/>
      <c r="CT20" s="764"/>
      <c r="CU20" s="764"/>
      <c r="CV20" s="765"/>
      <c r="CW20" s="763" t="s">
        <v>560</v>
      </c>
      <c r="CX20" s="764"/>
      <c r="CY20" s="764"/>
      <c r="CZ20" s="764"/>
      <c r="DA20" s="765"/>
      <c r="DB20" s="763" t="s">
        <v>560</v>
      </c>
      <c r="DC20" s="764"/>
      <c r="DD20" s="764"/>
      <c r="DE20" s="764"/>
      <c r="DF20" s="765"/>
      <c r="DG20" s="763" t="s">
        <v>560</v>
      </c>
      <c r="DH20" s="764"/>
      <c r="DI20" s="764"/>
      <c r="DJ20" s="764"/>
      <c r="DK20" s="765"/>
      <c r="DL20" s="763" t="s">
        <v>560</v>
      </c>
      <c r="DM20" s="764"/>
      <c r="DN20" s="764"/>
      <c r="DO20" s="764"/>
      <c r="DP20" s="765"/>
      <c r="DQ20" s="763" t="s">
        <v>560</v>
      </c>
      <c r="DR20" s="764"/>
      <c r="DS20" s="764"/>
      <c r="DT20" s="764"/>
      <c r="DU20" s="765"/>
      <c r="DV20" s="760"/>
      <c r="DW20" s="761"/>
      <c r="DX20" s="761"/>
      <c r="DY20" s="761"/>
      <c r="DZ20" s="766"/>
      <c r="EA20" s="229"/>
    </row>
    <row r="21" spans="1:131" s="230" customFormat="1" ht="26.25" customHeight="1" thickBot="1" x14ac:dyDescent="0.25">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t="s">
        <v>582</v>
      </c>
      <c r="BT21" s="761"/>
      <c r="BU21" s="761"/>
      <c r="BV21" s="761"/>
      <c r="BW21" s="761"/>
      <c r="BX21" s="761"/>
      <c r="BY21" s="761"/>
      <c r="BZ21" s="761"/>
      <c r="CA21" s="761"/>
      <c r="CB21" s="761"/>
      <c r="CC21" s="761"/>
      <c r="CD21" s="761"/>
      <c r="CE21" s="761"/>
      <c r="CF21" s="761"/>
      <c r="CG21" s="762"/>
      <c r="CH21" s="763">
        <v>135</v>
      </c>
      <c r="CI21" s="764"/>
      <c r="CJ21" s="764"/>
      <c r="CK21" s="764"/>
      <c r="CL21" s="765"/>
      <c r="CM21" s="763">
        <v>172</v>
      </c>
      <c r="CN21" s="764"/>
      <c r="CO21" s="764"/>
      <c r="CP21" s="764"/>
      <c r="CQ21" s="765"/>
      <c r="CR21" s="763">
        <v>27</v>
      </c>
      <c r="CS21" s="764"/>
      <c r="CT21" s="764"/>
      <c r="CU21" s="764"/>
      <c r="CV21" s="765"/>
      <c r="CW21" s="763" t="s">
        <v>560</v>
      </c>
      <c r="CX21" s="764"/>
      <c r="CY21" s="764"/>
      <c r="CZ21" s="764"/>
      <c r="DA21" s="765"/>
      <c r="DB21" s="763" t="s">
        <v>560</v>
      </c>
      <c r="DC21" s="764"/>
      <c r="DD21" s="764"/>
      <c r="DE21" s="764"/>
      <c r="DF21" s="765"/>
      <c r="DG21" s="763" t="s">
        <v>560</v>
      </c>
      <c r="DH21" s="764"/>
      <c r="DI21" s="764"/>
      <c r="DJ21" s="764"/>
      <c r="DK21" s="765"/>
      <c r="DL21" s="763" t="s">
        <v>560</v>
      </c>
      <c r="DM21" s="764"/>
      <c r="DN21" s="764"/>
      <c r="DO21" s="764"/>
      <c r="DP21" s="765"/>
      <c r="DQ21" s="763" t="s">
        <v>560</v>
      </c>
      <c r="DR21" s="764"/>
      <c r="DS21" s="764"/>
      <c r="DT21" s="764"/>
      <c r="DU21" s="765"/>
      <c r="DV21" s="760"/>
      <c r="DW21" s="761"/>
      <c r="DX21" s="761"/>
      <c r="DY21" s="761"/>
      <c r="DZ21" s="766"/>
      <c r="EA21" s="229"/>
    </row>
    <row r="22" spans="1:131" s="230" customFormat="1" ht="26.25" customHeight="1" x14ac:dyDescent="0.2">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380</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5">
      <c r="A23" s="235" t="s">
        <v>381</v>
      </c>
      <c r="B23" s="776" t="s">
        <v>382</v>
      </c>
      <c r="C23" s="777"/>
      <c r="D23" s="777"/>
      <c r="E23" s="777"/>
      <c r="F23" s="777"/>
      <c r="G23" s="777"/>
      <c r="H23" s="777"/>
      <c r="I23" s="777"/>
      <c r="J23" s="777"/>
      <c r="K23" s="777"/>
      <c r="L23" s="777"/>
      <c r="M23" s="777"/>
      <c r="N23" s="777"/>
      <c r="O23" s="777"/>
      <c r="P23" s="778"/>
      <c r="Q23" s="779">
        <v>138543</v>
      </c>
      <c r="R23" s="780"/>
      <c r="S23" s="780"/>
      <c r="T23" s="780"/>
      <c r="U23" s="780"/>
      <c r="V23" s="780">
        <v>133690</v>
      </c>
      <c r="W23" s="780"/>
      <c r="X23" s="780"/>
      <c r="Y23" s="780"/>
      <c r="Z23" s="780"/>
      <c r="AA23" s="780">
        <v>4853</v>
      </c>
      <c r="AB23" s="780"/>
      <c r="AC23" s="780"/>
      <c r="AD23" s="780"/>
      <c r="AE23" s="781"/>
      <c r="AF23" s="782">
        <v>3649</v>
      </c>
      <c r="AG23" s="780"/>
      <c r="AH23" s="780"/>
      <c r="AI23" s="780"/>
      <c r="AJ23" s="783"/>
      <c r="AK23" s="784"/>
      <c r="AL23" s="785"/>
      <c r="AM23" s="785"/>
      <c r="AN23" s="785"/>
      <c r="AO23" s="785"/>
      <c r="AP23" s="780">
        <v>106683</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2">
      <c r="A24" s="795" t="s">
        <v>383</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5">
      <c r="A25" s="712" t="s">
        <v>384</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385</v>
      </c>
      <c r="R26" s="721"/>
      <c r="S26" s="721"/>
      <c r="T26" s="721"/>
      <c r="U26" s="722"/>
      <c r="V26" s="720" t="s">
        <v>386</v>
      </c>
      <c r="W26" s="721"/>
      <c r="X26" s="721"/>
      <c r="Y26" s="721"/>
      <c r="Z26" s="722"/>
      <c r="AA26" s="720" t="s">
        <v>387</v>
      </c>
      <c r="AB26" s="721"/>
      <c r="AC26" s="721"/>
      <c r="AD26" s="721"/>
      <c r="AE26" s="721"/>
      <c r="AF26" s="801" t="s">
        <v>388</v>
      </c>
      <c r="AG26" s="802"/>
      <c r="AH26" s="802"/>
      <c r="AI26" s="802"/>
      <c r="AJ26" s="803"/>
      <c r="AK26" s="721" t="s">
        <v>389</v>
      </c>
      <c r="AL26" s="721"/>
      <c r="AM26" s="721"/>
      <c r="AN26" s="721"/>
      <c r="AO26" s="722"/>
      <c r="AP26" s="720" t="s">
        <v>390</v>
      </c>
      <c r="AQ26" s="721"/>
      <c r="AR26" s="721"/>
      <c r="AS26" s="721"/>
      <c r="AT26" s="722"/>
      <c r="AU26" s="720" t="s">
        <v>391</v>
      </c>
      <c r="AV26" s="721"/>
      <c r="AW26" s="721"/>
      <c r="AX26" s="721"/>
      <c r="AY26" s="722"/>
      <c r="AZ26" s="720" t="s">
        <v>392</v>
      </c>
      <c r="BA26" s="721"/>
      <c r="BB26" s="721"/>
      <c r="BC26" s="721"/>
      <c r="BD26" s="722"/>
      <c r="BE26" s="720" t="s">
        <v>364</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7">
        <v>1</v>
      </c>
      <c r="B28" s="736" t="s">
        <v>393</v>
      </c>
      <c r="C28" s="737"/>
      <c r="D28" s="737"/>
      <c r="E28" s="737"/>
      <c r="F28" s="737"/>
      <c r="G28" s="737"/>
      <c r="H28" s="737"/>
      <c r="I28" s="737"/>
      <c r="J28" s="737"/>
      <c r="K28" s="737"/>
      <c r="L28" s="737"/>
      <c r="M28" s="737"/>
      <c r="N28" s="737"/>
      <c r="O28" s="737"/>
      <c r="P28" s="738"/>
      <c r="Q28" s="809">
        <v>25370</v>
      </c>
      <c r="R28" s="810"/>
      <c r="S28" s="810"/>
      <c r="T28" s="810"/>
      <c r="U28" s="810"/>
      <c r="V28" s="810">
        <v>25181</v>
      </c>
      <c r="W28" s="810"/>
      <c r="X28" s="810"/>
      <c r="Y28" s="810"/>
      <c r="Z28" s="810"/>
      <c r="AA28" s="810">
        <v>190</v>
      </c>
      <c r="AB28" s="810"/>
      <c r="AC28" s="810"/>
      <c r="AD28" s="810"/>
      <c r="AE28" s="811"/>
      <c r="AF28" s="812">
        <v>190</v>
      </c>
      <c r="AG28" s="810"/>
      <c r="AH28" s="810"/>
      <c r="AI28" s="810"/>
      <c r="AJ28" s="813"/>
      <c r="AK28" s="814">
        <v>2607</v>
      </c>
      <c r="AL28" s="815"/>
      <c r="AM28" s="815"/>
      <c r="AN28" s="815"/>
      <c r="AO28" s="815"/>
      <c r="AP28" s="815" t="s">
        <v>590</v>
      </c>
      <c r="AQ28" s="815"/>
      <c r="AR28" s="815"/>
      <c r="AS28" s="815"/>
      <c r="AT28" s="815"/>
      <c r="AU28" s="815" t="s">
        <v>497</v>
      </c>
      <c r="AV28" s="815"/>
      <c r="AW28" s="815"/>
      <c r="AX28" s="815"/>
      <c r="AY28" s="815"/>
      <c r="AZ28" s="816" t="s">
        <v>588</v>
      </c>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7">
        <v>2</v>
      </c>
      <c r="B29" s="767" t="s">
        <v>394</v>
      </c>
      <c r="C29" s="768"/>
      <c r="D29" s="768"/>
      <c r="E29" s="768"/>
      <c r="F29" s="768"/>
      <c r="G29" s="768"/>
      <c r="H29" s="768"/>
      <c r="I29" s="768"/>
      <c r="J29" s="768"/>
      <c r="K29" s="768"/>
      <c r="L29" s="768"/>
      <c r="M29" s="768"/>
      <c r="N29" s="768"/>
      <c r="O29" s="768"/>
      <c r="P29" s="769"/>
      <c r="Q29" s="770">
        <v>25336</v>
      </c>
      <c r="R29" s="771"/>
      <c r="S29" s="771"/>
      <c r="T29" s="771"/>
      <c r="U29" s="771"/>
      <c r="V29" s="771">
        <v>25288</v>
      </c>
      <c r="W29" s="771"/>
      <c r="X29" s="771"/>
      <c r="Y29" s="771"/>
      <c r="Z29" s="771"/>
      <c r="AA29" s="771">
        <v>49</v>
      </c>
      <c r="AB29" s="771"/>
      <c r="AC29" s="771"/>
      <c r="AD29" s="771"/>
      <c r="AE29" s="772"/>
      <c r="AF29" s="773">
        <v>49</v>
      </c>
      <c r="AG29" s="774"/>
      <c r="AH29" s="774"/>
      <c r="AI29" s="774"/>
      <c r="AJ29" s="775"/>
      <c r="AK29" s="821">
        <v>4024</v>
      </c>
      <c r="AL29" s="817"/>
      <c r="AM29" s="817"/>
      <c r="AN29" s="817"/>
      <c r="AO29" s="817"/>
      <c r="AP29" s="817" t="s">
        <v>590</v>
      </c>
      <c r="AQ29" s="817"/>
      <c r="AR29" s="817"/>
      <c r="AS29" s="817"/>
      <c r="AT29" s="817"/>
      <c r="AU29" s="817" t="s">
        <v>497</v>
      </c>
      <c r="AV29" s="817"/>
      <c r="AW29" s="817"/>
      <c r="AX29" s="817"/>
      <c r="AY29" s="817"/>
      <c r="AZ29" s="818" t="s">
        <v>588</v>
      </c>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7">
        <v>3</v>
      </c>
      <c r="B30" s="767" t="s">
        <v>395</v>
      </c>
      <c r="C30" s="768"/>
      <c r="D30" s="768"/>
      <c r="E30" s="768"/>
      <c r="F30" s="768"/>
      <c r="G30" s="768"/>
      <c r="H30" s="768"/>
      <c r="I30" s="768"/>
      <c r="J30" s="768"/>
      <c r="K30" s="768"/>
      <c r="L30" s="768"/>
      <c r="M30" s="768"/>
      <c r="N30" s="768"/>
      <c r="O30" s="768"/>
      <c r="P30" s="769"/>
      <c r="Q30" s="770">
        <v>3758</v>
      </c>
      <c r="R30" s="771"/>
      <c r="S30" s="771"/>
      <c r="T30" s="771"/>
      <c r="U30" s="771"/>
      <c r="V30" s="771">
        <v>3682</v>
      </c>
      <c r="W30" s="771"/>
      <c r="X30" s="771"/>
      <c r="Y30" s="771"/>
      <c r="Z30" s="771"/>
      <c r="AA30" s="771">
        <v>75</v>
      </c>
      <c r="AB30" s="771"/>
      <c r="AC30" s="771"/>
      <c r="AD30" s="771"/>
      <c r="AE30" s="772"/>
      <c r="AF30" s="773">
        <v>75</v>
      </c>
      <c r="AG30" s="774"/>
      <c r="AH30" s="774"/>
      <c r="AI30" s="774"/>
      <c r="AJ30" s="775"/>
      <c r="AK30" s="821">
        <v>1043</v>
      </c>
      <c r="AL30" s="817"/>
      <c r="AM30" s="817"/>
      <c r="AN30" s="817"/>
      <c r="AO30" s="817"/>
      <c r="AP30" s="817" t="s">
        <v>590</v>
      </c>
      <c r="AQ30" s="817"/>
      <c r="AR30" s="817"/>
      <c r="AS30" s="817"/>
      <c r="AT30" s="817"/>
      <c r="AU30" s="817" t="s">
        <v>497</v>
      </c>
      <c r="AV30" s="817"/>
      <c r="AW30" s="817"/>
      <c r="AX30" s="817"/>
      <c r="AY30" s="817"/>
      <c r="AZ30" s="818" t="s">
        <v>588</v>
      </c>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7">
        <v>4</v>
      </c>
      <c r="B31" s="767" t="s">
        <v>396</v>
      </c>
      <c r="C31" s="768"/>
      <c r="D31" s="768"/>
      <c r="E31" s="768"/>
      <c r="F31" s="768"/>
      <c r="G31" s="768"/>
      <c r="H31" s="768"/>
      <c r="I31" s="768"/>
      <c r="J31" s="768"/>
      <c r="K31" s="768"/>
      <c r="L31" s="768"/>
      <c r="M31" s="768"/>
      <c r="N31" s="768"/>
      <c r="O31" s="768"/>
      <c r="P31" s="769"/>
      <c r="Q31" s="770">
        <v>30147</v>
      </c>
      <c r="R31" s="771"/>
      <c r="S31" s="771"/>
      <c r="T31" s="771"/>
      <c r="U31" s="771"/>
      <c r="V31" s="771">
        <v>29590</v>
      </c>
      <c r="W31" s="771"/>
      <c r="X31" s="771"/>
      <c r="Y31" s="771"/>
      <c r="Z31" s="771"/>
      <c r="AA31" s="771">
        <v>557</v>
      </c>
      <c r="AB31" s="771"/>
      <c r="AC31" s="771"/>
      <c r="AD31" s="771"/>
      <c r="AE31" s="772"/>
      <c r="AF31" s="773">
        <v>262</v>
      </c>
      <c r="AG31" s="774"/>
      <c r="AH31" s="774"/>
      <c r="AI31" s="774"/>
      <c r="AJ31" s="775"/>
      <c r="AK31" s="821">
        <v>1810</v>
      </c>
      <c r="AL31" s="817"/>
      <c r="AM31" s="817"/>
      <c r="AN31" s="817"/>
      <c r="AO31" s="817"/>
      <c r="AP31" s="817" t="s">
        <v>590</v>
      </c>
      <c r="AQ31" s="817"/>
      <c r="AR31" s="817"/>
      <c r="AS31" s="817"/>
      <c r="AT31" s="817"/>
      <c r="AU31" s="817" t="s">
        <v>497</v>
      </c>
      <c r="AV31" s="817"/>
      <c r="AW31" s="817"/>
      <c r="AX31" s="817"/>
      <c r="AY31" s="817"/>
      <c r="AZ31" s="818" t="s">
        <v>588</v>
      </c>
      <c r="BA31" s="818"/>
      <c r="BB31" s="818"/>
      <c r="BC31" s="818"/>
      <c r="BD31" s="818"/>
      <c r="BE31" s="819"/>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7">
        <v>5</v>
      </c>
      <c r="B32" s="767" t="s">
        <v>397</v>
      </c>
      <c r="C32" s="768"/>
      <c r="D32" s="768"/>
      <c r="E32" s="768"/>
      <c r="F32" s="768"/>
      <c r="G32" s="768"/>
      <c r="H32" s="768"/>
      <c r="I32" s="768"/>
      <c r="J32" s="768"/>
      <c r="K32" s="768"/>
      <c r="L32" s="768"/>
      <c r="M32" s="768"/>
      <c r="N32" s="768"/>
      <c r="O32" s="768"/>
      <c r="P32" s="769"/>
      <c r="Q32" s="770">
        <v>6132</v>
      </c>
      <c r="R32" s="771"/>
      <c r="S32" s="771"/>
      <c r="T32" s="771"/>
      <c r="U32" s="771"/>
      <c r="V32" s="771">
        <v>5766</v>
      </c>
      <c r="W32" s="771"/>
      <c r="X32" s="771"/>
      <c r="Y32" s="771"/>
      <c r="Z32" s="771"/>
      <c r="AA32" s="771">
        <f>Q32-V32</f>
        <v>366</v>
      </c>
      <c r="AB32" s="771"/>
      <c r="AC32" s="771"/>
      <c r="AD32" s="771"/>
      <c r="AE32" s="772"/>
      <c r="AF32" s="773">
        <v>3739</v>
      </c>
      <c r="AG32" s="774"/>
      <c r="AH32" s="774"/>
      <c r="AI32" s="774"/>
      <c r="AJ32" s="775"/>
      <c r="AK32" s="821">
        <v>414</v>
      </c>
      <c r="AL32" s="817"/>
      <c r="AM32" s="817"/>
      <c r="AN32" s="817"/>
      <c r="AO32" s="817"/>
      <c r="AP32" s="817">
        <v>28339</v>
      </c>
      <c r="AQ32" s="817"/>
      <c r="AR32" s="817"/>
      <c r="AS32" s="817"/>
      <c r="AT32" s="817"/>
      <c r="AU32" s="817">
        <v>1729</v>
      </c>
      <c r="AV32" s="817"/>
      <c r="AW32" s="817"/>
      <c r="AX32" s="817"/>
      <c r="AY32" s="817"/>
      <c r="AZ32" s="818" t="s">
        <v>588</v>
      </c>
      <c r="BA32" s="818"/>
      <c r="BB32" s="818"/>
      <c r="BC32" s="818"/>
      <c r="BD32" s="818"/>
      <c r="BE32" s="819" t="s">
        <v>398</v>
      </c>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7">
        <v>6</v>
      </c>
      <c r="B33" s="767" t="s">
        <v>399</v>
      </c>
      <c r="C33" s="768"/>
      <c r="D33" s="768"/>
      <c r="E33" s="768"/>
      <c r="F33" s="768"/>
      <c r="G33" s="768"/>
      <c r="H33" s="768"/>
      <c r="I33" s="768"/>
      <c r="J33" s="768"/>
      <c r="K33" s="768"/>
      <c r="L33" s="768"/>
      <c r="M33" s="768"/>
      <c r="N33" s="768"/>
      <c r="O33" s="768"/>
      <c r="P33" s="769"/>
      <c r="Q33" s="770">
        <v>4881</v>
      </c>
      <c r="R33" s="771"/>
      <c r="S33" s="771"/>
      <c r="T33" s="771"/>
      <c r="U33" s="771"/>
      <c r="V33" s="771">
        <v>4663</v>
      </c>
      <c r="W33" s="771"/>
      <c r="X33" s="771"/>
      <c r="Y33" s="771"/>
      <c r="Z33" s="771"/>
      <c r="AA33" s="771">
        <f t="shared" ref="AA33" si="0">Q33-V33</f>
        <v>218</v>
      </c>
      <c r="AB33" s="771"/>
      <c r="AC33" s="771"/>
      <c r="AD33" s="771"/>
      <c r="AE33" s="772"/>
      <c r="AF33" s="773">
        <v>2927</v>
      </c>
      <c r="AG33" s="774"/>
      <c r="AH33" s="774"/>
      <c r="AI33" s="774"/>
      <c r="AJ33" s="775"/>
      <c r="AK33" s="821">
        <v>1745</v>
      </c>
      <c r="AL33" s="817"/>
      <c r="AM33" s="817"/>
      <c r="AN33" s="817"/>
      <c r="AO33" s="817"/>
      <c r="AP33" s="817">
        <v>34203</v>
      </c>
      <c r="AQ33" s="817"/>
      <c r="AR33" s="817"/>
      <c r="AS33" s="817"/>
      <c r="AT33" s="817"/>
      <c r="AU33" s="817">
        <v>24934</v>
      </c>
      <c r="AV33" s="817"/>
      <c r="AW33" s="817"/>
      <c r="AX33" s="817"/>
      <c r="AY33" s="817"/>
      <c r="AZ33" s="818" t="s">
        <v>588</v>
      </c>
      <c r="BA33" s="818"/>
      <c r="BB33" s="818"/>
      <c r="BC33" s="818"/>
      <c r="BD33" s="818"/>
      <c r="BE33" s="819" t="s">
        <v>398</v>
      </c>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7">
        <v>7</v>
      </c>
      <c r="B34" s="767" t="s">
        <v>400</v>
      </c>
      <c r="C34" s="768"/>
      <c r="D34" s="768"/>
      <c r="E34" s="768"/>
      <c r="F34" s="768"/>
      <c r="G34" s="768"/>
      <c r="H34" s="768"/>
      <c r="I34" s="768"/>
      <c r="J34" s="768"/>
      <c r="K34" s="768"/>
      <c r="L34" s="768"/>
      <c r="M34" s="768"/>
      <c r="N34" s="768"/>
      <c r="O34" s="768"/>
      <c r="P34" s="769"/>
      <c r="Q34" s="770">
        <v>24</v>
      </c>
      <c r="R34" s="771"/>
      <c r="S34" s="771"/>
      <c r="T34" s="771"/>
      <c r="U34" s="771"/>
      <c r="V34" s="771">
        <v>24</v>
      </c>
      <c r="W34" s="771"/>
      <c r="X34" s="771"/>
      <c r="Y34" s="771"/>
      <c r="Z34" s="771"/>
      <c r="AA34" s="771" t="s">
        <v>591</v>
      </c>
      <c r="AB34" s="771"/>
      <c r="AC34" s="771"/>
      <c r="AD34" s="771"/>
      <c r="AE34" s="772"/>
      <c r="AF34" s="773" t="s">
        <v>122</v>
      </c>
      <c r="AG34" s="774"/>
      <c r="AH34" s="774"/>
      <c r="AI34" s="774"/>
      <c r="AJ34" s="775"/>
      <c r="AK34" s="821">
        <v>23</v>
      </c>
      <c r="AL34" s="817"/>
      <c r="AM34" s="817"/>
      <c r="AN34" s="817"/>
      <c r="AO34" s="817"/>
      <c r="AP34" s="817">
        <v>124</v>
      </c>
      <c r="AQ34" s="817"/>
      <c r="AR34" s="817"/>
      <c r="AS34" s="817"/>
      <c r="AT34" s="817"/>
      <c r="AU34" s="817">
        <v>124</v>
      </c>
      <c r="AV34" s="817"/>
      <c r="AW34" s="817"/>
      <c r="AX34" s="817"/>
      <c r="AY34" s="817"/>
      <c r="AZ34" s="818" t="s">
        <v>588</v>
      </c>
      <c r="BA34" s="818"/>
      <c r="BB34" s="818"/>
      <c r="BC34" s="818"/>
      <c r="BD34" s="818"/>
      <c r="BE34" s="819" t="s">
        <v>401</v>
      </c>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7">
        <v>8</v>
      </c>
      <c r="B35" s="767" t="s">
        <v>402</v>
      </c>
      <c r="C35" s="768"/>
      <c r="D35" s="768"/>
      <c r="E35" s="768"/>
      <c r="F35" s="768"/>
      <c r="G35" s="768"/>
      <c r="H35" s="768"/>
      <c r="I35" s="768"/>
      <c r="J35" s="768"/>
      <c r="K35" s="768"/>
      <c r="L35" s="768"/>
      <c r="M35" s="768"/>
      <c r="N35" s="768"/>
      <c r="O35" s="768"/>
      <c r="P35" s="769"/>
      <c r="Q35" s="770">
        <v>60</v>
      </c>
      <c r="R35" s="771"/>
      <c r="S35" s="771"/>
      <c r="T35" s="771"/>
      <c r="U35" s="771"/>
      <c r="V35" s="771">
        <v>51</v>
      </c>
      <c r="W35" s="771"/>
      <c r="X35" s="771"/>
      <c r="Y35" s="771"/>
      <c r="Z35" s="771"/>
      <c r="AA35" s="771">
        <v>9</v>
      </c>
      <c r="AB35" s="771"/>
      <c r="AC35" s="771"/>
      <c r="AD35" s="771"/>
      <c r="AE35" s="772"/>
      <c r="AF35" s="773">
        <v>9</v>
      </c>
      <c r="AG35" s="774"/>
      <c r="AH35" s="774"/>
      <c r="AI35" s="774"/>
      <c r="AJ35" s="775"/>
      <c r="AK35" s="821" t="s">
        <v>589</v>
      </c>
      <c r="AL35" s="817"/>
      <c r="AM35" s="817"/>
      <c r="AN35" s="817"/>
      <c r="AO35" s="817"/>
      <c r="AP35" s="817" t="s">
        <v>589</v>
      </c>
      <c r="AQ35" s="817"/>
      <c r="AR35" s="817"/>
      <c r="AS35" s="817"/>
      <c r="AT35" s="817"/>
      <c r="AU35" s="817" t="s">
        <v>497</v>
      </c>
      <c r="AV35" s="817"/>
      <c r="AW35" s="817"/>
      <c r="AX35" s="817"/>
      <c r="AY35" s="817"/>
      <c r="AZ35" s="818" t="s">
        <v>588</v>
      </c>
      <c r="BA35" s="818"/>
      <c r="BB35" s="818"/>
      <c r="BC35" s="818"/>
      <c r="BD35" s="818"/>
      <c r="BE35" s="819" t="s">
        <v>401</v>
      </c>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7">
        <v>9</v>
      </c>
      <c r="B36" s="767" t="s">
        <v>403</v>
      </c>
      <c r="C36" s="768"/>
      <c r="D36" s="768"/>
      <c r="E36" s="768"/>
      <c r="F36" s="768"/>
      <c r="G36" s="768"/>
      <c r="H36" s="768"/>
      <c r="I36" s="768"/>
      <c r="J36" s="768"/>
      <c r="K36" s="768"/>
      <c r="L36" s="768"/>
      <c r="M36" s="768"/>
      <c r="N36" s="768"/>
      <c r="O36" s="768"/>
      <c r="P36" s="769"/>
      <c r="Q36" s="770">
        <v>1011</v>
      </c>
      <c r="R36" s="771"/>
      <c r="S36" s="771"/>
      <c r="T36" s="771"/>
      <c r="U36" s="771"/>
      <c r="V36" s="771">
        <v>1011</v>
      </c>
      <c r="W36" s="771"/>
      <c r="X36" s="771"/>
      <c r="Y36" s="771"/>
      <c r="Z36" s="771"/>
      <c r="AA36" s="771" t="s">
        <v>591</v>
      </c>
      <c r="AB36" s="771"/>
      <c r="AC36" s="771"/>
      <c r="AD36" s="771"/>
      <c r="AE36" s="772"/>
      <c r="AF36" s="773">
        <v>366</v>
      </c>
      <c r="AG36" s="774"/>
      <c r="AH36" s="774"/>
      <c r="AI36" s="774"/>
      <c r="AJ36" s="775"/>
      <c r="AK36" s="821">
        <v>579</v>
      </c>
      <c r="AL36" s="817"/>
      <c r="AM36" s="817"/>
      <c r="AN36" s="817"/>
      <c r="AO36" s="817"/>
      <c r="AP36" s="817">
        <v>726</v>
      </c>
      <c r="AQ36" s="817"/>
      <c r="AR36" s="817"/>
      <c r="AS36" s="817"/>
      <c r="AT36" s="817"/>
      <c r="AU36" s="817">
        <v>570</v>
      </c>
      <c r="AV36" s="817"/>
      <c r="AW36" s="817"/>
      <c r="AX36" s="817"/>
      <c r="AY36" s="817"/>
      <c r="AZ36" s="818" t="s">
        <v>588</v>
      </c>
      <c r="BA36" s="818"/>
      <c r="BB36" s="818"/>
      <c r="BC36" s="818"/>
      <c r="BD36" s="818"/>
      <c r="BE36" s="819" t="s">
        <v>401</v>
      </c>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7">
        <v>10</v>
      </c>
      <c r="B37" s="767" t="s">
        <v>404</v>
      </c>
      <c r="C37" s="768"/>
      <c r="D37" s="768"/>
      <c r="E37" s="768"/>
      <c r="F37" s="768"/>
      <c r="G37" s="768"/>
      <c r="H37" s="768"/>
      <c r="I37" s="768"/>
      <c r="J37" s="768"/>
      <c r="K37" s="768"/>
      <c r="L37" s="768"/>
      <c r="M37" s="768"/>
      <c r="N37" s="768"/>
      <c r="O37" s="768"/>
      <c r="P37" s="769"/>
      <c r="Q37" s="770">
        <v>498</v>
      </c>
      <c r="R37" s="771"/>
      <c r="S37" s="771"/>
      <c r="T37" s="771"/>
      <c r="U37" s="771"/>
      <c r="V37" s="771">
        <v>454</v>
      </c>
      <c r="W37" s="771"/>
      <c r="X37" s="771"/>
      <c r="Y37" s="771"/>
      <c r="Z37" s="771"/>
      <c r="AA37" s="771">
        <v>43</v>
      </c>
      <c r="AB37" s="771"/>
      <c r="AC37" s="771"/>
      <c r="AD37" s="771"/>
      <c r="AE37" s="772"/>
      <c r="AF37" s="773">
        <v>43</v>
      </c>
      <c r="AG37" s="774"/>
      <c r="AH37" s="774"/>
      <c r="AI37" s="774"/>
      <c r="AJ37" s="775"/>
      <c r="AK37" s="821">
        <v>46</v>
      </c>
      <c r="AL37" s="817"/>
      <c r="AM37" s="817"/>
      <c r="AN37" s="817"/>
      <c r="AO37" s="817"/>
      <c r="AP37" s="817">
        <v>651</v>
      </c>
      <c r="AQ37" s="817"/>
      <c r="AR37" s="817"/>
      <c r="AS37" s="817"/>
      <c r="AT37" s="817"/>
      <c r="AU37" s="817">
        <v>13</v>
      </c>
      <c r="AV37" s="817"/>
      <c r="AW37" s="817"/>
      <c r="AX37" s="817"/>
      <c r="AY37" s="817"/>
      <c r="AZ37" s="818" t="s">
        <v>588</v>
      </c>
      <c r="BA37" s="818"/>
      <c r="BB37" s="818"/>
      <c r="BC37" s="818"/>
      <c r="BD37" s="818"/>
      <c r="BE37" s="819" t="s">
        <v>401</v>
      </c>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7">
        <v>11</v>
      </c>
      <c r="B38" s="767" t="s">
        <v>405</v>
      </c>
      <c r="C38" s="768"/>
      <c r="D38" s="768"/>
      <c r="E38" s="768"/>
      <c r="F38" s="768"/>
      <c r="G38" s="768"/>
      <c r="H38" s="768"/>
      <c r="I38" s="768"/>
      <c r="J38" s="768"/>
      <c r="K38" s="768"/>
      <c r="L38" s="768"/>
      <c r="M38" s="768"/>
      <c r="N38" s="768"/>
      <c r="O38" s="768"/>
      <c r="P38" s="769"/>
      <c r="Q38" s="770">
        <v>18</v>
      </c>
      <c r="R38" s="771"/>
      <c r="S38" s="771"/>
      <c r="T38" s="771"/>
      <c r="U38" s="771"/>
      <c r="V38" s="771">
        <v>18</v>
      </c>
      <c r="W38" s="771"/>
      <c r="X38" s="771"/>
      <c r="Y38" s="771"/>
      <c r="Z38" s="771"/>
      <c r="AA38" s="771" t="s">
        <v>591</v>
      </c>
      <c r="AB38" s="771"/>
      <c r="AC38" s="771"/>
      <c r="AD38" s="771"/>
      <c r="AE38" s="772"/>
      <c r="AF38" s="773" t="s">
        <v>122</v>
      </c>
      <c r="AG38" s="774"/>
      <c r="AH38" s="774"/>
      <c r="AI38" s="774"/>
      <c r="AJ38" s="775"/>
      <c r="AK38" s="821">
        <v>18</v>
      </c>
      <c r="AL38" s="817"/>
      <c r="AM38" s="817"/>
      <c r="AN38" s="817"/>
      <c r="AO38" s="817"/>
      <c r="AP38" s="817">
        <v>1561</v>
      </c>
      <c r="AQ38" s="817"/>
      <c r="AR38" s="817"/>
      <c r="AS38" s="817"/>
      <c r="AT38" s="817"/>
      <c r="AU38" s="817" t="s">
        <v>497</v>
      </c>
      <c r="AV38" s="817"/>
      <c r="AW38" s="817"/>
      <c r="AX38" s="817"/>
      <c r="AY38" s="817"/>
      <c r="AZ38" s="818" t="s">
        <v>588</v>
      </c>
      <c r="BA38" s="818"/>
      <c r="BB38" s="818"/>
      <c r="BC38" s="818"/>
      <c r="BD38" s="818"/>
      <c r="BE38" s="819" t="s">
        <v>401</v>
      </c>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7">
        <v>12</v>
      </c>
      <c r="B39" s="767" t="s">
        <v>406</v>
      </c>
      <c r="C39" s="768"/>
      <c r="D39" s="768"/>
      <c r="E39" s="768"/>
      <c r="F39" s="768"/>
      <c r="G39" s="768"/>
      <c r="H39" s="768"/>
      <c r="I39" s="768"/>
      <c r="J39" s="768"/>
      <c r="K39" s="768"/>
      <c r="L39" s="768"/>
      <c r="M39" s="768"/>
      <c r="N39" s="768"/>
      <c r="O39" s="768"/>
      <c r="P39" s="769"/>
      <c r="Q39" s="770">
        <v>133</v>
      </c>
      <c r="R39" s="771"/>
      <c r="S39" s="771"/>
      <c r="T39" s="771"/>
      <c r="U39" s="771"/>
      <c r="V39" s="771">
        <v>129</v>
      </c>
      <c r="W39" s="771"/>
      <c r="X39" s="771"/>
      <c r="Y39" s="771"/>
      <c r="Z39" s="771"/>
      <c r="AA39" s="771">
        <v>4</v>
      </c>
      <c r="AB39" s="771"/>
      <c r="AC39" s="771"/>
      <c r="AD39" s="771"/>
      <c r="AE39" s="772"/>
      <c r="AF39" s="773" t="s">
        <v>122</v>
      </c>
      <c r="AG39" s="774"/>
      <c r="AH39" s="774"/>
      <c r="AI39" s="774"/>
      <c r="AJ39" s="775"/>
      <c r="AK39" s="821">
        <v>0</v>
      </c>
      <c r="AL39" s="817"/>
      <c r="AM39" s="817"/>
      <c r="AN39" s="817"/>
      <c r="AO39" s="817"/>
      <c r="AP39" s="817">
        <v>58</v>
      </c>
      <c r="AQ39" s="817"/>
      <c r="AR39" s="817"/>
      <c r="AS39" s="817"/>
      <c r="AT39" s="817"/>
      <c r="AU39" s="817" t="s">
        <v>497</v>
      </c>
      <c r="AV39" s="817"/>
      <c r="AW39" s="817"/>
      <c r="AX39" s="817"/>
      <c r="AY39" s="817"/>
      <c r="AZ39" s="818" t="s">
        <v>588</v>
      </c>
      <c r="BA39" s="818"/>
      <c r="BB39" s="818"/>
      <c r="BC39" s="818"/>
      <c r="BD39" s="818"/>
      <c r="BE39" s="819" t="s">
        <v>401</v>
      </c>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407</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5" t="s">
        <v>381</v>
      </c>
      <c r="B63" s="776" t="s">
        <v>408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7660</v>
      </c>
      <c r="AG63" s="831"/>
      <c r="AH63" s="831"/>
      <c r="AI63" s="831"/>
      <c r="AJ63" s="832"/>
      <c r="AK63" s="833"/>
      <c r="AL63" s="828"/>
      <c r="AM63" s="828"/>
      <c r="AN63" s="828"/>
      <c r="AO63" s="828"/>
      <c r="AP63" s="831">
        <v>65662</v>
      </c>
      <c r="AQ63" s="831"/>
      <c r="AR63" s="831"/>
      <c r="AS63" s="831"/>
      <c r="AT63" s="831"/>
      <c r="AU63" s="831">
        <v>27370</v>
      </c>
      <c r="AV63" s="831"/>
      <c r="AW63" s="831"/>
      <c r="AX63" s="831"/>
      <c r="AY63" s="831"/>
      <c r="AZ63" s="835"/>
      <c r="BA63" s="835"/>
      <c r="BB63" s="835"/>
      <c r="BC63" s="835"/>
      <c r="BD63" s="835"/>
      <c r="BE63" s="836"/>
      <c r="BF63" s="836"/>
      <c r="BG63" s="836"/>
      <c r="BH63" s="836"/>
      <c r="BI63" s="837"/>
      <c r="BJ63" s="838" t="s">
        <v>122</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409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410</v>
      </c>
      <c r="B66" s="715"/>
      <c r="C66" s="715"/>
      <c r="D66" s="715"/>
      <c r="E66" s="715"/>
      <c r="F66" s="715"/>
      <c r="G66" s="715"/>
      <c r="H66" s="715"/>
      <c r="I66" s="715"/>
      <c r="J66" s="715"/>
      <c r="K66" s="715"/>
      <c r="L66" s="715"/>
      <c r="M66" s="715"/>
      <c r="N66" s="715"/>
      <c r="O66" s="715"/>
      <c r="P66" s="716"/>
      <c r="Q66" s="720" t="s">
        <v>385</v>
      </c>
      <c r="R66" s="721"/>
      <c r="S66" s="721"/>
      <c r="T66" s="721"/>
      <c r="U66" s="722"/>
      <c r="V66" s="720" t="s">
        <v>386</v>
      </c>
      <c r="W66" s="721"/>
      <c r="X66" s="721"/>
      <c r="Y66" s="721"/>
      <c r="Z66" s="722"/>
      <c r="AA66" s="720" t="s">
        <v>387</v>
      </c>
      <c r="AB66" s="721"/>
      <c r="AC66" s="721"/>
      <c r="AD66" s="721"/>
      <c r="AE66" s="722"/>
      <c r="AF66" s="841" t="s">
        <v>388</v>
      </c>
      <c r="AG66" s="802"/>
      <c r="AH66" s="802"/>
      <c r="AI66" s="802"/>
      <c r="AJ66" s="842"/>
      <c r="AK66" s="720" t="s">
        <v>389</v>
      </c>
      <c r="AL66" s="715"/>
      <c r="AM66" s="715"/>
      <c r="AN66" s="715"/>
      <c r="AO66" s="716"/>
      <c r="AP66" s="720" t="s">
        <v>390</v>
      </c>
      <c r="AQ66" s="721"/>
      <c r="AR66" s="721"/>
      <c r="AS66" s="721"/>
      <c r="AT66" s="722"/>
      <c r="AU66" s="720" t="s">
        <v>411</v>
      </c>
      <c r="AV66" s="721"/>
      <c r="AW66" s="721"/>
      <c r="AX66" s="721"/>
      <c r="AY66" s="722"/>
      <c r="AZ66" s="720" t="s">
        <v>364</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1">
        <v>1</v>
      </c>
      <c r="B68" s="856" t="s">
        <v>559</v>
      </c>
      <c r="C68" s="857"/>
      <c r="D68" s="857"/>
      <c r="E68" s="857"/>
      <c r="F68" s="857"/>
      <c r="G68" s="857"/>
      <c r="H68" s="857"/>
      <c r="I68" s="857"/>
      <c r="J68" s="857"/>
      <c r="K68" s="857"/>
      <c r="L68" s="857"/>
      <c r="M68" s="857"/>
      <c r="N68" s="857"/>
      <c r="O68" s="857"/>
      <c r="P68" s="858"/>
      <c r="Q68" s="859">
        <v>641</v>
      </c>
      <c r="R68" s="853"/>
      <c r="S68" s="853"/>
      <c r="T68" s="853"/>
      <c r="U68" s="853"/>
      <c r="V68" s="853">
        <v>625</v>
      </c>
      <c r="W68" s="853"/>
      <c r="X68" s="853"/>
      <c r="Y68" s="853"/>
      <c r="Z68" s="853"/>
      <c r="AA68" s="853">
        <v>16</v>
      </c>
      <c r="AB68" s="853"/>
      <c r="AC68" s="853"/>
      <c r="AD68" s="853"/>
      <c r="AE68" s="853"/>
      <c r="AF68" s="853">
        <v>16</v>
      </c>
      <c r="AG68" s="853"/>
      <c r="AH68" s="853"/>
      <c r="AI68" s="853"/>
      <c r="AJ68" s="853"/>
      <c r="AK68" s="853">
        <v>13</v>
      </c>
      <c r="AL68" s="853"/>
      <c r="AM68" s="853"/>
      <c r="AN68" s="853"/>
      <c r="AO68" s="853"/>
      <c r="AP68" s="853" t="s">
        <v>560</v>
      </c>
      <c r="AQ68" s="853"/>
      <c r="AR68" s="853"/>
      <c r="AS68" s="853"/>
      <c r="AT68" s="853"/>
      <c r="AU68" s="853" t="s">
        <v>560</v>
      </c>
      <c r="AV68" s="853"/>
      <c r="AW68" s="853"/>
      <c r="AX68" s="853"/>
      <c r="AY68" s="853"/>
      <c r="AZ68" s="854"/>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3">
        <v>2</v>
      </c>
      <c r="B69" s="860" t="s">
        <v>561</v>
      </c>
      <c r="C69" s="861"/>
      <c r="D69" s="861"/>
      <c r="E69" s="861"/>
      <c r="F69" s="861"/>
      <c r="G69" s="861"/>
      <c r="H69" s="861"/>
      <c r="I69" s="861"/>
      <c r="J69" s="861"/>
      <c r="K69" s="861"/>
      <c r="L69" s="861"/>
      <c r="M69" s="861"/>
      <c r="N69" s="861"/>
      <c r="O69" s="861"/>
      <c r="P69" s="862"/>
      <c r="Q69" s="863">
        <v>240624</v>
      </c>
      <c r="R69" s="817"/>
      <c r="S69" s="817"/>
      <c r="T69" s="817"/>
      <c r="U69" s="817"/>
      <c r="V69" s="817">
        <v>235439</v>
      </c>
      <c r="W69" s="817"/>
      <c r="X69" s="817"/>
      <c r="Y69" s="817"/>
      <c r="Z69" s="817"/>
      <c r="AA69" s="817">
        <v>5184</v>
      </c>
      <c r="AB69" s="817"/>
      <c r="AC69" s="817"/>
      <c r="AD69" s="817"/>
      <c r="AE69" s="817"/>
      <c r="AF69" s="817">
        <v>5184</v>
      </c>
      <c r="AG69" s="817"/>
      <c r="AH69" s="817"/>
      <c r="AI69" s="817"/>
      <c r="AJ69" s="817"/>
      <c r="AK69" s="817">
        <v>228</v>
      </c>
      <c r="AL69" s="817"/>
      <c r="AM69" s="817"/>
      <c r="AN69" s="817"/>
      <c r="AO69" s="817"/>
      <c r="AP69" s="817" t="s">
        <v>560</v>
      </c>
      <c r="AQ69" s="817"/>
      <c r="AR69" s="817"/>
      <c r="AS69" s="817"/>
      <c r="AT69" s="817"/>
      <c r="AU69" s="817" t="s">
        <v>560</v>
      </c>
      <c r="AV69" s="817"/>
      <c r="AW69" s="817"/>
      <c r="AX69" s="817"/>
      <c r="AY69" s="817"/>
      <c r="AZ69" s="819"/>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3">
        <v>3</v>
      </c>
      <c r="B70" s="860" t="s">
        <v>562</v>
      </c>
      <c r="C70" s="861"/>
      <c r="D70" s="861"/>
      <c r="E70" s="861"/>
      <c r="F70" s="861"/>
      <c r="G70" s="861"/>
      <c r="H70" s="861"/>
      <c r="I70" s="861"/>
      <c r="J70" s="861"/>
      <c r="K70" s="861"/>
      <c r="L70" s="861"/>
      <c r="M70" s="861"/>
      <c r="N70" s="861"/>
      <c r="O70" s="861"/>
      <c r="P70" s="862"/>
      <c r="Q70" s="863">
        <v>5902</v>
      </c>
      <c r="R70" s="817"/>
      <c r="S70" s="817"/>
      <c r="T70" s="817"/>
      <c r="U70" s="817"/>
      <c r="V70" s="817">
        <v>4291</v>
      </c>
      <c r="W70" s="817"/>
      <c r="X70" s="817"/>
      <c r="Y70" s="817"/>
      <c r="Z70" s="817"/>
      <c r="AA70" s="817">
        <v>1611</v>
      </c>
      <c r="AB70" s="817"/>
      <c r="AC70" s="817"/>
      <c r="AD70" s="817"/>
      <c r="AE70" s="817"/>
      <c r="AF70" s="817">
        <v>1611</v>
      </c>
      <c r="AG70" s="817"/>
      <c r="AH70" s="817"/>
      <c r="AI70" s="817"/>
      <c r="AJ70" s="817"/>
      <c r="AK70" s="817">
        <v>24</v>
      </c>
      <c r="AL70" s="817"/>
      <c r="AM70" s="817"/>
      <c r="AN70" s="817"/>
      <c r="AO70" s="817"/>
      <c r="AP70" s="817" t="s">
        <v>560</v>
      </c>
      <c r="AQ70" s="817"/>
      <c r="AR70" s="817"/>
      <c r="AS70" s="817"/>
      <c r="AT70" s="817"/>
      <c r="AU70" s="817" t="s">
        <v>560</v>
      </c>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3">
        <v>4</v>
      </c>
      <c r="B71" s="860" t="s">
        <v>563</v>
      </c>
      <c r="C71" s="861"/>
      <c r="D71" s="861"/>
      <c r="E71" s="861"/>
      <c r="F71" s="861"/>
      <c r="G71" s="861"/>
      <c r="H71" s="861"/>
      <c r="I71" s="861"/>
      <c r="J71" s="861"/>
      <c r="K71" s="861"/>
      <c r="L71" s="861"/>
      <c r="M71" s="861"/>
      <c r="N71" s="861"/>
      <c r="O71" s="861"/>
      <c r="P71" s="862"/>
      <c r="Q71" s="863">
        <v>42</v>
      </c>
      <c r="R71" s="817"/>
      <c r="S71" s="817"/>
      <c r="T71" s="817"/>
      <c r="U71" s="817"/>
      <c r="V71" s="817">
        <v>35</v>
      </c>
      <c r="W71" s="817"/>
      <c r="X71" s="817"/>
      <c r="Y71" s="817"/>
      <c r="Z71" s="817"/>
      <c r="AA71" s="817">
        <v>7</v>
      </c>
      <c r="AB71" s="817"/>
      <c r="AC71" s="817"/>
      <c r="AD71" s="817"/>
      <c r="AE71" s="817"/>
      <c r="AF71" s="817">
        <v>7</v>
      </c>
      <c r="AG71" s="817"/>
      <c r="AH71" s="817"/>
      <c r="AI71" s="817"/>
      <c r="AJ71" s="817"/>
      <c r="AK71" s="817" t="s">
        <v>560</v>
      </c>
      <c r="AL71" s="817"/>
      <c r="AM71" s="817"/>
      <c r="AN71" s="817"/>
      <c r="AO71" s="817"/>
      <c r="AP71" s="817" t="s">
        <v>560</v>
      </c>
      <c r="AQ71" s="817"/>
      <c r="AR71" s="817"/>
      <c r="AS71" s="817"/>
      <c r="AT71" s="817"/>
      <c r="AU71" s="817" t="s">
        <v>560</v>
      </c>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3">
        <v>5</v>
      </c>
      <c r="B72" s="860" t="s">
        <v>564</v>
      </c>
      <c r="C72" s="861"/>
      <c r="D72" s="861"/>
      <c r="E72" s="861"/>
      <c r="F72" s="861"/>
      <c r="G72" s="861"/>
      <c r="H72" s="861"/>
      <c r="I72" s="861"/>
      <c r="J72" s="861"/>
      <c r="K72" s="861"/>
      <c r="L72" s="861"/>
      <c r="M72" s="861"/>
      <c r="N72" s="861"/>
      <c r="O72" s="861"/>
      <c r="P72" s="862"/>
      <c r="Q72" s="863">
        <v>13</v>
      </c>
      <c r="R72" s="817"/>
      <c r="S72" s="817"/>
      <c r="T72" s="817"/>
      <c r="U72" s="817"/>
      <c r="V72" s="817">
        <v>9</v>
      </c>
      <c r="W72" s="817"/>
      <c r="X72" s="817"/>
      <c r="Y72" s="817"/>
      <c r="Z72" s="817"/>
      <c r="AA72" s="817">
        <v>3</v>
      </c>
      <c r="AB72" s="817"/>
      <c r="AC72" s="817"/>
      <c r="AD72" s="817"/>
      <c r="AE72" s="817"/>
      <c r="AF72" s="817">
        <v>3</v>
      </c>
      <c r="AG72" s="817"/>
      <c r="AH72" s="817"/>
      <c r="AI72" s="817"/>
      <c r="AJ72" s="817"/>
      <c r="AK72" s="817" t="s">
        <v>560</v>
      </c>
      <c r="AL72" s="817"/>
      <c r="AM72" s="817"/>
      <c r="AN72" s="817"/>
      <c r="AO72" s="817"/>
      <c r="AP72" s="817" t="s">
        <v>560</v>
      </c>
      <c r="AQ72" s="817"/>
      <c r="AR72" s="817"/>
      <c r="AS72" s="817"/>
      <c r="AT72" s="817"/>
      <c r="AU72" s="817" t="s">
        <v>560</v>
      </c>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3">
        <v>6</v>
      </c>
      <c r="B73" s="860" t="s">
        <v>565</v>
      </c>
      <c r="C73" s="861"/>
      <c r="D73" s="861"/>
      <c r="E73" s="861"/>
      <c r="F73" s="861"/>
      <c r="G73" s="861"/>
      <c r="H73" s="861"/>
      <c r="I73" s="861"/>
      <c r="J73" s="861"/>
      <c r="K73" s="861"/>
      <c r="L73" s="861"/>
      <c r="M73" s="861"/>
      <c r="N73" s="861"/>
      <c r="O73" s="861"/>
      <c r="P73" s="862"/>
      <c r="Q73" s="863">
        <v>4</v>
      </c>
      <c r="R73" s="817"/>
      <c r="S73" s="817"/>
      <c r="T73" s="817"/>
      <c r="U73" s="817"/>
      <c r="V73" s="817">
        <v>3</v>
      </c>
      <c r="W73" s="817"/>
      <c r="X73" s="817"/>
      <c r="Y73" s="817"/>
      <c r="Z73" s="817"/>
      <c r="AA73" s="817">
        <v>2</v>
      </c>
      <c r="AB73" s="817"/>
      <c r="AC73" s="817"/>
      <c r="AD73" s="817"/>
      <c r="AE73" s="817"/>
      <c r="AF73" s="817">
        <v>2</v>
      </c>
      <c r="AG73" s="817"/>
      <c r="AH73" s="817"/>
      <c r="AI73" s="817"/>
      <c r="AJ73" s="817"/>
      <c r="AK73" s="817" t="s">
        <v>560</v>
      </c>
      <c r="AL73" s="817"/>
      <c r="AM73" s="817"/>
      <c r="AN73" s="817"/>
      <c r="AO73" s="817"/>
      <c r="AP73" s="817" t="s">
        <v>560</v>
      </c>
      <c r="AQ73" s="817"/>
      <c r="AR73" s="817"/>
      <c r="AS73" s="817"/>
      <c r="AT73" s="817"/>
      <c r="AU73" s="817" t="s">
        <v>560</v>
      </c>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3">
        <v>7</v>
      </c>
      <c r="B74" s="860" t="s">
        <v>566</v>
      </c>
      <c r="C74" s="861"/>
      <c r="D74" s="861"/>
      <c r="E74" s="861"/>
      <c r="F74" s="861"/>
      <c r="G74" s="861"/>
      <c r="H74" s="861"/>
      <c r="I74" s="861"/>
      <c r="J74" s="861"/>
      <c r="K74" s="861"/>
      <c r="L74" s="861"/>
      <c r="M74" s="861"/>
      <c r="N74" s="861"/>
      <c r="O74" s="861"/>
      <c r="P74" s="862"/>
      <c r="Q74" s="863">
        <v>6</v>
      </c>
      <c r="R74" s="817"/>
      <c r="S74" s="817"/>
      <c r="T74" s="817"/>
      <c r="U74" s="817"/>
      <c r="V74" s="817">
        <v>3</v>
      </c>
      <c r="W74" s="817"/>
      <c r="X74" s="817"/>
      <c r="Y74" s="817"/>
      <c r="Z74" s="817"/>
      <c r="AA74" s="817">
        <v>4</v>
      </c>
      <c r="AB74" s="817"/>
      <c r="AC74" s="817"/>
      <c r="AD74" s="817"/>
      <c r="AE74" s="817"/>
      <c r="AF74" s="817">
        <v>4</v>
      </c>
      <c r="AG74" s="817"/>
      <c r="AH74" s="817"/>
      <c r="AI74" s="817"/>
      <c r="AJ74" s="817"/>
      <c r="AK74" s="817" t="s">
        <v>560</v>
      </c>
      <c r="AL74" s="817"/>
      <c r="AM74" s="817"/>
      <c r="AN74" s="817"/>
      <c r="AO74" s="817"/>
      <c r="AP74" s="817" t="s">
        <v>560</v>
      </c>
      <c r="AQ74" s="817"/>
      <c r="AR74" s="817"/>
      <c r="AS74" s="817"/>
      <c r="AT74" s="817"/>
      <c r="AU74" s="817" t="s">
        <v>560</v>
      </c>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3">
        <v>8</v>
      </c>
      <c r="B75" s="860" t="s">
        <v>567</v>
      </c>
      <c r="C75" s="861"/>
      <c r="D75" s="861"/>
      <c r="E75" s="861"/>
      <c r="F75" s="861"/>
      <c r="G75" s="861"/>
      <c r="H75" s="861"/>
      <c r="I75" s="861"/>
      <c r="J75" s="861"/>
      <c r="K75" s="861"/>
      <c r="L75" s="861"/>
      <c r="M75" s="861"/>
      <c r="N75" s="861"/>
      <c r="O75" s="861"/>
      <c r="P75" s="862"/>
      <c r="Q75" s="864">
        <v>29</v>
      </c>
      <c r="R75" s="865"/>
      <c r="S75" s="865"/>
      <c r="T75" s="865"/>
      <c r="U75" s="821"/>
      <c r="V75" s="866">
        <v>26</v>
      </c>
      <c r="W75" s="865"/>
      <c r="X75" s="865"/>
      <c r="Y75" s="865"/>
      <c r="Z75" s="821"/>
      <c r="AA75" s="866">
        <v>3</v>
      </c>
      <c r="AB75" s="865"/>
      <c r="AC75" s="865"/>
      <c r="AD75" s="865"/>
      <c r="AE75" s="821"/>
      <c r="AF75" s="866">
        <v>3</v>
      </c>
      <c r="AG75" s="865"/>
      <c r="AH75" s="865"/>
      <c r="AI75" s="865"/>
      <c r="AJ75" s="821"/>
      <c r="AK75" s="866" t="s">
        <v>560</v>
      </c>
      <c r="AL75" s="865"/>
      <c r="AM75" s="865"/>
      <c r="AN75" s="865"/>
      <c r="AO75" s="821"/>
      <c r="AP75" s="866" t="s">
        <v>560</v>
      </c>
      <c r="AQ75" s="865"/>
      <c r="AR75" s="865"/>
      <c r="AS75" s="865"/>
      <c r="AT75" s="821"/>
      <c r="AU75" s="866" t="s">
        <v>560</v>
      </c>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3">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3">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3">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5" t="s">
        <v>381</v>
      </c>
      <c r="B88" s="776" t="s">
        <v>412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6830</v>
      </c>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381</v>
      </c>
      <c r="BR102" s="776" t="s">
        <v>413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5542</v>
      </c>
      <c r="CS102" s="839"/>
      <c r="CT102" s="839"/>
      <c r="CU102" s="839"/>
      <c r="CV102" s="878"/>
      <c r="CW102" s="877">
        <v>1242</v>
      </c>
      <c r="CX102" s="839"/>
      <c r="CY102" s="839"/>
      <c r="CZ102" s="839"/>
      <c r="DA102" s="878"/>
      <c r="DB102" s="877">
        <v>6006</v>
      </c>
      <c r="DC102" s="839"/>
      <c r="DD102" s="839"/>
      <c r="DE102" s="839"/>
      <c r="DF102" s="878"/>
      <c r="DG102" s="877">
        <v>143</v>
      </c>
      <c r="DH102" s="839"/>
      <c r="DI102" s="839"/>
      <c r="DJ102" s="839"/>
      <c r="DK102" s="878"/>
      <c r="DL102" s="877" t="s">
        <v>590</v>
      </c>
      <c r="DM102" s="839"/>
      <c r="DN102" s="839"/>
      <c r="DO102" s="839"/>
      <c r="DP102" s="878"/>
      <c r="DQ102" s="877">
        <v>43</v>
      </c>
      <c r="DR102" s="839"/>
      <c r="DS102" s="839"/>
      <c r="DT102" s="839"/>
      <c r="DU102" s="878"/>
      <c r="DV102" s="776"/>
      <c r="DW102" s="777"/>
      <c r="DX102" s="777"/>
      <c r="DY102" s="777"/>
      <c r="DZ102" s="901"/>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414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415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416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418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420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421</v>
      </c>
      <c r="AB109" s="880"/>
      <c r="AC109" s="880"/>
      <c r="AD109" s="880"/>
      <c r="AE109" s="881"/>
      <c r="AF109" s="879" t="s">
        <v>422</v>
      </c>
      <c r="AG109" s="880"/>
      <c r="AH109" s="880"/>
      <c r="AI109" s="880"/>
      <c r="AJ109" s="881"/>
      <c r="AK109" s="879" t="s">
        <v>294</v>
      </c>
      <c r="AL109" s="880"/>
      <c r="AM109" s="880"/>
      <c r="AN109" s="880"/>
      <c r="AO109" s="881"/>
      <c r="AP109" s="879" t="s">
        <v>423</v>
      </c>
      <c r="AQ109" s="880"/>
      <c r="AR109" s="880"/>
      <c r="AS109" s="880"/>
      <c r="AT109" s="882"/>
      <c r="AU109" s="899" t="s">
        <v>420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421</v>
      </c>
      <c r="BR109" s="880"/>
      <c r="BS109" s="880"/>
      <c r="BT109" s="880"/>
      <c r="BU109" s="881"/>
      <c r="BV109" s="879" t="s">
        <v>422</v>
      </c>
      <c r="BW109" s="880"/>
      <c r="BX109" s="880"/>
      <c r="BY109" s="880"/>
      <c r="BZ109" s="881"/>
      <c r="CA109" s="879" t="s">
        <v>294</v>
      </c>
      <c r="CB109" s="880"/>
      <c r="CC109" s="880"/>
      <c r="CD109" s="880"/>
      <c r="CE109" s="881"/>
      <c r="CF109" s="900" t="s">
        <v>423</v>
      </c>
      <c r="CG109" s="900"/>
      <c r="CH109" s="900"/>
      <c r="CI109" s="900"/>
      <c r="CJ109" s="900"/>
      <c r="CK109" s="879" t="s">
        <v>424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421</v>
      </c>
      <c r="DH109" s="880"/>
      <c r="DI109" s="880"/>
      <c r="DJ109" s="880"/>
      <c r="DK109" s="881"/>
      <c r="DL109" s="879" t="s">
        <v>422</v>
      </c>
      <c r="DM109" s="880"/>
      <c r="DN109" s="880"/>
      <c r="DO109" s="880"/>
      <c r="DP109" s="881"/>
      <c r="DQ109" s="879" t="s">
        <v>294</v>
      </c>
      <c r="DR109" s="880"/>
      <c r="DS109" s="880"/>
      <c r="DT109" s="880"/>
      <c r="DU109" s="881"/>
      <c r="DV109" s="879" t="s">
        <v>423</v>
      </c>
      <c r="DW109" s="880"/>
      <c r="DX109" s="880"/>
      <c r="DY109" s="880"/>
      <c r="DZ109" s="882"/>
    </row>
    <row r="110" spans="1:131" s="224" customFormat="1" ht="26.25" customHeight="1" x14ac:dyDescent="0.2">
      <c r="A110" s="883" t="s">
        <v>425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11871036</v>
      </c>
      <c r="AB110" s="887"/>
      <c r="AC110" s="887"/>
      <c r="AD110" s="887"/>
      <c r="AE110" s="888"/>
      <c r="AF110" s="889">
        <v>11824233</v>
      </c>
      <c r="AG110" s="887"/>
      <c r="AH110" s="887"/>
      <c r="AI110" s="887"/>
      <c r="AJ110" s="888"/>
      <c r="AK110" s="889">
        <v>11648376</v>
      </c>
      <c r="AL110" s="887"/>
      <c r="AM110" s="887"/>
      <c r="AN110" s="887"/>
      <c r="AO110" s="888"/>
      <c r="AP110" s="890">
        <v>22.1</v>
      </c>
      <c r="AQ110" s="891"/>
      <c r="AR110" s="891"/>
      <c r="AS110" s="891"/>
      <c r="AT110" s="892"/>
      <c r="AU110" s="893" t="s">
        <v>69</v>
      </c>
      <c r="AV110" s="894"/>
      <c r="AW110" s="894"/>
      <c r="AX110" s="894"/>
      <c r="AY110" s="894"/>
      <c r="AZ110" s="916" t="s">
        <v>426</v>
      </c>
      <c r="BA110" s="884"/>
      <c r="BB110" s="884"/>
      <c r="BC110" s="884"/>
      <c r="BD110" s="884"/>
      <c r="BE110" s="884"/>
      <c r="BF110" s="884"/>
      <c r="BG110" s="884"/>
      <c r="BH110" s="884"/>
      <c r="BI110" s="884"/>
      <c r="BJ110" s="884"/>
      <c r="BK110" s="884"/>
      <c r="BL110" s="884"/>
      <c r="BM110" s="884"/>
      <c r="BN110" s="884"/>
      <c r="BO110" s="884"/>
      <c r="BP110" s="885"/>
      <c r="BQ110" s="917">
        <v>112935775</v>
      </c>
      <c r="BR110" s="918"/>
      <c r="BS110" s="918"/>
      <c r="BT110" s="918"/>
      <c r="BU110" s="918"/>
      <c r="BV110" s="918">
        <v>110300592</v>
      </c>
      <c r="BW110" s="918"/>
      <c r="BX110" s="918"/>
      <c r="BY110" s="918"/>
      <c r="BZ110" s="918"/>
      <c r="CA110" s="918">
        <v>106683091</v>
      </c>
      <c r="CB110" s="918"/>
      <c r="CC110" s="918"/>
      <c r="CD110" s="918"/>
      <c r="CE110" s="918"/>
      <c r="CF110" s="931">
        <v>202</v>
      </c>
      <c r="CG110" s="932"/>
      <c r="CH110" s="932"/>
      <c r="CI110" s="932"/>
      <c r="CJ110" s="932"/>
      <c r="CK110" s="933" t="s">
        <v>427</v>
      </c>
      <c r="CL110" s="934"/>
      <c r="CM110" s="916" t="s">
        <v>428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879606</v>
      </c>
      <c r="DH110" s="918"/>
      <c r="DI110" s="918"/>
      <c r="DJ110" s="918"/>
      <c r="DK110" s="918"/>
      <c r="DL110" s="918">
        <v>838256</v>
      </c>
      <c r="DM110" s="918"/>
      <c r="DN110" s="918"/>
      <c r="DO110" s="918"/>
      <c r="DP110" s="918"/>
      <c r="DQ110" s="918">
        <v>811564</v>
      </c>
      <c r="DR110" s="918"/>
      <c r="DS110" s="918"/>
      <c r="DT110" s="918"/>
      <c r="DU110" s="918"/>
      <c r="DV110" s="919">
        <v>1.5</v>
      </c>
      <c r="DW110" s="919"/>
      <c r="DX110" s="919"/>
      <c r="DY110" s="919"/>
      <c r="DZ110" s="920"/>
    </row>
    <row r="111" spans="1:131" s="224" customFormat="1" ht="26.25" customHeight="1" x14ac:dyDescent="0.2">
      <c r="A111" s="921" t="s">
        <v>429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430</v>
      </c>
      <c r="BA111" s="910"/>
      <c r="BB111" s="910"/>
      <c r="BC111" s="910"/>
      <c r="BD111" s="910"/>
      <c r="BE111" s="910"/>
      <c r="BF111" s="910"/>
      <c r="BG111" s="910"/>
      <c r="BH111" s="910"/>
      <c r="BI111" s="910"/>
      <c r="BJ111" s="910"/>
      <c r="BK111" s="910"/>
      <c r="BL111" s="910"/>
      <c r="BM111" s="910"/>
      <c r="BN111" s="910"/>
      <c r="BO111" s="910"/>
      <c r="BP111" s="911"/>
      <c r="BQ111" s="912">
        <v>879606</v>
      </c>
      <c r="BR111" s="913"/>
      <c r="BS111" s="913"/>
      <c r="BT111" s="913"/>
      <c r="BU111" s="913"/>
      <c r="BV111" s="913">
        <v>838256</v>
      </c>
      <c r="BW111" s="913"/>
      <c r="BX111" s="913"/>
      <c r="BY111" s="913"/>
      <c r="BZ111" s="913"/>
      <c r="CA111" s="913">
        <v>811564</v>
      </c>
      <c r="CB111" s="913"/>
      <c r="CC111" s="913"/>
      <c r="CD111" s="913"/>
      <c r="CE111" s="913"/>
      <c r="CF111" s="907">
        <v>1.5</v>
      </c>
      <c r="CG111" s="908"/>
      <c r="CH111" s="908"/>
      <c r="CI111" s="908"/>
      <c r="CJ111" s="908"/>
      <c r="CK111" s="935"/>
      <c r="CL111" s="936"/>
      <c r="CM111" s="909" t="s">
        <v>431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2">
      <c r="A112" s="939" t="s">
        <v>432</v>
      </c>
      <c r="B112" s="940"/>
      <c r="C112" s="910" t="s">
        <v>433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143333</v>
      </c>
      <c r="AB112" s="946"/>
      <c r="AC112" s="946"/>
      <c r="AD112" s="946"/>
      <c r="AE112" s="947"/>
      <c r="AF112" s="948">
        <v>143333</v>
      </c>
      <c r="AG112" s="946"/>
      <c r="AH112" s="946"/>
      <c r="AI112" s="946"/>
      <c r="AJ112" s="947"/>
      <c r="AK112" s="948">
        <v>143333</v>
      </c>
      <c r="AL112" s="946"/>
      <c r="AM112" s="946"/>
      <c r="AN112" s="946"/>
      <c r="AO112" s="947"/>
      <c r="AP112" s="949">
        <v>0.3</v>
      </c>
      <c r="AQ112" s="950"/>
      <c r="AR112" s="950"/>
      <c r="AS112" s="950"/>
      <c r="AT112" s="951"/>
      <c r="AU112" s="895"/>
      <c r="AV112" s="896"/>
      <c r="AW112" s="896"/>
      <c r="AX112" s="896"/>
      <c r="AY112" s="896"/>
      <c r="AZ112" s="909" t="s">
        <v>434</v>
      </c>
      <c r="BA112" s="910"/>
      <c r="BB112" s="910"/>
      <c r="BC112" s="910"/>
      <c r="BD112" s="910"/>
      <c r="BE112" s="910"/>
      <c r="BF112" s="910"/>
      <c r="BG112" s="910"/>
      <c r="BH112" s="910"/>
      <c r="BI112" s="910"/>
      <c r="BJ112" s="910"/>
      <c r="BK112" s="910"/>
      <c r="BL112" s="910"/>
      <c r="BM112" s="910"/>
      <c r="BN112" s="910"/>
      <c r="BO112" s="910"/>
      <c r="BP112" s="911"/>
      <c r="BQ112" s="912">
        <v>26133960</v>
      </c>
      <c r="BR112" s="913"/>
      <c r="BS112" s="913"/>
      <c r="BT112" s="913"/>
      <c r="BU112" s="913"/>
      <c r="BV112" s="913">
        <v>27273790</v>
      </c>
      <c r="BW112" s="913"/>
      <c r="BX112" s="913"/>
      <c r="BY112" s="913"/>
      <c r="BZ112" s="913"/>
      <c r="CA112" s="913">
        <v>27369515</v>
      </c>
      <c r="CB112" s="913"/>
      <c r="CC112" s="913"/>
      <c r="CD112" s="913"/>
      <c r="CE112" s="913"/>
      <c r="CF112" s="907">
        <v>51.8</v>
      </c>
      <c r="CG112" s="908"/>
      <c r="CH112" s="908"/>
      <c r="CI112" s="908"/>
      <c r="CJ112" s="908"/>
      <c r="CK112" s="935"/>
      <c r="CL112" s="936"/>
      <c r="CM112" s="909" t="s">
        <v>435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2">
      <c r="A113" s="941"/>
      <c r="B113" s="942"/>
      <c r="C113" s="910" t="s">
        <v>436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1861072</v>
      </c>
      <c r="AB113" s="925"/>
      <c r="AC113" s="925"/>
      <c r="AD113" s="925"/>
      <c r="AE113" s="926"/>
      <c r="AF113" s="927">
        <v>1777774</v>
      </c>
      <c r="AG113" s="925"/>
      <c r="AH113" s="925"/>
      <c r="AI113" s="925"/>
      <c r="AJ113" s="926"/>
      <c r="AK113" s="927">
        <v>1797733</v>
      </c>
      <c r="AL113" s="925"/>
      <c r="AM113" s="925"/>
      <c r="AN113" s="925"/>
      <c r="AO113" s="926"/>
      <c r="AP113" s="928">
        <v>3.4</v>
      </c>
      <c r="AQ113" s="929"/>
      <c r="AR113" s="929"/>
      <c r="AS113" s="929"/>
      <c r="AT113" s="930"/>
      <c r="AU113" s="895"/>
      <c r="AV113" s="896"/>
      <c r="AW113" s="896"/>
      <c r="AX113" s="896"/>
      <c r="AY113" s="896"/>
      <c r="AZ113" s="909" t="s">
        <v>437</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438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2">
      <c r="A114" s="941"/>
      <c r="B114" s="942"/>
      <c r="C114" s="910" t="s">
        <v>439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440</v>
      </c>
      <c r="BA114" s="910"/>
      <c r="BB114" s="910"/>
      <c r="BC114" s="910"/>
      <c r="BD114" s="910"/>
      <c r="BE114" s="910"/>
      <c r="BF114" s="910"/>
      <c r="BG114" s="910"/>
      <c r="BH114" s="910"/>
      <c r="BI114" s="910"/>
      <c r="BJ114" s="910"/>
      <c r="BK114" s="910"/>
      <c r="BL114" s="910"/>
      <c r="BM114" s="910"/>
      <c r="BN114" s="910"/>
      <c r="BO114" s="910"/>
      <c r="BP114" s="911"/>
      <c r="BQ114" s="912">
        <v>12360085</v>
      </c>
      <c r="BR114" s="913"/>
      <c r="BS114" s="913"/>
      <c r="BT114" s="913"/>
      <c r="BU114" s="913"/>
      <c r="BV114" s="913">
        <v>12151898</v>
      </c>
      <c r="BW114" s="913"/>
      <c r="BX114" s="913"/>
      <c r="BY114" s="913"/>
      <c r="BZ114" s="913"/>
      <c r="CA114" s="913">
        <v>12114887</v>
      </c>
      <c r="CB114" s="913"/>
      <c r="CC114" s="913"/>
      <c r="CD114" s="913"/>
      <c r="CE114" s="913"/>
      <c r="CF114" s="907">
        <v>22.9</v>
      </c>
      <c r="CG114" s="908"/>
      <c r="CH114" s="908"/>
      <c r="CI114" s="908"/>
      <c r="CJ114" s="908"/>
      <c r="CK114" s="935"/>
      <c r="CL114" s="936"/>
      <c r="CM114" s="909" t="s">
        <v>441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2">
      <c r="A115" s="941"/>
      <c r="B115" s="942"/>
      <c r="C115" s="910" t="s">
        <v>442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22276</v>
      </c>
      <c r="AB115" s="925"/>
      <c r="AC115" s="925"/>
      <c r="AD115" s="925"/>
      <c r="AE115" s="926"/>
      <c r="AF115" s="927">
        <v>21231</v>
      </c>
      <c r="AG115" s="925"/>
      <c r="AH115" s="925"/>
      <c r="AI115" s="925"/>
      <c r="AJ115" s="926"/>
      <c r="AK115" s="927">
        <v>17943</v>
      </c>
      <c r="AL115" s="925"/>
      <c r="AM115" s="925"/>
      <c r="AN115" s="925"/>
      <c r="AO115" s="926"/>
      <c r="AP115" s="928">
        <v>0</v>
      </c>
      <c r="AQ115" s="929"/>
      <c r="AR115" s="929"/>
      <c r="AS115" s="929"/>
      <c r="AT115" s="930"/>
      <c r="AU115" s="895"/>
      <c r="AV115" s="896"/>
      <c r="AW115" s="896"/>
      <c r="AX115" s="896"/>
      <c r="AY115" s="896"/>
      <c r="AZ115" s="909" t="s">
        <v>443</v>
      </c>
      <c r="BA115" s="910"/>
      <c r="BB115" s="910"/>
      <c r="BC115" s="910"/>
      <c r="BD115" s="910"/>
      <c r="BE115" s="910"/>
      <c r="BF115" s="910"/>
      <c r="BG115" s="910"/>
      <c r="BH115" s="910"/>
      <c r="BI115" s="910"/>
      <c r="BJ115" s="910"/>
      <c r="BK115" s="910"/>
      <c r="BL115" s="910"/>
      <c r="BM115" s="910"/>
      <c r="BN115" s="910"/>
      <c r="BO115" s="910"/>
      <c r="BP115" s="911"/>
      <c r="BQ115" s="912">
        <v>111412</v>
      </c>
      <c r="BR115" s="913"/>
      <c r="BS115" s="913"/>
      <c r="BT115" s="913"/>
      <c r="BU115" s="913"/>
      <c r="BV115" s="913">
        <v>124015</v>
      </c>
      <c r="BW115" s="913"/>
      <c r="BX115" s="913"/>
      <c r="BY115" s="913"/>
      <c r="BZ115" s="913"/>
      <c r="CA115" s="913">
        <v>140931</v>
      </c>
      <c r="CB115" s="913"/>
      <c r="CC115" s="913"/>
      <c r="CD115" s="913"/>
      <c r="CE115" s="913"/>
      <c r="CF115" s="907">
        <v>0.3</v>
      </c>
      <c r="CG115" s="908"/>
      <c r="CH115" s="908"/>
      <c r="CI115" s="908"/>
      <c r="CJ115" s="908"/>
      <c r="CK115" s="935"/>
      <c r="CL115" s="936"/>
      <c r="CM115" s="909" t="s">
        <v>444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2">
      <c r="A116" s="943"/>
      <c r="B116" s="944"/>
      <c r="C116" s="952" t="s">
        <v>445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446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448</v>
      </c>
      <c r="Z117" s="881"/>
      <c r="AA117" s="965">
        <v>13897717</v>
      </c>
      <c r="AB117" s="966"/>
      <c r="AC117" s="966"/>
      <c r="AD117" s="966"/>
      <c r="AE117" s="967"/>
      <c r="AF117" s="968">
        <v>13766571</v>
      </c>
      <c r="AG117" s="966"/>
      <c r="AH117" s="966"/>
      <c r="AI117" s="966"/>
      <c r="AJ117" s="967"/>
      <c r="AK117" s="968">
        <v>13607385</v>
      </c>
      <c r="AL117" s="966"/>
      <c r="AM117" s="966"/>
      <c r="AN117" s="966"/>
      <c r="AO117" s="967"/>
      <c r="AP117" s="969"/>
      <c r="AQ117" s="970"/>
      <c r="AR117" s="970"/>
      <c r="AS117" s="970"/>
      <c r="AT117" s="971"/>
      <c r="AU117" s="895"/>
      <c r="AV117" s="896"/>
      <c r="AW117" s="896"/>
      <c r="AX117" s="896"/>
      <c r="AY117" s="896"/>
      <c r="AZ117" s="961" t="s">
        <v>449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450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2">
      <c r="A118" s="899" t="s">
        <v>424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421</v>
      </c>
      <c r="AB118" s="880"/>
      <c r="AC118" s="880"/>
      <c r="AD118" s="880"/>
      <c r="AE118" s="881"/>
      <c r="AF118" s="879" t="s">
        <v>422</v>
      </c>
      <c r="AG118" s="880"/>
      <c r="AH118" s="880"/>
      <c r="AI118" s="880"/>
      <c r="AJ118" s="881"/>
      <c r="AK118" s="879" t="s">
        <v>294</v>
      </c>
      <c r="AL118" s="880"/>
      <c r="AM118" s="880"/>
      <c r="AN118" s="880"/>
      <c r="AO118" s="881"/>
      <c r="AP118" s="957" t="s">
        <v>423</v>
      </c>
      <c r="AQ118" s="958"/>
      <c r="AR118" s="958"/>
      <c r="AS118" s="958"/>
      <c r="AT118" s="959"/>
      <c r="AU118" s="895"/>
      <c r="AV118" s="896"/>
      <c r="AW118" s="896"/>
      <c r="AX118" s="896"/>
      <c r="AY118" s="896"/>
      <c r="AZ118" s="960" t="s">
        <v>451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452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2">
      <c r="A119" s="1043" t="s">
        <v>427</v>
      </c>
      <c r="B119" s="934"/>
      <c r="C119" s="916" t="s">
        <v>428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7" t="s">
        <v>177</v>
      </c>
      <c r="BA119" s="247"/>
      <c r="BB119" s="247"/>
      <c r="BC119" s="247"/>
      <c r="BD119" s="247"/>
      <c r="BE119" s="247"/>
      <c r="BF119" s="247"/>
      <c r="BG119" s="247"/>
      <c r="BH119" s="247"/>
      <c r="BI119" s="247"/>
      <c r="BJ119" s="247"/>
      <c r="BK119" s="247"/>
      <c r="BL119" s="247"/>
      <c r="BM119" s="247"/>
      <c r="BN119" s="247"/>
      <c r="BO119" s="964" t="s">
        <v>453</v>
      </c>
      <c r="BP119" s="992"/>
      <c r="BQ119" s="986">
        <v>152420838</v>
      </c>
      <c r="BR119" s="987"/>
      <c r="BS119" s="987"/>
      <c r="BT119" s="987"/>
      <c r="BU119" s="987"/>
      <c r="BV119" s="987">
        <v>150688551</v>
      </c>
      <c r="BW119" s="987"/>
      <c r="BX119" s="987"/>
      <c r="BY119" s="987"/>
      <c r="BZ119" s="987"/>
      <c r="CA119" s="987">
        <v>147119988</v>
      </c>
      <c r="CB119" s="987"/>
      <c r="CC119" s="987"/>
      <c r="CD119" s="987"/>
      <c r="CE119" s="987"/>
      <c r="CF119" s="988"/>
      <c r="CG119" s="989"/>
      <c r="CH119" s="989"/>
      <c r="CI119" s="989"/>
      <c r="CJ119" s="990"/>
      <c r="CK119" s="937"/>
      <c r="CL119" s="938"/>
      <c r="CM119" s="960" t="s">
        <v>454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2">
      <c r="A120" s="1044"/>
      <c r="B120" s="936"/>
      <c r="C120" s="909" t="s">
        <v>431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455</v>
      </c>
      <c r="AV120" s="979"/>
      <c r="AW120" s="979"/>
      <c r="AX120" s="979"/>
      <c r="AY120" s="980"/>
      <c r="AZ120" s="916" t="s">
        <v>456</v>
      </c>
      <c r="BA120" s="884"/>
      <c r="BB120" s="884"/>
      <c r="BC120" s="884"/>
      <c r="BD120" s="884"/>
      <c r="BE120" s="884"/>
      <c r="BF120" s="884"/>
      <c r="BG120" s="884"/>
      <c r="BH120" s="884"/>
      <c r="BI120" s="884"/>
      <c r="BJ120" s="884"/>
      <c r="BK120" s="884"/>
      <c r="BL120" s="884"/>
      <c r="BM120" s="884"/>
      <c r="BN120" s="884"/>
      <c r="BO120" s="884"/>
      <c r="BP120" s="885"/>
      <c r="BQ120" s="917">
        <v>30992753</v>
      </c>
      <c r="BR120" s="918"/>
      <c r="BS120" s="918"/>
      <c r="BT120" s="918"/>
      <c r="BU120" s="918"/>
      <c r="BV120" s="918">
        <v>30963646</v>
      </c>
      <c r="BW120" s="918"/>
      <c r="BX120" s="918"/>
      <c r="BY120" s="918"/>
      <c r="BZ120" s="918"/>
      <c r="CA120" s="918">
        <v>29794472</v>
      </c>
      <c r="CB120" s="918"/>
      <c r="CC120" s="918"/>
      <c r="CD120" s="918"/>
      <c r="CE120" s="918"/>
      <c r="CF120" s="931">
        <v>56.4</v>
      </c>
      <c r="CG120" s="932"/>
      <c r="CH120" s="932"/>
      <c r="CI120" s="932"/>
      <c r="CJ120" s="932"/>
      <c r="CK120" s="993" t="s">
        <v>457</v>
      </c>
      <c r="CL120" s="994"/>
      <c r="CM120" s="994"/>
      <c r="CN120" s="994"/>
      <c r="CO120" s="995"/>
      <c r="CP120" s="1001" t="s">
        <v>399</v>
      </c>
      <c r="CQ120" s="1002"/>
      <c r="CR120" s="1002"/>
      <c r="CS120" s="1002"/>
      <c r="CT120" s="1002"/>
      <c r="CU120" s="1002"/>
      <c r="CV120" s="1002"/>
      <c r="CW120" s="1002"/>
      <c r="CX120" s="1002"/>
      <c r="CY120" s="1002"/>
      <c r="CZ120" s="1002"/>
      <c r="DA120" s="1002"/>
      <c r="DB120" s="1002"/>
      <c r="DC120" s="1002"/>
      <c r="DD120" s="1002"/>
      <c r="DE120" s="1002"/>
      <c r="DF120" s="1003"/>
      <c r="DG120" s="917">
        <v>24119906</v>
      </c>
      <c r="DH120" s="918"/>
      <c r="DI120" s="918"/>
      <c r="DJ120" s="918"/>
      <c r="DK120" s="918"/>
      <c r="DL120" s="918">
        <v>24674498</v>
      </c>
      <c r="DM120" s="918"/>
      <c r="DN120" s="918"/>
      <c r="DO120" s="918"/>
      <c r="DP120" s="918"/>
      <c r="DQ120" s="918">
        <v>24933931</v>
      </c>
      <c r="DR120" s="918"/>
      <c r="DS120" s="918"/>
      <c r="DT120" s="918"/>
      <c r="DU120" s="918"/>
      <c r="DV120" s="919">
        <v>47.2</v>
      </c>
      <c r="DW120" s="919"/>
      <c r="DX120" s="919"/>
      <c r="DY120" s="919"/>
      <c r="DZ120" s="920"/>
    </row>
    <row r="121" spans="1:130" s="224" customFormat="1" ht="26.25" customHeight="1" x14ac:dyDescent="0.2">
      <c r="A121" s="1044"/>
      <c r="B121" s="936"/>
      <c r="C121" s="961" t="s">
        <v>458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459</v>
      </c>
      <c r="BA121" s="910"/>
      <c r="BB121" s="910"/>
      <c r="BC121" s="910"/>
      <c r="BD121" s="910"/>
      <c r="BE121" s="910"/>
      <c r="BF121" s="910"/>
      <c r="BG121" s="910"/>
      <c r="BH121" s="910"/>
      <c r="BI121" s="910"/>
      <c r="BJ121" s="910"/>
      <c r="BK121" s="910"/>
      <c r="BL121" s="910"/>
      <c r="BM121" s="910"/>
      <c r="BN121" s="910"/>
      <c r="BO121" s="910"/>
      <c r="BP121" s="911"/>
      <c r="BQ121" s="912">
        <v>36391536</v>
      </c>
      <c r="BR121" s="913"/>
      <c r="BS121" s="913"/>
      <c r="BT121" s="913"/>
      <c r="BU121" s="913"/>
      <c r="BV121" s="913">
        <v>37006497</v>
      </c>
      <c r="BW121" s="913"/>
      <c r="BX121" s="913"/>
      <c r="BY121" s="913"/>
      <c r="BZ121" s="913"/>
      <c r="CA121" s="913">
        <v>37996023</v>
      </c>
      <c r="CB121" s="913"/>
      <c r="CC121" s="913"/>
      <c r="CD121" s="913"/>
      <c r="CE121" s="913"/>
      <c r="CF121" s="907">
        <v>71.900000000000006</v>
      </c>
      <c r="CG121" s="908"/>
      <c r="CH121" s="908"/>
      <c r="CI121" s="908"/>
      <c r="CJ121" s="908"/>
      <c r="CK121" s="996"/>
      <c r="CL121" s="997"/>
      <c r="CM121" s="997"/>
      <c r="CN121" s="997"/>
      <c r="CO121" s="998"/>
      <c r="CP121" s="1006" t="s">
        <v>397</v>
      </c>
      <c r="CQ121" s="1007"/>
      <c r="CR121" s="1007"/>
      <c r="CS121" s="1007"/>
      <c r="CT121" s="1007"/>
      <c r="CU121" s="1007"/>
      <c r="CV121" s="1007"/>
      <c r="CW121" s="1007"/>
      <c r="CX121" s="1007"/>
      <c r="CY121" s="1007"/>
      <c r="CZ121" s="1007"/>
      <c r="DA121" s="1007"/>
      <c r="DB121" s="1007"/>
      <c r="DC121" s="1007"/>
      <c r="DD121" s="1007"/>
      <c r="DE121" s="1007"/>
      <c r="DF121" s="1008"/>
      <c r="DG121" s="912">
        <v>1799941</v>
      </c>
      <c r="DH121" s="913"/>
      <c r="DI121" s="913"/>
      <c r="DJ121" s="913"/>
      <c r="DK121" s="913"/>
      <c r="DL121" s="913">
        <v>1820217</v>
      </c>
      <c r="DM121" s="913"/>
      <c r="DN121" s="913"/>
      <c r="DO121" s="913"/>
      <c r="DP121" s="913"/>
      <c r="DQ121" s="913">
        <v>1728654</v>
      </c>
      <c r="DR121" s="913"/>
      <c r="DS121" s="913"/>
      <c r="DT121" s="913"/>
      <c r="DU121" s="913"/>
      <c r="DV121" s="914">
        <v>3.3</v>
      </c>
      <c r="DW121" s="914"/>
      <c r="DX121" s="914"/>
      <c r="DY121" s="914"/>
      <c r="DZ121" s="915"/>
    </row>
    <row r="122" spans="1:130" s="224" customFormat="1" ht="26.25" customHeight="1" x14ac:dyDescent="0.2">
      <c r="A122" s="1044"/>
      <c r="B122" s="936"/>
      <c r="C122" s="909" t="s">
        <v>441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460</v>
      </c>
      <c r="BA122" s="952"/>
      <c r="BB122" s="952"/>
      <c r="BC122" s="952"/>
      <c r="BD122" s="952"/>
      <c r="BE122" s="952"/>
      <c r="BF122" s="952"/>
      <c r="BG122" s="952"/>
      <c r="BH122" s="952"/>
      <c r="BI122" s="952"/>
      <c r="BJ122" s="952"/>
      <c r="BK122" s="952"/>
      <c r="BL122" s="952"/>
      <c r="BM122" s="952"/>
      <c r="BN122" s="952"/>
      <c r="BO122" s="952"/>
      <c r="BP122" s="953"/>
      <c r="BQ122" s="986">
        <v>91447567</v>
      </c>
      <c r="BR122" s="987"/>
      <c r="BS122" s="987"/>
      <c r="BT122" s="987"/>
      <c r="BU122" s="987"/>
      <c r="BV122" s="987">
        <v>88426634</v>
      </c>
      <c r="BW122" s="987"/>
      <c r="BX122" s="987"/>
      <c r="BY122" s="987"/>
      <c r="BZ122" s="987"/>
      <c r="CA122" s="987">
        <v>85477532</v>
      </c>
      <c r="CB122" s="987"/>
      <c r="CC122" s="987"/>
      <c r="CD122" s="987"/>
      <c r="CE122" s="987"/>
      <c r="CF122" s="1004">
        <v>161.9</v>
      </c>
      <c r="CG122" s="1005"/>
      <c r="CH122" s="1005"/>
      <c r="CI122" s="1005"/>
      <c r="CJ122" s="1005"/>
      <c r="CK122" s="996"/>
      <c r="CL122" s="997"/>
      <c r="CM122" s="997"/>
      <c r="CN122" s="997"/>
      <c r="CO122" s="998"/>
      <c r="CP122" s="1006" t="s">
        <v>403</v>
      </c>
      <c r="CQ122" s="1007"/>
      <c r="CR122" s="1007"/>
      <c r="CS122" s="1007"/>
      <c r="CT122" s="1007"/>
      <c r="CU122" s="1007"/>
      <c r="CV122" s="1007"/>
      <c r="CW122" s="1007"/>
      <c r="CX122" s="1007"/>
      <c r="CY122" s="1007"/>
      <c r="CZ122" s="1007"/>
      <c r="DA122" s="1007"/>
      <c r="DB122" s="1007"/>
      <c r="DC122" s="1007"/>
      <c r="DD122" s="1007"/>
      <c r="DE122" s="1007"/>
      <c r="DF122" s="1008"/>
      <c r="DG122" s="912">
        <v>712789</v>
      </c>
      <c r="DH122" s="913"/>
      <c r="DI122" s="913"/>
      <c r="DJ122" s="913"/>
      <c r="DK122" s="913"/>
      <c r="DL122" s="913">
        <v>622355</v>
      </c>
      <c r="DM122" s="913"/>
      <c r="DN122" s="913"/>
      <c r="DO122" s="913"/>
      <c r="DP122" s="913"/>
      <c r="DQ122" s="913">
        <v>569678</v>
      </c>
      <c r="DR122" s="913"/>
      <c r="DS122" s="913"/>
      <c r="DT122" s="913"/>
      <c r="DU122" s="913"/>
      <c r="DV122" s="914">
        <v>1.1000000000000001</v>
      </c>
      <c r="DW122" s="914"/>
      <c r="DX122" s="914"/>
      <c r="DY122" s="914"/>
      <c r="DZ122" s="915"/>
    </row>
    <row r="123" spans="1:130" s="224" customFormat="1" ht="26.25" customHeight="1" x14ac:dyDescent="0.2">
      <c r="A123" s="1044"/>
      <c r="B123" s="936"/>
      <c r="C123" s="909" t="s">
        <v>447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7" t="s">
        <v>177</v>
      </c>
      <c r="BA123" s="247"/>
      <c r="BB123" s="247"/>
      <c r="BC123" s="247"/>
      <c r="BD123" s="247"/>
      <c r="BE123" s="247"/>
      <c r="BF123" s="247"/>
      <c r="BG123" s="247"/>
      <c r="BH123" s="247"/>
      <c r="BI123" s="247"/>
      <c r="BJ123" s="247"/>
      <c r="BK123" s="247"/>
      <c r="BL123" s="247"/>
      <c r="BM123" s="247"/>
      <c r="BN123" s="247"/>
      <c r="BO123" s="964" t="s">
        <v>461</v>
      </c>
      <c r="BP123" s="992"/>
      <c r="BQ123" s="1050">
        <v>158831856</v>
      </c>
      <c r="BR123" s="1051"/>
      <c r="BS123" s="1051"/>
      <c r="BT123" s="1051"/>
      <c r="BU123" s="1051"/>
      <c r="BV123" s="1051">
        <v>156396777</v>
      </c>
      <c r="BW123" s="1051"/>
      <c r="BX123" s="1051"/>
      <c r="BY123" s="1051"/>
      <c r="BZ123" s="1051"/>
      <c r="CA123" s="1051">
        <v>153268027</v>
      </c>
      <c r="CB123" s="1051"/>
      <c r="CC123" s="1051"/>
      <c r="CD123" s="1051"/>
      <c r="CE123" s="1051"/>
      <c r="CF123" s="988"/>
      <c r="CG123" s="989"/>
      <c r="CH123" s="989"/>
      <c r="CI123" s="989"/>
      <c r="CJ123" s="990"/>
      <c r="CK123" s="996"/>
      <c r="CL123" s="997"/>
      <c r="CM123" s="997"/>
      <c r="CN123" s="997"/>
      <c r="CO123" s="998"/>
      <c r="CP123" s="1006" t="s">
        <v>400</v>
      </c>
      <c r="CQ123" s="1007"/>
      <c r="CR123" s="1007"/>
      <c r="CS123" s="1007"/>
      <c r="CT123" s="1007"/>
      <c r="CU123" s="1007"/>
      <c r="CV123" s="1007"/>
      <c r="CW123" s="1007"/>
      <c r="CX123" s="1007"/>
      <c r="CY123" s="1007"/>
      <c r="CZ123" s="1007"/>
      <c r="DA123" s="1007"/>
      <c r="DB123" s="1007"/>
      <c r="DC123" s="1007"/>
      <c r="DD123" s="1007"/>
      <c r="DE123" s="1007"/>
      <c r="DF123" s="1008"/>
      <c r="DG123" s="945">
        <v>157608</v>
      </c>
      <c r="DH123" s="946"/>
      <c r="DI123" s="946"/>
      <c r="DJ123" s="946"/>
      <c r="DK123" s="947"/>
      <c r="DL123" s="948">
        <v>140708</v>
      </c>
      <c r="DM123" s="946"/>
      <c r="DN123" s="946"/>
      <c r="DO123" s="946"/>
      <c r="DP123" s="947"/>
      <c r="DQ123" s="948">
        <v>123815</v>
      </c>
      <c r="DR123" s="946"/>
      <c r="DS123" s="946"/>
      <c r="DT123" s="946"/>
      <c r="DU123" s="947"/>
      <c r="DV123" s="949">
        <v>0.2</v>
      </c>
      <c r="DW123" s="950"/>
      <c r="DX123" s="950"/>
      <c r="DY123" s="950"/>
      <c r="DZ123" s="951"/>
    </row>
    <row r="124" spans="1:130" s="224" customFormat="1" ht="26.25" customHeight="1" thickBot="1" x14ac:dyDescent="0.25">
      <c r="A124" s="1044"/>
      <c r="B124" s="936"/>
      <c r="C124" s="909" t="s">
        <v>450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462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463</v>
      </c>
      <c r="CQ124" s="1007"/>
      <c r="CR124" s="1007"/>
      <c r="CS124" s="1007"/>
      <c r="CT124" s="1007"/>
      <c r="CU124" s="1007"/>
      <c r="CV124" s="1007"/>
      <c r="CW124" s="1007"/>
      <c r="CX124" s="1007"/>
      <c r="CY124" s="1007"/>
      <c r="CZ124" s="1007"/>
      <c r="DA124" s="1007"/>
      <c r="DB124" s="1007"/>
      <c r="DC124" s="1007"/>
      <c r="DD124" s="1007"/>
      <c r="DE124" s="1007"/>
      <c r="DF124" s="1008"/>
      <c r="DG124" s="991">
        <v>19539</v>
      </c>
      <c r="DH124" s="973"/>
      <c r="DI124" s="973"/>
      <c r="DJ124" s="973"/>
      <c r="DK124" s="974"/>
      <c r="DL124" s="972">
        <v>16012</v>
      </c>
      <c r="DM124" s="973"/>
      <c r="DN124" s="973"/>
      <c r="DO124" s="973"/>
      <c r="DP124" s="974"/>
      <c r="DQ124" s="972">
        <v>13437</v>
      </c>
      <c r="DR124" s="973"/>
      <c r="DS124" s="973"/>
      <c r="DT124" s="973"/>
      <c r="DU124" s="974"/>
      <c r="DV124" s="975">
        <v>0</v>
      </c>
      <c r="DW124" s="976"/>
      <c r="DX124" s="976"/>
      <c r="DY124" s="976"/>
      <c r="DZ124" s="977"/>
    </row>
    <row r="125" spans="1:130" s="224" customFormat="1" ht="26.25" customHeight="1" x14ac:dyDescent="0.2">
      <c r="A125" s="1044"/>
      <c r="B125" s="936"/>
      <c r="C125" s="909" t="s">
        <v>452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464</v>
      </c>
      <c r="CL125" s="994"/>
      <c r="CM125" s="994"/>
      <c r="CN125" s="994"/>
      <c r="CO125" s="995"/>
      <c r="CP125" s="916" t="s">
        <v>465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5">
      <c r="A126" s="1044"/>
      <c r="B126" s="936"/>
      <c r="C126" s="909" t="s">
        <v>454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5201</v>
      </c>
      <c r="AB126" s="946"/>
      <c r="AC126" s="946"/>
      <c r="AD126" s="946"/>
      <c r="AE126" s="947"/>
      <c r="AF126" s="948">
        <v>5201</v>
      </c>
      <c r="AG126" s="946"/>
      <c r="AH126" s="946"/>
      <c r="AI126" s="946"/>
      <c r="AJ126" s="947"/>
      <c r="AK126" s="948">
        <v>5201</v>
      </c>
      <c r="AL126" s="946"/>
      <c r="AM126" s="946"/>
      <c r="AN126" s="946"/>
      <c r="AO126" s="947"/>
      <c r="AP126" s="949">
        <v>0</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466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2">
      <c r="A127" s="1045"/>
      <c r="B127" s="938"/>
      <c r="C127" s="960" t="s">
        <v>467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17075</v>
      </c>
      <c r="AB127" s="946"/>
      <c r="AC127" s="946"/>
      <c r="AD127" s="946"/>
      <c r="AE127" s="947"/>
      <c r="AF127" s="948">
        <v>16030</v>
      </c>
      <c r="AG127" s="946"/>
      <c r="AH127" s="946"/>
      <c r="AI127" s="946"/>
      <c r="AJ127" s="947"/>
      <c r="AK127" s="948">
        <v>12742</v>
      </c>
      <c r="AL127" s="946"/>
      <c r="AM127" s="946"/>
      <c r="AN127" s="946"/>
      <c r="AO127" s="947"/>
      <c r="AP127" s="949">
        <v>0</v>
      </c>
      <c r="AQ127" s="950"/>
      <c r="AR127" s="950"/>
      <c r="AS127" s="950"/>
      <c r="AT127" s="951"/>
      <c r="AU127" s="226"/>
      <c r="AV127" s="226"/>
      <c r="AW127" s="226"/>
      <c r="AX127" s="1018" t="s">
        <v>468</v>
      </c>
      <c r="AY127" s="1019"/>
      <c r="AZ127" s="1019"/>
      <c r="BA127" s="1019"/>
      <c r="BB127" s="1019"/>
      <c r="BC127" s="1019"/>
      <c r="BD127" s="1019"/>
      <c r="BE127" s="1020"/>
      <c r="BF127" s="1021" t="s">
        <v>469</v>
      </c>
      <c r="BG127" s="1019"/>
      <c r="BH127" s="1019"/>
      <c r="BI127" s="1019"/>
      <c r="BJ127" s="1019"/>
      <c r="BK127" s="1019"/>
      <c r="BL127" s="1020"/>
      <c r="BM127" s="1021" t="s">
        <v>470</v>
      </c>
      <c r="BN127" s="1019"/>
      <c r="BO127" s="1019"/>
      <c r="BP127" s="1019"/>
      <c r="BQ127" s="1019"/>
      <c r="BR127" s="1019"/>
      <c r="BS127" s="1020"/>
      <c r="BT127" s="1021" t="s">
        <v>471</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472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5">
      <c r="A128" s="1028" t="s">
        <v>473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474</v>
      </c>
      <c r="X128" s="1030"/>
      <c r="Y128" s="1030"/>
      <c r="Z128" s="1031"/>
      <c r="AA128" s="1032">
        <v>2843566</v>
      </c>
      <c r="AB128" s="1033"/>
      <c r="AC128" s="1033"/>
      <c r="AD128" s="1033"/>
      <c r="AE128" s="1034"/>
      <c r="AF128" s="1035">
        <v>2797790</v>
      </c>
      <c r="AG128" s="1033"/>
      <c r="AH128" s="1033"/>
      <c r="AI128" s="1033"/>
      <c r="AJ128" s="1034"/>
      <c r="AK128" s="1035">
        <v>2699112</v>
      </c>
      <c r="AL128" s="1033"/>
      <c r="AM128" s="1033"/>
      <c r="AN128" s="1033"/>
      <c r="AO128" s="1034"/>
      <c r="AP128" s="1036"/>
      <c r="AQ128" s="1037"/>
      <c r="AR128" s="1037"/>
      <c r="AS128" s="1037"/>
      <c r="AT128" s="1038"/>
      <c r="AU128" s="226"/>
      <c r="AV128" s="226"/>
      <c r="AW128" s="226"/>
      <c r="AX128" s="883" t="s">
        <v>475</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476</v>
      </c>
      <c r="CQ128" s="713"/>
      <c r="CR128" s="713"/>
      <c r="CS128" s="713"/>
      <c r="CT128" s="713"/>
      <c r="CU128" s="713"/>
      <c r="CV128" s="713"/>
      <c r="CW128" s="713"/>
      <c r="CX128" s="713"/>
      <c r="CY128" s="713"/>
      <c r="CZ128" s="713"/>
      <c r="DA128" s="713"/>
      <c r="DB128" s="713"/>
      <c r="DC128" s="713"/>
      <c r="DD128" s="713"/>
      <c r="DE128" s="713"/>
      <c r="DF128" s="1023"/>
      <c r="DG128" s="1024">
        <v>111412</v>
      </c>
      <c r="DH128" s="1025"/>
      <c r="DI128" s="1025"/>
      <c r="DJ128" s="1025"/>
      <c r="DK128" s="1025"/>
      <c r="DL128" s="1025">
        <v>124015</v>
      </c>
      <c r="DM128" s="1025"/>
      <c r="DN128" s="1025"/>
      <c r="DO128" s="1025"/>
      <c r="DP128" s="1025"/>
      <c r="DQ128" s="1025">
        <v>140931</v>
      </c>
      <c r="DR128" s="1025"/>
      <c r="DS128" s="1025"/>
      <c r="DT128" s="1025"/>
      <c r="DU128" s="1025"/>
      <c r="DV128" s="1026">
        <v>0.3</v>
      </c>
      <c r="DW128" s="1026"/>
      <c r="DX128" s="1026"/>
      <c r="DY128" s="1026"/>
      <c r="DZ128" s="1027"/>
    </row>
    <row r="129" spans="1:131" s="224"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477</v>
      </c>
      <c r="X129" s="1058"/>
      <c r="Y129" s="1058"/>
      <c r="Z129" s="1059"/>
      <c r="AA129" s="945">
        <v>61784061</v>
      </c>
      <c r="AB129" s="946"/>
      <c r="AC129" s="946"/>
      <c r="AD129" s="946"/>
      <c r="AE129" s="947"/>
      <c r="AF129" s="948">
        <v>60047675</v>
      </c>
      <c r="AG129" s="946"/>
      <c r="AH129" s="946"/>
      <c r="AI129" s="946"/>
      <c r="AJ129" s="947"/>
      <c r="AK129" s="948">
        <v>60543303</v>
      </c>
      <c r="AL129" s="946"/>
      <c r="AM129" s="946"/>
      <c r="AN129" s="946"/>
      <c r="AO129" s="947"/>
      <c r="AP129" s="1060"/>
      <c r="AQ129" s="1061"/>
      <c r="AR129" s="1061"/>
      <c r="AS129" s="1061"/>
      <c r="AT129" s="1062"/>
      <c r="AU129" s="227"/>
      <c r="AV129" s="227"/>
      <c r="AW129" s="227"/>
      <c r="AX129" s="1052" t="s">
        <v>478</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479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480</v>
      </c>
      <c r="X130" s="1058"/>
      <c r="Y130" s="1058"/>
      <c r="Z130" s="1059"/>
      <c r="AA130" s="945">
        <v>8359215</v>
      </c>
      <c r="AB130" s="946"/>
      <c r="AC130" s="946"/>
      <c r="AD130" s="946"/>
      <c r="AE130" s="947"/>
      <c r="AF130" s="948">
        <v>8082602</v>
      </c>
      <c r="AG130" s="946"/>
      <c r="AH130" s="946"/>
      <c r="AI130" s="946"/>
      <c r="AJ130" s="947"/>
      <c r="AK130" s="948">
        <v>7733522</v>
      </c>
      <c r="AL130" s="946"/>
      <c r="AM130" s="946"/>
      <c r="AN130" s="946"/>
      <c r="AO130" s="947"/>
      <c r="AP130" s="1060"/>
      <c r="AQ130" s="1061"/>
      <c r="AR130" s="1061"/>
      <c r="AS130" s="1061"/>
      <c r="AT130" s="1062"/>
      <c r="AU130" s="227"/>
      <c r="AV130" s="227"/>
      <c r="AW130" s="227"/>
      <c r="AX130" s="1052" t="s">
        <v>481</v>
      </c>
      <c r="AY130" s="910"/>
      <c r="AZ130" s="910"/>
      <c r="BA130" s="910"/>
      <c r="BB130" s="910"/>
      <c r="BC130" s="910"/>
      <c r="BD130" s="910"/>
      <c r="BE130" s="911"/>
      <c r="BF130" s="1088">
        <v>5.5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482</v>
      </c>
      <c r="X131" s="1095"/>
      <c r="Y131" s="1095"/>
      <c r="Z131" s="1096"/>
      <c r="AA131" s="991">
        <v>53424846</v>
      </c>
      <c r="AB131" s="973"/>
      <c r="AC131" s="973"/>
      <c r="AD131" s="973"/>
      <c r="AE131" s="974"/>
      <c r="AF131" s="972">
        <v>51965073</v>
      </c>
      <c r="AG131" s="973"/>
      <c r="AH131" s="973"/>
      <c r="AI131" s="973"/>
      <c r="AJ131" s="974"/>
      <c r="AK131" s="972">
        <v>52809781</v>
      </c>
      <c r="AL131" s="973"/>
      <c r="AM131" s="973"/>
      <c r="AN131" s="973"/>
      <c r="AO131" s="974"/>
      <c r="AP131" s="1097"/>
      <c r="AQ131" s="1098"/>
      <c r="AR131" s="1098"/>
      <c r="AS131" s="1098"/>
      <c r="AT131" s="1099"/>
      <c r="AU131" s="227"/>
      <c r="AV131" s="227"/>
      <c r="AW131" s="227"/>
      <c r="AX131" s="1070" t="s">
        <v>483</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484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485</v>
      </c>
      <c r="W132" s="1081"/>
      <c r="X132" s="1081"/>
      <c r="Y132" s="1081"/>
      <c r="Z132" s="1082"/>
      <c r="AA132" s="1083">
        <v>5.0443495900000004</v>
      </c>
      <c r="AB132" s="1084"/>
      <c r="AC132" s="1084"/>
      <c r="AD132" s="1084"/>
      <c r="AE132" s="1085"/>
      <c r="AF132" s="1086">
        <v>5.5540747530000001</v>
      </c>
      <c r="AG132" s="1084"/>
      <c r="AH132" s="1084"/>
      <c r="AI132" s="1084"/>
      <c r="AJ132" s="1085"/>
      <c r="AK132" s="1086">
        <v>6.011672345</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486</v>
      </c>
      <c r="W133" s="1064"/>
      <c r="X133" s="1064"/>
      <c r="Y133" s="1064"/>
      <c r="Z133" s="1065"/>
      <c r="AA133" s="1066">
        <v>4.5</v>
      </c>
      <c r="AB133" s="1067"/>
      <c r="AC133" s="1067"/>
      <c r="AD133" s="1067"/>
      <c r="AE133" s="1068"/>
      <c r="AF133" s="1066">
        <v>4.7</v>
      </c>
      <c r="AG133" s="1067"/>
      <c r="AH133" s="1067"/>
      <c r="AI133" s="1067"/>
      <c r="AJ133" s="1068"/>
      <c r="AK133" s="1066">
        <v>5.5</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JtRMhB8VuCQ+pNQLVUfsFK0DLloZMICYpGzIB/uDTTIJxdtQniwekgUyaDh+affA7R5yzXqr31LZJGKkS/258A==" saltValue="O0A2Bw9kZC3bqiRW8VEWT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tabSelected="1" view="pageBreakPreview" topLeftCell="AG52" zoomScale="70" zoomScaleNormal="85" zoomScaleSheetLayoutView="70" workbookViewId="0">
      <selection activeCell="C54" sqref="C54"/>
    </sheetView>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487</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lhf/1WN/T9X2nGYRW4kMifJQBwYU1NpXlSg1r9lFMY5VKsQLOJfkp5JeEFFCg6d9nZrcIoZB7J9eAUDv3WBeHw==" saltValue="M6kffGVQXlF8JCF/+E1OP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34" zoomScale="40" zoomScaleNormal="40" zoomScaleSheetLayoutView="55" workbookViewId="0">
      <selection activeCell="C54" sqref="C54"/>
    </sheetView>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lX2cVXLNHpZnPoDA6h4EWU4LFrtQQn2hZ4lAsBJf4XWK76fXzNQJlDtbvACDv8wyUtBsEZWLnIrOB4Y0fHmxGw==" saltValue="l6Cf6oBHNxo7xFx8KeKsRQ=="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election activeCell="C54" sqref="C54"/>
    </sheetView>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488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489</v>
      </c>
      <c r="AL6" s="260"/>
      <c r="AM6" s="260"/>
      <c r="AN6" s="260"/>
    </row>
    <row r="7" spans="1:46" ht="13.5" customHeight="1" x14ac:dyDescent="0.2">
      <c r="A7" s="259"/>
      <c r="AK7" s="262"/>
      <c r="AL7" s="263"/>
      <c r="AM7" s="263"/>
      <c r="AN7" s="264"/>
      <c r="AO7" s="1101" t="s">
        <v>490</v>
      </c>
      <c r="AP7" s="265"/>
      <c r="AQ7" s="266" t="s">
        <v>491</v>
      </c>
      <c r="AR7" s="267"/>
    </row>
    <row r="8" spans="1:46" ht="13" x14ac:dyDescent="0.2">
      <c r="A8" s="259"/>
      <c r="AK8" s="268"/>
      <c r="AL8" s="269"/>
      <c r="AM8" s="269"/>
      <c r="AN8" s="270"/>
      <c r="AO8" s="1102"/>
      <c r="AP8" s="271" t="s">
        <v>492</v>
      </c>
      <c r="AQ8" s="272" t="s">
        <v>493</v>
      </c>
      <c r="AR8" s="273" t="s">
        <v>494</v>
      </c>
    </row>
    <row r="9" spans="1:46" ht="13" x14ac:dyDescent="0.2">
      <c r="A9" s="259"/>
      <c r="AK9" s="1103" t="s">
        <v>495</v>
      </c>
      <c r="AL9" s="1104"/>
      <c r="AM9" s="1104"/>
      <c r="AN9" s="1105"/>
      <c r="AO9" s="274">
        <v>19942855</v>
      </c>
      <c r="AP9" s="274">
        <v>84180</v>
      </c>
      <c r="AQ9" s="275">
        <v>62936</v>
      </c>
      <c r="AR9" s="276">
        <v>33.799999999999997</v>
      </c>
    </row>
    <row r="10" spans="1:46" ht="13.5" customHeight="1" x14ac:dyDescent="0.2">
      <c r="A10" s="259"/>
      <c r="AK10" s="1103" t="s">
        <v>496</v>
      </c>
      <c r="AL10" s="1104"/>
      <c r="AM10" s="1104"/>
      <c r="AN10" s="1105"/>
      <c r="AO10" s="277" t="s">
        <v>497</v>
      </c>
      <c r="AP10" s="277" t="s">
        <v>497</v>
      </c>
      <c r="AQ10" s="278">
        <v>1734</v>
      </c>
      <c r="AR10" s="279" t="s">
        <v>497</v>
      </c>
    </row>
    <row r="11" spans="1:46" ht="13.5" customHeight="1" x14ac:dyDescent="0.2">
      <c r="A11" s="259"/>
      <c r="AK11" s="1103" t="s">
        <v>498</v>
      </c>
      <c r="AL11" s="1104"/>
      <c r="AM11" s="1104"/>
      <c r="AN11" s="1105"/>
      <c r="AO11" s="277" t="s">
        <v>497</v>
      </c>
      <c r="AP11" s="277" t="s">
        <v>497</v>
      </c>
      <c r="AQ11" s="278">
        <v>694</v>
      </c>
      <c r="AR11" s="279" t="s">
        <v>497</v>
      </c>
    </row>
    <row r="12" spans="1:46" ht="13.5" customHeight="1" x14ac:dyDescent="0.2">
      <c r="A12" s="259"/>
      <c r="AK12" s="1103" t="s">
        <v>499</v>
      </c>
      <c r="AL12" s="1104"/>
      <c r="AM12" s="1104"/>
      <c r="AN12" s="1105"/>
      <c r="AO12" s="277" t="s">
        <v>497</v>
      </c>
      <c r="AP12" s="277" t="s">
        <v>497</v>
      </c>
      <c r="AQ12" s="278">
        <v>24</v>
      </c>
      <c r="AR12" s="279" t="s">
        <v>497</v>
      </c>
    </row>
    <row r="13" spans="1:46" ht="13.5" customHeight="1" x14ac:dyDescent="0.2">
      <c r="A13" s="259"/>
      <c r="AK13" s="1103" t="s">
        <v>500</v>
      </c>
      <c r="AL13" s="1104"/>
      <c r="AM13" s="1104"/>
      <c r="AN13" s="1105"/>
      <c r="AO13" s="277">
        <v>803276</v>
      </c>
      <c r="AP13" s="277">
        <v>3391</v>
      </c>
      <c r="AQ13" s="278">
        <v>1996</v>
      </c>
      <c r="AR13" s="279">
        <v>69.900000000000006</v>
      </c>
    </row>
    <row r="14" spans="1:46" ht="13.5" customHeight="1" x14ac:dyDescent="0.2">
      <c r="A14" s="259"/>
      <c r="AK14" s="1103" t="s">
        <v>501</v>
      </c>
      <c r="AL14" s="1104"/>
      <c r="AM14" s="1104"/>
      <c r="AN14" s="1105"/>
      <c r="AO14" s="277">
        <v>528648</v>
      </c>
      <c r="AP14" s="277">
        <v>2231</v>
      </c>
      <c r="AQ14" s="278">
        <v>1351</v>
      </c>
      <c r="AR14" s="279">
        <v>65.099999999999994</v>
      </c>
    </row>
    <row r="15" spans="1:46" ht="13.5" customHeight="1" x14ac:dyDescent="0.2">
      <c r="A15" s="259"/>
      <c r="AK15" s="1106" t="s">
        <v>502</v>
      </c>
      <c r="AL15" s="1107"/>
      <c r="AM15" s="1107"/>
      <c r="AN15" s="1108"/>
      <c r="AO15" s="277">
        <v>-1153679</v>
      </c>
      <c r="AP15" s="277">
        <v>-4870</v>
      </c>
      <c r="AQ15" s="278">
        <v>-1933</v>
      </c>
      <c r="AR15" s="279">
        <v>151.9</v>
      </c>
    </row>
    <row r="16" spans="1:46" ht="13" x14ac:dyDescent="0.2">
      <c r="A16" s="259"/>
      <c r="AK16" s="1106" t="s">
        <v>177</v>
      </c>
      <c r="AL16" s="1107"/>
      <c r="AM16" s="1107"/>
      <c r="AN16" s="1108"/>
      <c r="AO16" s="277">
        <v>20121100</v>
      </c>
      <c r="AP16" s="277">
        <v>84933</v>
      </c>
      <c r="AQ16" s="278">
        <v>66802</v>
      </c>
      <c r="AR16" s="279">
        <v>27.1</v>
      </c>
    </row>
    <row r="17" spans="1:46" ht="13" x14ac:dyDescent="0.2">
      <c r="A17" s="259"/>
    </row>
    <row r="18" spans="1:46" ht="13" x14ac:dyDescent="0.2">
      <c r="A18" s="259"/>
      <c r="AQ18" s="280"/>
      <c r="AR18" s="280"/>
    </row>
    <row r="19" spans="1:46" ht="13" x14ac:dyDescent="0.2">
      <c r="A19" s="259"/>
      <c r="AK19" s="255" t="s">
        <v>503</v>
      </c>
    </row>
    <row r="20" spans="1:46" ht="13" x14ac:dyDescent="0.2">
      <c r="A20" s="259"/>
      <c r="AK20" s="281"/>
      <c r="AL20" s="282"/>
      <c r="AM20" s="282"/>
      <c r="AN20" s="283"/>
      <c r="AO20" s="284" t="s">
        <v>504</v>
      </c>
      <c r="AP20" s="285" t="s">
        <v>505</v>
      </c>
      <c r="AQ20" s="286" t="s">
        <v>506</v>
      </c>
      <c r="AR20" s="287"/>
    </row>
    <row r="21" spans="1:46" s="260" customFormat="1" ht="13" x14ac:dyDescent="0.2">
      <c r="A21" s="288"/>
      <c r="AK21" s="1109" t="s">
        <v>507</v>
      </c>
      <c r="AL21" s="1110"/>
      <c r="AM21" s="1110"/>
      <c r="AN21" s="1111"/>
      <c r="AO21" s="289">
        <v>8.8000000000000007</v>
      </c>
      <c r="AP21" s="290">
        <v>6.52</v>
      </c>
      <c r="AQ21" s="291">
        <v>2.2799999999999998</v>
      </c>
      <c r="AS21" s="292"/>
      <c r="AT21" s="288"/>
    </row>
    <row r="22" spans="1:46" s="260" customFormat="1" ht="13" x14ac:dyDescent="0.2">
      <c r="A22" s="288"/>
      <c r="AK22" s="1109" t="s">
        <v>508</v>
      </c>
      <c r="AL22" s="1110"/>
      <c r="AM22" s="1110"/>
      <c r="AN22" s="1111"/>
      <c r="AO22" s="293">
        <v>98.5</v>
      </c>
      <c r="AP22" s="294">
        <v>99.2</v>
      </c>
      <c r="AQ22" s="295">
        <v>-0.7</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00" t="s">
        <v>509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300"/>
      <c r="AS27" s="255"/>
      <c r="AT27" s="255"/>
    </row>
    <row r="28" spans="1:46" ht="16.5" x14ac:dyDescent="0.2">
      <c r="A28" s="256" t="s">
        <v>510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511</v>
      </c>
      <c r="AL29" s="260"/>
      <c r="AM29" s="260"/>
      <c r="AN29" s="260"/>
      <c r="AS29" s="302"/>
    </row>
    <row r="30" spans="1:46" ht="13.5" customHeight="1" x14ac:dyDescent="0.2">
      <c r="A30" s="259"/>
      <c r="AK30" s="262"/>
      <c r="AL30" s="263"/>
      <c r="AM30" s="263"/>
      <c r="AN30" s="264"/>
      <c r="AO30" s="1101" t="s">
        <v>490</v>
      </c>
      <c r="AP30" s="265"/>
      <c r="AQ30" s="266" t="s">
        <v>491</v>
      </c>
      <c r="AR30" s="267"/>
    </row>
    <row r="31" spans="1:46" ht="13" x14ac:dyDescent="0.2">
      <c r="A31" s="259"/>
      <c r="AK31" s="268"/>
      <c r="AL31" s="269"/>
      <c r="AM31" s="269"/>
      <c r="AN31" s="270"/>
      <c r="AO31" s="1102"/>
      <c r="AP31" s="271" t="s">
        <v>492</v>
      </c>
      <c r="AQ31" s="272" t="s">
        <v>493</v>
      </c>
      <c r="AR31" s="273" t="s">
        <v>494</v>
      </c>
    </row>
    <row r="32" spans="1:46" ht="27" customHeight="1" x14ac:dyDescent="0.2">
      <c r="A32" s="259"/>
      <c r="AK32" s="1117" t="s">
        <v>512</v>
      </c>
      <c r="AL32" s="1118"/>
      <c r="AM32" s="1118"/>
      <c r="AN32" s="1119"/>
      <c r="AO32" s="303">
        <v>11648376</v>
      </c>
      <c r="AP32" s="303">
        <v>49169</v>
      </c>
      <c r="AQ32" s="304">
        <v>37417</v>
      </c>
      <c r="AR32" s="305">
        <v>31.4</v>
      </c>
    </row>
    <row r="33" spans="1:46" ht="13.5" customHeight="1" x14ac:dyDescent="0.2">
      <c r="A33" s="259"/>
      <c r="AK33" s="1117" t="s">
        <v>513</v>
      </c>
      <c r="AL33" s="1118"/>
      <c r="AM33" s="1118"/>
      <c r="AN33" s="1119"/>
      <c r="AO33" s="303" t="s">
        <v>497</v>
      </c>
      <c r="AP33" s="303" t="s">
        <v>497</v>
      </c>
      <c r="AQ33" s="304" t="s">
        <v>497</v>
      </c>
      <c r="AR33" s="305" t="s">
        <v>497</v>
      </c>
    </row>
    <row r="34" spans="1:46" ht="27" customHeight="1" x14ac:dyDescent="0.2">
      <c r="A34" s="259"/>
      <c r="AK34" s="1117" t="s">
        <v>514</v>
      </c>
      <c r="AL34" s="1118"/>
      <c r="AM34" s="1118"/>
      <c r="AN34" s="1119"/>
      <c r="AO34" s="303">
        <v>143333</v>
      </c>
      <c r="AP34" s="303">
        <v>605</v>
      </c>
      <c r="AQ34" s="304">
        <v>46</v>
      </c>
      <c r="AR34" s="305">
        <v>1215.2</v>
      </c>
    </row>
    <row r="35" spans="1:46" ht="27" customHeight="1" x14ac:dyDescent="0.2">
      <c r="A35" s="259"/>
      <c r="AK35" s="1117" t="s">
        <v>515</v>
      </c>
      <c r="AL35" s="1118"/>
      <c r="AM35" s="1118"/>
      <c r="AN35" s="1119"/>
      <c r="AO35" s="303">
        <v>1797733</v>
      </c>
      <c r="AP35" s="303">
        <v>7588</v>
      </c>
      <c r="AQ35" s="304">
        <v>8245</v>
      </c>
      <c r="AR35" s="305">
        <v>-8</v>
      </c>
    </row>
    <row r="36" spans="1:46" ht="27" customHeight="1" x14ac:dyDescent="0.2">
      <c r="A36" s="259"/>
      <c r="AK36" s="1117" t="s">
        <v>516</v>
      </c>
      <c r="AL36" s="1118"/>
      <c r="AM36" s="1118"/>
      <c r="AN36" s="1119"/>
      <c r="AO36" s="303" t="s">
        <v>497</v>
      </c>
      <c r="AP36" s="303" t="s">
        <v>497</v>
      </c>
      <c r="AQ36" s="304">
        <v>440</v>
      </c>
      <c r="AR36" s="305" t="s">
        <v>497</v>
      </c>
    </row>
    <row r="37" spans="1:46" ht="13.5" customHeight="1" x14ac:dyDescent="0.2">
      <c r="A37" s="259"/>
      <c r="AK37" s="1117" t="s">
        <v>517</v>
      </c>
      <c r="AL37" s="1118"/>
      <c r="AM37" s="1118"/>
      <c r="AN37" s="1119"/>
      <c r="AO37" s="303">
        <v>17943</v>
      </c>
      <c r="AP37" s="303">
        <v>76</v>
      </c>
      <c r="AQ37" s="304">
        <v>558</v>
      </c>
      <c r="AR37" s="305">
        <v>-86.4</v>
      </c>
    </row>
    <row r="38" spans="1:46" ht="27" customHeight="1" x14ac:dyDescent="0.2">
      <c r="A38" s="259"/>
      <c r="AK38" s="1120" t="s">
        <v>518</v>
      </c>
      <c r="AL38" s="1121"/>
      <c r="AM38" s="1121"/>
      <c r="AN38" s="1122"/>
      <c r="AO38" s="306" t="s">
        <v>497</v>
      </c>
      <c r="AP38" s="306" t="s">
        <v>497</v>
      </c>
      <c r="AQ38" s="307">
        <v>1</v>
      </c>
      <c r="AR38" s="295" t="s">
        <v>497</v>
      </c>
      <c r="AS38" s="302"/>
    </row>
    <row r="39" spans="1:46" ht="13" x14ac:dyDescent="0.2">
      <c r="A39" s="259"/>
      <c r="AK39" s="1120" t="s">
        <v>519</v>
      </c>
      <c r="AL39" s="1121"/>
      <c r="AM39" s="1121"/>
      <c r="AN39" s="1122"/>
      <c r="AO39" s="303">
        <v>-2699112</v>
      </c>
      <c r="AP39" s="303">
        <v>-11393</v>
      </c>
      <c r="AQ39" s="304">
        <v>-7933</v>
      </c>
      <c r="AR39" s="305">
        <v>43.6</v>
      </c>
      <c r="AS39" s="302"/>
    </row>
    <row r="40" spans="1:46" ht="27" customHeight="1" x14ac:dyDescent="0.2">
      <c r="A40" s="259"/>
      <c r="AK40" s="1117" t="s">
        <v>520</v>
      </c>
      <c r="AL40" s="1118"/>
      <c r="AM40" s="1118"/>
      <c r="AN40" s="1119"/>
      <c r="AO40" s="303">
        <v>-7733522</v>
      </c>
      <c r="AP40" s="303">
        <v>-32644</v>
      </c>
      <c r="AQ40" s="304">
        <v>-28055</v>
      </c>
      <c r="AR40" s="305">
        <v>16.399999999999999</v>
      </c>
      <c r="AS40" s="302"/>
    </row>
    <row r="41" spans="1:46" ht="13" x14ac:dyDescent="0.2">
      <c r="A41" s="259"/>
      <c r="AK41" s="1123" t="s">
        <v>287</v>
      </c>
      <c r="AL41" s="1124"/>
      <c r="AM41" s="1124"/>
      <c r="AN41" s="1125"/>
      <c r="AO41" s="303">
        <v>3174751</v>
      </c>
      <c r="AP41" s="303">
        <v>13401</v>
      </c>
      <c r="AQ41" s="304">
        <v>10719</v>
      </c>
      <c r="AR41" s="305">
        <v>25</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521</v>
      </c>
    </row>
    <row r="48" spans="1:46" ht="13" x14ac:dyDescent="0.2">
      <c r="A48" s="259"/>
      <c r="AK48" s="313" t="s">
        <v>522</v>
      </c>
      <c r="AL48" s="313"/>
      <c r="AM48" s="313"/>
      <c r="AN48" s="313"/>
      <c r="AO48" s="313"/>
      <c r="AP48" s="313"/>
      <c r="AQ48" s="314"/>
      <c r="AR48" s="313"/>
    </row>
    <row r="49" spans="1:44" ht="13.5" customHeight="1" x14ac:dyDescent="0.2">
      <c r="A49" s="259"/>
      <c r="AK49" s="315"/>
      <c r="AL49" s="316"/>
      <c r="AM49" s="1112" t="s">
        <v>490</v>
      </c>
      <c r="AN49" s="1114" t="s">
        <v>523</v>
      </c>
      <c r="AO49" s="1115"/>
      <c r="AP49" s="1115"/>
      <c r="AQ49" s="1115"/>
      <c r="AR49" s="1116"/>
    </row>
    <row r="50" spans="1:44" ht="13" x14ac:dyDescent="0.2">
      <c r="A50" s="259"/>
      <c r="AK50" s="317"/>
      <c r="AL50" s="318"/>
      <c r="AM50" s="1113"/>
      <c r="AN50" s="319" t="s">
        <v>524</v>
      </c>
      <c r="AO50" s="320" t="s">
        <v>525</v>
      </c>
      <c r="AP50" s="321" t="s">
        <v>526</v>
      </c>
      <c r="AQ50" s="322" t="s">
        <v>527</v>
      </c>
      <c r="AR50" s="323" t="s">
        <v>528</v>
      </c>
    </row>
    <row r="51" spans="1:44" ht="13" x14ac:dyDescent="0.2">
      <c r="A51" s="259"/>
      <c r="AK51" s="315" t="s">
        <v>529</v>
      </c>
      <c r="AL51" s="316"/>
      <c r="AM51" s="324">
        <v>25299561</v>
      </c>
      <c r="AN51" s="325">
        <v>101328</v>
      </c>
      <c r="AO51" s="326">
        <v>82.9</v>
      </c>
      <c r="AP51" s="327">
        <v>51849</v>
      </c>
      <c r="AQ51" s="328">
        <v>11.6</v>
      </c>
      <c r="AR51" s="329">
        <v>71.3</v>
      </c>
    </row>
    <row r="52" spans="1:44" ht="13" x14ac:dyDescent="0.2">
      <c r="A52" s="259"/>
      <c r="AK52" s="330"/>
      <c r="AL52" s="331" t="s">
        <v>530</v>
      </c>
      <c r="AM52" s="332">
        <v>10191398</v>
      </c>
      <c r="AN52" s="333">
        <v>40818</v>
      </c>
      <c r="AO52" s="334">
        <v>70.3</v>
      </c>
      <c r="AP52" s="335">
        <v>26326</v>
      </c>
      <c r="AQ52" s="336">
        <v>9.6</v>
      </c>
      <c r="AR52" s="337">
        <v>60.7</v>
      </c>
    </row>
    <row r="53" spans="1:44" ht="13" x14ac:dyDescent="0.2">
      <c r="A53" s="259"/>
      <c r="AK53" s="315" t="s">
        <v>531</v>
      </c>
      <c r="AL53" s="316"/>
      <c r="AM53" s="324">
        <v>13911073</v>
      </c>
      <c r="AN53" s="325">
        <v>56448</v>
      </c>
      <c r="AO53" s="326">
        <v>-44.3</v>
      </c>
      <c r="AP53" s="327">
        <v>52191</v>
      </c>
      <c r="AQ53" s="328">
        <v>0.7</v>
      </c>
      <c r="AR53" s="329">
        <v>-45</v>
      </c>
    </row>
    <row r="54" spans="1:44" ht="13" x14ac:dyDescent="0.2">
      <c r="A54" s="259"/>
      <c r="AK54" s="330"/>
      <c r="AL54" s="331" t="s">
        <v>530</v>
      </c>
      <c r="AM54" s="332">
        <v>7820546</v>
      </c>
      <c r="AN54" s="333">
        <v>31734</v>
      </c>
      <c r="AO54" s="334">
        <v>-22.3</v>
      </c>
      <c r="AP54" s="335">
        <v>26807</v>
      </c>
      <c r="AQ54" s="336">
        <v>1.8</v>
      </c>
      <c r="AR54" s="337">
        <v>-24.1</v>
      </c>
    </row>
    <row r="55" spans="1:44" ht="13" x14ac:dyDescent="0.2">
      <c r="A55" s="259"/>
      <c r="AK55" s="315" t="s">
        <v>532</v>
      </c>
      <c r="AL55" s="316"/>
      <c r="AM55" s="324">
        <v>15940314</v>
      </c>
      <c r="AN55" s="325">
        <v>65578</v>
      </c>
      <c r="AO55" s="326">
        <v>16.2</v>
      </c>
      <c r="AP55" s="327">
        <v>48105</v>
      </c>
      <c r="AQ55" s="328">
        <v>-7.8</v>
      </c>
      <c r="AR55" s="329">
        <v>24</v>
      </c>
    </row>
    <row r="56" spans="1:44" ht="13" x14ac:dyDescent="0.2">
      <c r="A56" s="259"/>
      <c r="AK56" s="330"/>
      <c r="AL56" s="331" t="s">
        <v>530</v>
      </c>
      <c r="AM56" s="332">
        <v>6254214</v>
      </c>
      <c r="AN56" s="333">
        <v>25730</v>
      </c>
      <c r="AO56" s="334">
        <v>-18.899999999999999</v>
      </c>
      <c r="AP56" s="335">
        <v>24072</v>
      </c>
      <c r="AQ56" s="336">
        <v>-10.199999999999999</v>
      </c>
      <c r="AR56" s="337">
        <v>-8.6999999999999993</v>
      </c>
    </row>
    <row r="57" spans="1:44" ht="13" x14ac:dyDescent="0.2">
      <c r="A57" s="259"/>
      <c r="AK57" s="315" t="s">
        <v>533</v>
      </c>
      <c r="AL57" s="316"/>
      <c r="AM57" s="324">
        <v>17336808</v>
      </c>
      <c r="AN57" s="325">
        <v>72095</v>
      </c>
      <c r="AO57" s="326">
        <v>9.9</v>
      </c>
      <c r="AP57" s="327">
        <v>47446</v>
      </c>
      <c r="AQ57" s="328">
        <v>-1.4</v>
      </c>
      <c r="AR57" s="329">
        <v>11.3</v>
      </c>
    </row>
    <row r="58" spans="1:44" ht="13" x14ac:dyDescent="0.2">
      <c r="A58" s="259"/>
      <c r="AK58" s="330"/>
      <c r="AL58" s="331" t="s">
        <v>530</v>
      </c>
      <c r="AM58" s="332">
        <v>7188574</v>
      </c>
      <c r="AN58" s="333">
        <v>29893</v>
      </c>
      <c r="AO58" s="334">
        <v>16.2</v>
      </c>
      <c r="AP58" s="335">
        <v>24371</v>
      </c>
      <c r="AQ58" s="336">
        <v>1.2</v>
      </c>
      <c r="AR58" s="337">
        <v>15</v>
      </c>
    </row>
    <row r="59" spans="1:44" ht="13" x14ac:dyDescent="0.2">
      <c r="A59" s="259"/>
      <c r="AK59" s="315" t="s">
        <v>534</v>
      </c>
      <c r="AL59" s="316"/>
      <c r="AM59" s="324">
        <v>15414251</v>
      </c>
      <c r="AN59" s="325">
        <v>65065</v>
      </c>
      <c r="AO59" s="326">
        <v>-9.8000000000000007</v>
      </c>
      <c r="AP59" s="327">
        <v>48387</v>
      </c>
      <c r="AQ59" s="328">
        <v>2</v>
      </c>
      <c r="AR59" s="329">
        <v>-11.8</v>
      </c>
    </row>
    <row r="60" spans="1:44" ht="13" x14ac:dyDescent="0.2">
      <c r="A60" s="259"/>
      <c r="AK60" s="330"/>
      <c r="AL60" s="331" t="s">
        <v>530</v>
      </c>
      <c r="AM60" s="332">
        <v>6890294</v>
      </c>
      <c r="AN60" s="333">
        <v>29085</v>
      </c>
      <c r="AO60" s="334">
        <v>-2.7</v>
      </c>
      <c r="AP60" s="335">
        <v>25592</v>
      </c>
      <c r="AQ60" s="336">
        <v>5</v>
      </c>
      <c r="AR60" s="337">
        <v>-7.7</v>
      </c>
    </row>
    <row r="61" spans="1:44" ht="13" x14ac:dyDescent="0.2">
      <c r="A61" s="259"/>
      <c r="AK61" s="315" t="s">
        <v>535</v>
      </c>
      <c r="AL61" s="338"/>
      <c r="AM61" s="324">
        <v>17580401</v>
      </c>
      <c r="AN61" s="325">
        <v>72103</v>
      </c>
      <c r="AO61" s="326">
        <v>11</v>
      </c>
      <c r="AP61" s="327">
        <v>49596</v>
      </c>
      <c r="AQ61" s="339">
        <v>1</v>
      </c>
      <c r="AR61" s="329">
        <v>10</v>
      </c>
    </row>
    <row r="62" spans="1:44" ht="13" x14ac:dyDescent="0.2">
      <c r="A62" s="259"/>
      <c r="AK62" s="330"/>
      <c r="AL62" s="331" t="s">
        <v>530</v>
      </c>
      <c r="AM62" s="332">
        <v>7669005</v>
      </c>
      <c r="AN62" s="333">
        <v>31452</v>
      </c>
      <c r="AO62" s="334">
        <v>8.5</v>
      </c>
      <c r="AP62" s="335">
        <v>25434</v>
      </c>
      <c r="AQ62" s="336">
        <v>1.5</v>
      </c>
      <c r="AR62" s="337">
        <v>7</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mbwh5a12vB/6qr1AdAUC/NtAM0zgDXRIvdudpe+F9lan6suEhc/0ZGhT4vLQ/CZ6QnXfkG8lh6N2/XNTuu3BrQ==" saltValue="eFFZCmLNiP1oOG3kOWI2K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1" zoomScale="55" zoomScaleNormal="55" zoomScaleSheetLayoutView="55" workbookViewId="0">
      <selection activeCell="C54" sqref="C54"/>
    </sheetView>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487</v>
      </c>
    </row>
    <row r="121" spans="125:125" ht="13.5" hidden="1" customHeight="1" x14ac:dyDescent="0.2">
      <c r="DU121" s="253"/>
    </row>
  </sheetData>
  <sheetProtection algorithmName="SHA-512" hashValue="je3tVN2ByffBKQ/NCfy3gX032dkFJfyH5AAnCdHlPRgIB6oLVTcGfpECxTV1c4aN9m4nGGJ4O4RRalCBkCs2oQ==" saltValue="PVEjIq7r2p8qPpmJ33qgJQ=="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4" zoomScale="70" zoomScaleNormal="70" zoomScaleSheetLayoutView="55" workbookViewId="0">
      <selection activeCell="C54" sqref="C54"/>
    </sheetView>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487</v>
      </c>
    </row>
  </sheetData>
  <sheetProtection algorithmName="SHA-512" hashValue="iTUz9zgyZecvLjDXfMuUDyqqeMncf5YIGZXQFQWIiCZhwjUJ8aYyAtLCZ1R3xa0Ytp8FNNWXu5cD03Ya4tv7KQ==" saltValue="YsBCppLY6kh4bHohmzQMDw=="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1" zoomScale="55" zoomScaleNormal="55" zoomScaleSheetLayoutView="100" workbookViewId="0">
      <selection activeCell="C54" sqref="C54"/>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537</v>
      </c>
      <c r="G46" s="8" t="s">
        <v>538</v>
      </c>
      <c r="H46" s="8" t="s">
        <v>539</v>
      </c>
      <c r="I46" s="8" t="s">
        <v>540</v>
      </c>
      <c r="J46" s="9" t="s">
        <v>541</v>
      </c>
    </row>
    <row r="47" spans="2:10" ht="57.75" customHeight="1" x14ac:dyDescent="0.2">
      <c r="B47" s="10"/>
      <c r="C47" s="1126" t="s">
        <v>3</v>
      </c>
      <c r="D47" s="1126"/>
      <c r="E47" s="1127"/>
      <c r="F47" s="11">
        <v>9.35</v>
      </c>
      <c r="G47" s="12">
        <v>9.39</v>
      </c>
      <c r="H47" s="12">
        <v>10.89</v>
      </c>
      <c r="I47" s="12">
        <v>10.55</v>
      </c>
      <c r="J47" s="13">
        <v>10.54</v>
      </c>
    </row>
    <row r="48" spans="2:10" ht="57.75" customHeight="1" x14ac:dyDescent="0.2">
      <c r="B48" s="14"/>
      <c r="C48" s="1128" t="s">
        <v>4</v>
      </c>
      <c r="D48" s="1128"/>
      <c r="E48" s="1129"/>
      <c r="F48" s="15">
        <v>5.47</v>
      </c>
      <c r="G48" s="16">
        <v>7.67</v>
      </c>
      <c r="H48" s="16">
        <v>7.49</v>
      </c>
      <c r="I48" s="16">
        <v>7.51</v>
      </c>
      <c r="J48" s="17">
        <v>6.03</v>
      </c>
    </row>
    <row r="49" spans="2:10" ht="57.75" customHeight="1" thickBot="1" x14ac:dyDescent="0.25">
      <c r="B49" s="18"/>
      <c r="C49" s="1130" t="s">
        <v>5</v>
      </c>
      <c r="D49" s="1130"/>
      <c r="E49" s="1131"/>
      <c r="F49" s="19">
        <v>1.31</v>
      </c>
      <c r="G49" s="20">
        <v>2.46</v>
      </c>
      <c r="H49" s="20">
        <v>1.72</v>
      </c>
      <c r="I49" s="20" t="s">
        <v>542</v>
      </c>
      <c r="J49" s="21" t="s">
        <v>543</v>
      </c>
    </row>
    <row r="50" spans="2:10" ht="13" x14ac:dyDescent="0.2"/>
  </sheetData>
  <sheetProtection algorithmName="SHA-512" hashValue="T3UACOOXt2xuGaGpiwyzONY/ocoXXFtxwXkJFCsQXfzHGJBHJeNlvz3ZDmNxPrWj657/4SA8daL7SYVSZS6qJQ==" saltValue="JmC3jPe5W4/LAIBZYGGv6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浦岡沙季</cp:lastModifiedBy>
  <cp:lastPrinted>2025-03-14T06:56:18Z</cp:lastPrinted>
  <dcterms:created xsi:type="dcterms:W3CDTF">2025-02-19T05:05:24Z</dcterms:created>
  <dcterms:modified xsi:type="dcterms:W3CDTF">2025-03-18T00:03:37Z</dcterms:modified>
  <cp:category/>
</cp:coreProperties>
</file>