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etfile-sv01\保健福祉部\健康づくり課\課内共有\C300_栄養士業務\ホームページ掲載\給与栄養目標量関係\R7\"/>
    </mc:Choice>
  </mc:AlternateContent>
  <xr:revisionPtr revIDLastSave="0" documentId="13_ncr:1_{5F4C10B4-0547-4B6E-A552-2D871ED9B366}" xr6:coauthVersionLast="47" xr6:coauthVersionMax="47" xr10:uidLastSave="{00000000-0000-0000-0000-000000000000}"/>
  <bookViews>
    <workbookView xWindow="-120" yWindow="-120" windowWidth="29040" windowHeight="15720" xr2:uid="{C3A29B41-827A-4CE8-9155-8C2D91412ADF}"/>
  </bookViews>
  <sheets>
    <sheet name="様式１－3" sheetId="1" r:id="rId1"/>
    <sheet name="様式１－3 (計算式入り)" sheetId="2" r:id="rId2"/>
  </sheets>
  <definedNames>
    <definedName name="_xlnm.Print_Area" localSheetId="0">'様式１－3'!$A$1:$W$49</definedName>
    <definedName name="_xlnm.Print_Area" localSheetId="1">'様式１－3 (計算式入り)'!$A$1:$W$49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V31" i="2"/>
  <c r="U31" i="2"/>
  <c r="T31" i="2"/>
  <c r="S31" i="2"/>
  <c r="R31" i="2"/>
  <c r="Q31" i="2"/>
  <c r="P31" i="2"/>
  <c r="O31" i="2"/>
  <c r="N31" i="2"/>
  <c r="L31" i="2"/>
  <c r="K31" i="2"/>
  <c r="I31" i="2"/>
  <c r="H31" i="2"/>
  <c r="F31" i="2"/>
  <c r="E31" i="2"/>
  <c r="V29" i="2"/>
  <c r="V32" i="2" s="1"/>
  <c r="V34" i="2" s="1"/>
  <c r="V36" i="2" s="1"/>
  <c r="V40" i="2" s="1"/>
  <c r="U29" i="2"/>
  <c r="U32" i="2" s="1"/>
  <c r="U34" i="2" s="1"/>
  <c r="U36" i="2" s="1"/>
  <c r="U40" i="2" s="1"/>
  <c r="T29" i="2"/>
  <c r="T32" i="2" s="1"/>
  <c r="T34" i="2" s="1"/>
  <c r="T36" i="2" s="1"/>
  <c r="T40" i="2" s="1"/>
  <c r="S29" i="2"/>
  <c r="S32" i="2" s="1"/>
  <c r="S34" i="2" s="1"/>
  <c r="S36" i="2" s="1"/>
  <c r="S40" i="2" s="1"/>
  <c r="R29" i="2"/>
  <c r="R32" i="2" s="1"/>
  <c r="R34" i="2" s="1"/>
  <c r="R36" i="2" s="1"/>
  <c r="R40" i="2" s="1"/>
  <c r="Q29" i="2"/>
  <c r="Q32" i="2" s="1"/>
  <c r="Q34" i="2" s="1"/>
  <c r="Q36" i="2" s="1"/>
  <c r="Q40" i="2" s="1"/>
  <c r="P29" i="2"/>
  <c r="P32" i="2" s="1"/>
  <c r="P34" i="2" s="1"/>
  <c r="P36" i="2" s="1"/>
  <c r="P40" i="2" s="1"/>
  <c r="O29" i="2"/>
  <c r="O32" i="2" s="1"/>
  <c r="O34" i="2" s="1"/>
  <c r="O36" i="2" s="1"/>
  <c r="O40" i="2" s="1"/>
  <c r="N29" i="2"/>
  <c r="N32" i="2" s="1"/>
  <c r="N34" i="2" s="1"/>
  <c r="N36" i="2" s="1"/>
  <c r="N40" i="2" s="1"/>
  <c r="L29" i="2"/>
  <c r="L32" i="2" s="1"/>
  <c r="L34" i="2" s="1"/>
  <c r="L36" i="2" s="1"/>
  <c r="L40" i="2" s="1"/>
  <c r="K29" i="2"/>
  <c r="K32" i="2" s="1"/>
  <c r="K34" i="2" s="1"/>
  <c r="K36" i="2" s="1"/>
  <c r="K40" i="2" s="1"/>
  <c r="I29" i="2"/>
  <c r="I32" i="2" s="1"/>
  <c r="I34" i="2" s="1"/>
  <c r="I36" i="2" s="1"/>
  <c r="I40" i="2" s="1"/>
  <c r="H29" i="2"/>
  <c r="H32" i="2" s="1"/>
  <c r="H34" i="2" s="1"/>
  <c r="H36" i="2" s="1"/>
  <c r="H40" i="2" s="1"/>
  <c r="F29" i="2"/>
  <c r="F32" i="2" s="1"/>
  <c r="F34" i="2" s="1"/>
  <c r="F36" i="2" s="1"/>
  <c r="F40" i="2" s="1"/>
  <c r="E29" i="2"/>
  <c r="E32" i="2" s="1"/>
  <c r="E34" i="2" s="1"/>
  <c r="E36" i="2" s="1"/>
  <c r="E40" i="2" s="1"/>
  <c r="C15" i="2"/>
  <c r="U13" i="2"/>
  <c r="T13" i="2"/>
  <c r="S13" i="2"/>
  <c r="R13" i="2"/>
  <c r="Q13" i="2"/>
  <c r="P13" i="2"/>
  <c r="O13" i="2"/>
  <c r="N13" i="2"/>
  <c r="L13" i="2"/>
  <c r="K13" i="2"/>
  <c r="I13" i="2"/>
  <c r="H13" i="2"/>
  <c r="F13" i="2"/>
  <c r="E13" i="2"/>
  <c r="U11" i="2"/>
  <c r="U14" i="2" s="1"/>
  <c r="U16" i="2" s="1"/>
  <c r="U18" i="2" s="1"/>
  <c r="T11" i="2"/>
  <c r="T14" i="2" s="1"/>
  <c r="T16" i="2" s="1"/>
  <c r="T18" i="2" s="1"/>
  <c r="S11" i="2"/>
  <c r="S14" i="2" s="1"/>
  <c r="S16" i="2" s="1"/>
  <c r="S18" i="2" s="1"/>
  <c r="R11" i="2"/>
  <c r="R14" i="2" s="1"/>
  <c r="R16" i="2" s="1"/>
  <c r="R18" i="2" s="1"/>
  <c r="Q11" i="2"/>
  <c r="Q14" i="2" s="1"/>
  <c r="Q16" i="2" s="1"/>
  <c r="Q18" i="2" s="1"/>
  <c r="P11" i="2"/>
  <c r="P14" i="2" s="1"/>
  <c r="P16" i="2" s="1"/>
  <c r="P18" i="2" s="1"/>
  <c r="O11" i="2"/>
  <c r="O14" i="2" s="1"/>
  <c r="O16" i="2" s="1"/>
  <c r="O18" i="2" s="1"/>
  <c r="N11" i="2"/>
  <c r="N14" i="2" s="1"/>
  <c r="N16" i="2" s="1"/>
  <c r="N18" i="2" s="1"/>
  <c r="L11" i="2"/>
  <c r="L14" i="2" s="1"/>
  <c r="L16" i="2" s="1"/>
  <c r="L18" i="2" s="1"/>
  <c r="K11" i="2"/>
  <c r="K14" i="2" s="1"/>
  <c r="K16" i="2" s="1"/>
  <c r="K18" i="2" s="1"/>
  <c r="I11" i="2"/>
  <c r="I14" i="2" s="1"/>
  <c r="I16" i="2" s="1"/>
  <c r="I18" i="2" s="1"/>
  <c r="H11" i="2"/>
  <c r="H14" i="2" s="1"/>
  <c r="H16" i="2" s="1"/>
  <c r="H18" i="2" s="1"/>
  <c r="F11" i="2"/>
  <c r="F14" i="2" s="1"/>
  <c r="F16" i="2" s="1"/>
  <c r="F18" i="2" s="1"/>
  <c r="E11" i="2"/>
  <c r="E14" i="2" s="1"/>
  <c r="E16" i="2" s="1"/>
  <c r="E18" i="2" s="1"/>
</calcChain>
</file>

<file path=xl/sharedStrings.xml><?xml version="1.0" encoding="utf-8"?>
<sst xmlns="http://schemas.openxmlformats.org/spreadsheetml/2006/main" count="424" uniqueCount="90">
  <si>
    <t>施設長</t>
    <rPh sb="0" eb="2">
      <t>シセツ</t>
    </rPh>
    <rPh sb="2" eb="3">
      <t>チョウ</t>
    </rPh>
    <phoneticPr fontId="3"/>
  </si>
  <si>
    <t>担当者</t>
    <rPh sb="0" eb="3">
      <t>タントウシャ</t>
    </rPh>
    <phoneticPr fontId="3"/>
  </si>
  <si>
    <t>令和       年       月       日現在</t>
    <rPh sb="0" eb="2">
      <t>レイワ</t>
    </rPh>
    <phoneticPr fontId="3"/>
  </si>
  <si>
    <r>
      <t>施設名</t>
    </r>
    <r>
      <rPr>
        <u/>
        <sz val="11"/>
        <rFont val="ＭＳ Ｐゴシック"/>
        <family val="3"/>
        <charset val="128"/>
      </rPr>
      <t>　　　　　　　　　　　　</t>
    </r>
    <rPh sb="0" eb="2">
      <t>シセツ</t>
    </rPh>
    <rPh sb="2" eb="3">
      <t>メイ</t>
    </rPh>
    <phoneticPr fontId="3"/>
  </si>
  <si>
    <t>Ⅰ １～２歳児の給与栄養目標量</t>
    <rPh sb="5" eb="7">
      <t>サイジ</t>
    </rPh>
    <rPh sb="8" eb="10">
      <t>キュウヨ</t>
    </rPh>
    <rPh sb="10" eb="12">
      <t>エイヨウ</t>
    </rPh>
    <rPh sb="12" eb="14">
      <t>モクヒョウ</t>
    </rPh>
    <rPh sb="14" eb="15">
      <t>リョウ</t>
    </rPh>
    <phoneticPr fontId="3"/>
  </si>
  <si>
    <t>年齢</t>
    <rPh sb="0" eb="2">
      <t>ネンレイ</t>
    </rPh>
    <phoneticPr fontId="3"/>
  </si>
  <si>
    <t>性別</t>
    <rPh sb="0" eb="1">
      <t>セイ</t>
    </rPh>
    <rPh sb="1" eb="2">
      <t>ベツ</t>
    </rPh>
    <phoneticPr fontId="3"/>
  </si>
  <si>
    <t>人数　</t>
    <rPh sb="0" eb="2">
      <t>ニンズウ</t>
    </rPh>
    <phoneticPr fontId="3"/>
  </si>
  <si>
    <t>エネルギー</t>
    <phoneticPr fontId="3"/>
  </si>
  <si>
    <t>たんぱく質</t>
    <rPh sb="4" eb="5">
      <t>シツ</t>
    </rPh>
    <phoneticPr fontId="3"/>
  </si>
  <si>
    <t>脂  質</t>
    <rPh sb="0" eb="1">
      <t>アブラ</t>
    </rPh>
    <rPh sb="3" eb="4">
      <t>シツ</t>
    </rPh>
    <phoneticPr fontId="3"/>
  </si>
  <si>
    <t>炭水化物</t>
    <rPh sb="0" eb="4">
      <t>タンスイカブツ</t>
    </rPh>
    <phoneticPr fontId="3"/>
  </si>
  <si>
    <t>カリウム</t>
    <phoneticPr fontId="3"/>
  </si>
  <si>
    <t>カルシウム</t>
    <phoneticPr fontId="3"/>
  </si>
  <si>
    <t>鉄</t>
    <rPh sb="0" eb="1">
      <t>テツ</t>
    </rPh>
    <phoneticPr fontId="3"/>
  </si>
  <si>
    <t>ビタミンA</t>
    <phoneticPr fontId="3"/>
  </si>
  <si>
    <t xml:space="preserve">ビタミンB1 </t>
    <phoneticPr fontId="3"/>
  </si>
  <si>
    <t xml:space="preserve">ビタミンB2 </t>
    <phoneticPr fontId="3"/>
  </si>
  <si>
    <t>ビタミンC</t>
    <phoneticPr fontId="3"/>
  </si>
  <si>
    <t>食塩相当量</t>
    <rPh sb="0" eb="2">
      <t>ショクエン</t>
    </rPh>
    <rPh sb="2" eb="5">
      <t>ソウトウリョウ</t>
    </rPh>
    <phoneticPr fontId="3"/>
  </si>
  <si>
    <t>（歳）</t>
    <rPh sb="1" eb="2">
      <t>サイ</t>
    </rPh>
    <phoneticPr fontId="3"/>
  </si>
  <si>
    <t>(人）</t>
    <rPh sb="1" eb="2">
      <t>ニン</t>
    </rPh>
    <phoneticPr fontId="3"/>
  </si>
  <si>
    <t>（kｃａｌ）</t>
    <phoneticPr fontId="3"/>
  </si>
  <si>
    <t>（ｇ）</t>
    <phoneticPr fontId="3"/>
  </si>
  <si>
    <t>（ｍｇ）</t>
    <phoneticPr fontId="3"/>
  </si>
  <si>
    <t>（μｇRE）＊</t>
    <phoneticPr fontId="3"/>
  </si>
  <si>
    <t>1～２</t>
    <phoneticPr fontId="3"/>
  </si>
  <si>
    <t>男</t>
    <rPh sb="0" eb="1">
      <t>オトコ</t>
    </rPh>
    <phoneticPr fontId="3"/>
  </si>
  <si>
    <t>ａ</t>
  </si>
  <si>
    <t>c</t>
    <phoneticPr fontId="3"/>
  </si>
  <si>
    <t>（20～30％）</t>
    <phoneticPr fontId="3"/>
  </si>
  <si>
    <t>（50～65％）</t>
    <phoneticPr fontId="3"/>
  </si>
  <si>
    <t>3.0未満</t>
    <rPh sb="3" eb="5">
      <t>ミマン</t>
    </rPh>
    <phoneticPr fontId="3"/>
  </si>
  <si>
    <t>31～47</t>
    <phoneticPr fontId="3"/>
  </si>
  <si>
    <t>22～31</t>
    <phoneticPr fontId="3"/>
  </si>
  <si>
    <t>119～154</t>
    <phoneticPr fontId="3"/>
  </si>
  <si>
    <t>d=（a×c）</t>
    <phoneticPr fontId="3"/>
  </si>
  <si>
    <t>―</t>
    <phoneticPr fontId="3"/>
  </si>
  <si>
    <t>女</t>
    <rPh sb="0" eb="1">
      <t>オンナ</t>
    </rPh>
    <phoneticPr fontId="3"/>
  </si>
  <si>
    <t>b</t>
    <phoneticPr fontId="3"/>
  </si>
  <si>
    <t xml:space="preserve"> e</t>
    <phoneticPr fontId="3"/>
  </si>
  <si>
    <t>30～45</t>
    <phoneticPr fontId="3"/>
  </si>
  <si>
    <t>20～30</t>
    <phoneticPr fontId="3"/>
  </si>
  <si>
    <t>113～146</t>
    <phoneticPr fontId="3"/>
  </si>
  <si>
    <t>ｆ=（ｂ×ｅ）</t>
    <phoneticPr fontId="3"/>
  </si>
  <si>
    <t xml:space="preserve">人数計 </t>
    <rPh sb="0" eb="1">
      <t>ヒト</t>
    </rPh>
    <rPh sb="1" eb="2">
      <t>カズ</t>
    </rPh>
    <rPh sb="2" eb="3">
      <t>ケイ</t>
    </rPh>
    <phoneticPr fontId="3"/>
  </si>
  <si>
    <t>（ａ＋b）</t>
    <phoneticPr fontId="3"/>
  </si>
  <si>
    <t xml:space="preserve"> (ｄ + ｆ )</t>
    <phoneticPr fontId="3"/>
  </si>
  <si>
    <t>～</t>
    <phoneticPr fontId="3"/>
  </si>
  <si>
    <t xml:space="preserve">
  合  計</t>
    <rPh sb="3" eb="4">
      <t>ゴウ</t>
    </rPh>
    <rPh sb="6" eb="7">
      <t>ケイ</t>
    </rPh>
    <phoneticPr fontId="3"/>
  </si>
  <si>
    <t>１人平均栄養量
(A)＝(d + ｆ )／（a＋ｂ )</t>
    <rPh sb="1" eb="2">
      <t>ニン</t>
    </rPh>
    <rPh sb="2" eb="4">
      <t>ヘイキン</t>
    </rPh>
    <rPh sb="4" eb="7">
      <t>エイヨウリョウ</t>
    </rPh>
    <phoneticPr fontId="3"/>
  </si>
  <si>
    <t>昼食とおやつ</t>
    <rPh sb="0" eb="2">
      <t>チュウショク</t>
    </rPh>
    <phoneticPr fontId="3"/>
  </si>
  <si>
    <t>比率　（Ｂ）</t>
    <rPh sb="0" eb="2">
      <t>ヒリツ</t>
    </rPh>
    <phoneticPr fontId="3"/>
  </si>
  <si>
    <t>栄養量
（Ｃ＝Ａ×Ｂ）</t>
    <rPh sb="0" eb="3">
      <t>エイヨウリョウ</t>
    </rPh>
    <phoneticPr fontId="3"/>
  </si>
  <si>
    <t>当園の目標量</t>
    <rPh sb="0" eb="1">
      <t>トウ</t>
    </rPh>
    <rPh sb="1" eb="2">
      <t>エン</t>
    </rPh>
    <rPh sb="3" eb="5">
      <t>モクヒョウ</t>
    </rPh>
    <rPh sb="5" eb="6">
      <t>リョウ</t>
    </rPh>
    <phoneticPr fontId="3"/>
  </si>
  <si>
    <t>1.3未満</t>
    <rPh sb="3" eb="5">
      <t>ミマン</t>
    </rPh>
    <phoneticPr fontId="3"/>
  </si>
  <si>
    <t>＊（μｇRE）＝レチノール当量</t>
    <rPh sb="13" eb="15">
      <t>トウリョウ</t>
    </rPh>
    <phoneticPr fontId="3"/>
  </si>
  <si>
    <t>　　 1）  c および eは、1日当たりの食事摂取基準を示す。たんぱく質、脂質、炭水化物の（　　　）は、総エネルギーに対する比率（％）として幅を考える。　　　</t>
    <rPh sb="17" eb="18">
      <t>ヒ</t>
    </rPh>
    <rPh sb="18" eb="19">
      <t>ア</t>
    </rPh>
    <rPh sb="22" eb="23">
      <t>ショク</t>
    </rPh>
    <rPh sb="23" eb="24">
      <t>ジ</t>
    </rPh>
    <rPh sb="24" eb="26">
      <t>セッシュ</t>
    </rPh>
    <rPh sb="26" eb="28">
      <t>キジュン</t>
    </rPh>
    <rPh sb="29" eb="30">
      <t>シメ</t>
    </rPh>
    <rPh sb="36" eb="37">
      <t>シツ</t>
    </rPh>
    <rPh sb="38" eb="40">
      <t>シシツ</t>
    </rPh>
    <rPh sb="41" eb="45">
      <t>タンスイカブツ</t>
    </rPh>
    <rPh sb="53" eb="54">
      <t>ソウ</t>
    </rPh>
    <rPh sb="60" eb="61">
      <t>タイ</t>
    </rPh>
    <rPh sb="63" eb="65">
      <t>ヒリツ</t>
    </rPh>
    <rPh sb="71" eb="72">
      <t>ハバ</t>
    </rPh>
    <rPh sb="73" eb="74">
      <t>カンガ</t>
    </rPh>
    <phoneticPr fontId="3"/>
  </si>
  <si>
    <t xml:space="preserve">     ２)   昼食は１日全体のおおむね１／３、おやつは１日全体の１０～２０％を目安とする。</t>
    <rPh sb="10" eb="12">
      <t>チュウショク</t>
    </rPh>
    <rPh sb="14" eb="15">
      <t>ヒ</t>
    </rPh>
    <rPh sb="15" eb="17">
      <t>ゼンタイ</t>
    </rPh>
    <rPh sb="31" eb="32">
      <t>ヒ</t>
    </rPh>
    <rPh sb="32" eb="34">
      <t>ゼンタイ</t>
    </rPh>
    <rPh sb="42" eb="44">
      <t>メヤス</t>
    </rPh>
    <phoneticPr fontId="3"/>
  </si>
  <si>
    <t xml:space="preserve">     3）　当園の目標量は、（C）を丸めた値</t>
    <rPh sb="20" eb="21">
      <t>マル</t>
    </rPh>
    <rPh sb="23" eb="24">
      <t>アタイ</t>
    </rPh>
    <phoneticPr fontId="3"/>
  </si>
  <si>
    <t>Ⅱ ３～５歳児の給与栄養目標量</t>
    <rPh sb="5" eb="7">
      <t>サイジ</t>
    </rPh>
    <rPh sb="8" eb="10">
      <t>キュウヨ</t>
    </rPh>
    <rPh sb="10" eb="12">
      <t>エイヨウ</t>
    </rPh>
    <rPh sb="12" eb="14">
      <t>モクヒョウ</t>
    </rPh>
    <rPh sb="14" eb="15">
      <t>リョウ</t>
    </rPh>
    <phoneticPr fontId="3"/>
  </si>
  <si>
    <t>性</t>
    <rPh sb="0" eb="1">
      <t>セイ</t>
    </rPh>
    <phoneticPr fontId="3"/>
  </si>
  <si>
    <t>食物繊維</t>
    <rPh sb="0" eb="2">
      <t>ショクモツ</t>
    </rPh>
    <rPh sb="2" eb="4">
      <t>センイ</t>
    </rPh>
    <phoneticPr fontId="3"/>
  </si>
  <si>
    <t>3～5</t>
    <phoneticPr fontId="3"/>
  </si>
  <si>
    <t>（13～20%）</t>
    <phoneticPr fontId="3"/>
  </si>
  <si>
    <t>（20～30%）</t>
    <phoneticPr fontId="3"/>
  </si>
  <si>
    <t>（50～65%）</t>
    <phoneticPr fontId="3"/>
  </si>
  <si>
    <t>8以上</t>
    <rPh sb="1" eb="3">
      <t>イジョウ</t>
    </rPh>
    <phoneticPr fontId="3"/>
  </si>
  <si>
    <t>3.5未満</t>
    <rPh sb="3" eb="5">
      <t>ミマン</t>
    </rPh>
    <phoneticPr fontId="3"/>
  </si>
  <si>
    <t>～</t>
  </si>
  <si>
    <t>人   数
男女計</t>
    <rPh sb="0" eb="1">
      <t>ヒト</t>
    </rPh>
    <rPh sb="4" eb="5">
      <t>カズ</t>
    </rPh>
    <rPh sb="6" eb="7">
      <t>オトコ</t>
    </rPh>
    <rPh sb="7" eb="8">
      <t>オンナ</t>
    </rPh>
    <rPh sb="8" eb="9">
      <t>ケイ</t>
    </rPh>
    <phoneticPr fontId="3"/>
  </si>
  <si>
    <t xml:space="preserve"> (ｄ + ｆ ）</t>
    <phoneticPr fontId="3"/>
  </si>
  <si>
    <r>
      <t>家庭から持参する米飯
（　　　　　　ｇ）の栄養量（Ｄ )</t>
    </r>
    <r>
      <rPr>
        <sz val="9"/>
        <color indexed="8"/>
        <rFont val="ＭＳ Ｐゴシック"/>
        <family val="3"/>
        <charset val="128"/>
      </rPr>
      <t>＊３</t>
    </r>
    <rPh sb="0" eb="2">
      <t>カテイ</t>
    </rPh>
    <rPh sb="4" eb="6">
      <t>ジサン</t>
    </rPh>
    <rPh sb="8" eb="10">
      <t>ベイハン</t>
    </rPh>
    <rPh sb="21" eb="24">
      <t>エイヨウリョウ</t>
    </rPh>
    <phoneticPr fontId="3"/>
  </si>
  <si>
    <t>副食とおやつ（主食を除く）　
　　　　　　（Ｅ＝Ｃ－Ｄ ）</t>
    <rPh sb="0" eb="2">
      <t>フクショク</t>
    </rPh>
    <rPh sb="7" eb="9">
      <t>シュショク</t>
    </rPh>
    <rPh sb="10" eb="11">
      <t>ノゾ</t>
    </rPh>
    <phoneticPr fontId="3"/>
  </si>
  <si>
    <t>1.4未満</t>
    <rPh sb="3" eb="5">
      <t>ミマン</t>
    </rPh>
    <phoneticPr fontId="3"/>
  </si>
  <si>
    <t>　　３）  家庭から持参する主食量は、実際、持参する量を参考にしながら、望ましい量として設定する。</t>
    <rPh sb="6" eb="8">
      <t>カテイ</t>
    </rPh>
    <rPh sb="10" eb="12">
      <t>ジサン</t>
    </rPh>
    <rPh sb="14" eb="16">
      <t>シュショク</t>
    </rPh>
    <rPh sb="16" eb="17">
      <t>リョウ</t>
    </rPh>
    <rPh sb="19" eb="21">
      <t>ジッサイ</t>
    </rPh>
    <rPh sb="22" eb="24">
      <t>ジサン</t>
    </rPh>
    <rPh sb="26" eb="27">
      <t>リョウ</t>
    </rPh>
    <rPh sb="28" eb="30">
      <t>サンコウ</t>
    </rPh>
    <rPh sb="36" eb="37">
      <t>ノゾ</t>
    </rPh>
    <rPh sb="40" eb="41">
      <t>リョウ</t>
    </rPh>
    <rPh sb="44" eb="46">
      <t>セッテイ</t>
    </rPh>
    <phoneticPr fontId="3"/>
  </si>
  <si>
    <t>　　４）  主食を家庭から持参する場合、持参する米飯の栄養量を差し引いた値を目標とする。</t>
    <rPh sb="6" eb="8">
      <t>シュショク</t>
    </rPh>
    <rPh sb="9" eb="11">
      <t>カテイ</t>
    </rPh>
    <rPh sb="13" eb="15">
      <t>ジサン</t>
    </rPh>
    <rPh sb="17" eb="19">
      <t>バアイ</t>
    </rPh>
    <rPh sb="20" eb="22">
      <t>ジサン</t>
    </rPh>
    <rPh sb="24" eb="26">
      <t>ベイハン</t>
    </rPh>
    <rPh sb="27" eb="29">
      <t>エイヨウ</t>
    </rPh>
    <rPh sb="29" eb="30">
      <t>リョウ</t>
    </rPh>
    <rPh sb="31" eb="32">
      <t>サ</t>
    </rPh>
    <rPh sb="33" eb="34">
      <t>ヒ</t>
    </rPh>
    <rPh sb="36" eb="37">
      <t>アタイ</t>
    </rPh>
    <rPh sb="38" eb="40">
      <t>モクヒョウ</t>
    </rPh>
    <phoneticPr fontId="3"/>
  </si>
  <si>
    <t xml:space="preserve">　　５）　当園の目標量は、３歳以上児は（Ｃ）か（E ）を丸めた数値を記入する。 </t>
    <rPh sb="5" eb="7">
      <t>トウエン</t>
    </rPh>
    <rPh sb="8" eb="11">
      <t>モクヒョウリョウ</t>
    </rPh>
    <rPh sb="14" eb="15">
      <t>サイ</t>
    </rPh>
    <rPh sb="15" eb="18">
      <t>イジョウジ</t>
    </rPh>
    <rPh sb="28" eb="29">
      <t>マル</t>
    </rPh>
    <rPh sb="31" eb="33">
      <t>スウチ</t>
    </rPh>
    <rPh sb="34" eb="36">
      <t>キニュウ</t>
    </rPh>
    <phoneticPr fontId="3"/>
  </si>
  <si>
    <t xml:space="preserve">　　６）　本表は、 食品構成表とともに５月末日までに保健所に提出する。 </t>
    <rPh sb="5" eb="6">
      <t>ホン</t>
    </rPh>
    <phoneticPr fontId="3"/>
  </si>
  <si>
    <t>2.5未満</t>
    <rPh sb="3" eb="5">
      <t>ミマン</t>
    </rPh>
    <phoneticPr fontId="3"/>
  </si>
  <si>
    <t>~</t>
    <phoneticPr fontId="3"/>
  </si>
  <si>
    <t xml:space="preserve">（13～20％）
</t>
    <phoneticPr fontId="3"/>
  </si>
  <si>
    <t>1,600以上</t>
    <phoneticPr fontId="3"/>
  </si>
  <si>
    <t>1,400以上</t>
    <rPh sb="5" eb="7">
      <t>イジョウ</t>
    </rPh>
    <phoneticPr fontId="3"/>
  </si>
  <si>
    <r>
      <t>認定こども園における給与栄養目標量　</t>
    </r>
    <r>
      <rPr>
        <b/>
        <sz val="16"/>
        <color indexed="8"/>
        <rFont val="ＭＳ Ｐゴシック"/>
        <family val="3"/>
        <charset val="128"/>
      </rPr>
      <t xml:space="preserve">(園独自の算出） </t>
    </r>
    <rPh sb="0" eb="2">
      <t>ニンテイ</t>
    </rPh>
    <rPh sb="5" eb="6">
      <t>エン</t>
    </rPh>
    <phoneticPr fontId="3"/>
  </si>
  <si>
    <t>様式Ⅰ－3 （認定こども園提出用：独自算出表）</t>
    <rPh sb="7" eb="9">
      <t>ニンテイ</t>
    </rPh>
    <rPh sb="12" eb="13">
      <t>エン</t>
    </rPh>
    <rPh sb="17" eb="19">
      <t>ドクジ</t>
    </rPh>
    <rPh sb="19" eb="21">
      <t>サンシュツ</t>
    </rPh>
    <rPh sb="21" eb="22">
      <t>ヒョウ</t>
    </rPh>
    <phoneticPr fontId="3"/>
  </si>
  <si>
    <t>内訳</t>
    <rPh sb="0" eb="2">
      <t>ウチワケ</t>
    </rPh>
    <phoneticPr fontId="3"/>
  </si>
  <si>
    <t>昼食</t>
    <rPh sb="0" eb="2">
      <t>チュウショク</t>
    </rPh>
    <phoneticPr fontId="3"/>
  </si>
  <si>
    <t>―</t>
  </si>
  <si>
    <t>おやつ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</si>
</sst>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_ "/>
    <numFmt numFmtId="178" formatCode="0.00_ "/>
    <numFmt numFmtId="179" formatCode="0.0_);[Red]\(0.0\)"/>
    <numFmt numFmtId="180" formatCode="0.00_);[Red]\(0.00\)"/>
    <numFmt numFmtId="181" formatCode="0.0"/>
    <numFmt numFmtId="182" formatCode="#,##0.0;[Red]\-#,##0.0"/>
    <numFmt numFmtId="183" formatCode="0_);[Red]\(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8"/>
      <color indexed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7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9" fillId="0" borderId="10" xfId="0" applyFont="1" applyBorder="1">
      <alignment vertical="center"/>
    </xf>
    <xf numFmtId="0" fontId="1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5" xfId="0" applyFill="1" applyBorder="1">
      <alignment vertical="center"/>
    </xf>
    <xf numFmtId="0" fontId="13" fillId="0" borderId="10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38" fontId="1" fillId="0" borderId="37" xfId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2" borderId="21" xfId="0" applyFill="1" applyBorder="1">
      <alignment vertical="center"/>
    </xf>
    <xf numFmtId="0" fontId="13" fillId="0" borderId="4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0" fillId="2" borderId="55" xfId="0" applyFill="1" applyBorder="1">
      <alignment vertical="center"/>
    </xf>
    <xf numFmtId="0" fontId="0" fillId="0" borderId="34" xfId="0" applyBorder="1">
      <alignment vertical="center"/>
    </xf>
    <xf numFmtId="0" fontId="0" fillId="3" borderId="0" xfId="0" applyFill="1">
      <alignment vertical="center"/>
    </xf>
    <xf numFmtId="0" fontId="0" fillId="0" borderId="34" xfId="0" applyBorder="1" applyAlignment="1">
      <alignment horizontal="center" vertical="center"/>
    </xf>
    <xf numFmtId="9" fontId="14" fillId="0" borderId="62" xfId="0" applyNumberFormat="1" applyFont="1" applyBorder="1" applyAlignment="1">
      <alignment horizontal="right" vertical="top"/>
    </xf>
    <xf numFmtId="9" fontId="14" fillId="0" borderId="39" xfId="0" applyNumberFormat="1" applyFont="1" applyBorder="1" applyAlignment="1">
      <alignment horizontal="right" vertical="top"/>
    </xf>
    <xf numFmtId="9" fontId="14" fillId="0" borderId="35" xfId="0" applyNumberFormat="1" applyFont="1" applyBorder="1" applyAlignment="1">
      <alignment horizontal="right" vertical="top"/>
    </xf>
    <xf numFmtId="0" fontId="0" fillId="0" borderId="55" xfId="0" applyBorder="1" applyAlignment="1">
      <alignment horizontal="center" vertical="center"/>
    </xf>
    <xf numFmtId="176" fontId="0" fillId="4" borderId="53" xfId="0" applyNumberFormat="1" applyFill="1" applyBorder="1" applyAlignment="1">
      <alignment horizontal="center" vertical="center"/>
    </xf>
    <xf numFmtId="176" fontId="0" fillId="4" borderId="48" xfId="0" applyNumberFormat="1" applyFill="1" applyBorder="1" applyAlignment="1">
      <alignment horizontal="center" vertical="center"/>
    </xf>
    <xf numFmtId="177" fontId="0" fillId="4" borderId="43" xfId="0" applyNumberFormat="1" applyFill="1" applyBorder="1" applyAlignment="1">
      <alignment horizontal="center" vertical="center"/>
    </xf>
    <xf numFmtId="176" fontId="0" fillId="4" borderId="43" xfId="0" applyNumberFormat="1" applyFill="1" applyBorder="1" applyAlignment="1">
      <alignment horizontal="center" vertical="center"/>
    </xf>
    <xf numFmtId="180" fontId="0" fillId="4" borderId="43" xfId="0" applyNumberForma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/>
    </xf>
    <xf numFmtId="0" fontId="23" fillId="0" borderId="0" xfId="0" applyFont="1">
      <alignment vertical="center"/>
    </xf>
    <xf numFmtId="0" fontId="17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>
      <alignment vertical="center"/>
    </xf>
    <xf numFmtId="0" fontId="1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0" fillId="0" borderId="11" xfId="0" applyBorder="1">
      <alignment vertical="center"/>
    </xf>
    <xf numFmtId="0" fontId="0" fillId="0" borderId="2" xfId="0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1" fillId="0" borderId="62" xfId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75" xfId="0" applyFont="1" applyBorder="1">
      <alignment vertical="center"/>
    </xf>
    <xf numFmtId="0" fontId="0" fillId="2" borderId="5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9" fontId="14" fillId="0" borderId="80" xfId="0" applyNumberFormat="1" applyFont="1" applyBorder="1" applyAlignment="1">
      <alignment horizontal="right" vertical="top"/>
    </xf>
    <xf numFmtId="9" fontId="14" fillId="0" borderId="82" xfId="0" applyNumberFormat="1" applyFont="1" applyBorder="1" applyAlignment="1">
      <alignment horizontal="right" vertical="top"/>
    </xf>
    <xf numFmtId="9" fontId="14" fillId="0" borderId="83" xfId="0" applyNumberFormat="1" applyFont="1" applyBorder="1" applyAlignment="1">
      <alignment horizontal="right" vertical="top"/>
    </xf>
    <xf numFmtId="0" fontId="0" fillId="0" borderId="86" xfId="0" applyBorder="1">
      <alignment vertical="center"/>
    </xf>
    <xf numFmtId="9" fontId="14" fillId="0" borderId="86" xfId="0" applyNumberFormat="1" applyFont="1" applyBorder="1" applyAlignment="1">
      <alignment horizontal="right" vertical="top"/>
    </xf>
    <xf numFmtId="9" fontId="14" fillId="0" borderId="87" xfId="0" applyNumberFormat="1" applyFont="1" applyBorder="1" applyAlignment="1">
      <alignment horizontal="right" vertical="top"/>
    </xf>
    <xf numFmtId="0" fontId="0" fillId="0" borderId="88" xfId="0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4" borderId="90" xfId="0" applyFill="1" applyBorder="1" applyAlignment="1">
      <alignment horizontal="center" vertical="center"/>
    </xf>
    <xf numFmtId="0" fontId="0" fillId="4" borderId="91" xfId="0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>
      <alignment vertical="center"/>
    </xf>
    <xf numFmtId="0" fontId="23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27" fillId="0" borderId="0" xfId="0" applyFont="1" applyAlignment="1">
      <alignment horizontal="center"/>
    </xf>
    <xf numFmtId="0" fontId="17" fillId="0" borderId="92" xfId="0" applyFont="1" applyBorder="1">
      <alignment vertical="center"/>
    </xf>
    <xf numFmtId="0" fontId="21" fillId="0" borderId="0" xfId="0" applyFont="1" applyAlignment="1">
      <alignment vertical="center" wrapText="1"/>
    </xf>
    <xf numFmtId="0" fontId="21" fillId="0" borderId="93" xfId="0" applyFont="1" applyBorder="1" applyAlignment="1">
      <alignment vertical="center" wrapText="1"/>
    </xf>
    <xf numFmtId="0" fontId="21" fillId="0" borderId="92" xfId="0" applyFont="1" applyBorder="1" applyAlignment="1">
      <alignment horizontal="left" vertical="top" wrapText="1"/>
    </xf>
    <xf numFmtId="0" fontId="21" fillId="0" borderId="93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179" fontId="0" fillId="0" borderId="47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>
      <alignment vertical="center"/>
    </xf>
    <xf numFmtId="2" fontId="1" fillId="0" borderId="35" xfId="0" applyNumberFormat="1" applyFont="1" applyBorder="1" applyAlignment="1">
      <alignment horizontal="center" vertical="center"/>
    </xf>
    <xf numFmtId="176" fontId="0" fillId="0" borderId="53" xfId="0" applyNumberFormat="1" applyFont="1" applyBorder="1" applyAlignment="1">
      <alignment horizontal="center" vertical="center"/>
    </xf>
    <xf numFmtId="179" fontId="0" fillId="0" borderId="47" xfId="0" applyNumberFormat="1" applyBorder="1" applyAlignment="1">
      <alignment vertical="center"/>
    </xf>
    <xf numFmtId="179" fontId="29" fillId="0" borderId="46" xfId="0" applyNumberFormat="1" applyFont="1" applyBorder="1" applyAlignment="1">
      <alignment horizontal="center"/>
    </xf>
    <xf numFmtId="179" fontId="0" fillId="0" borderId="44" xfId="0" applyNumberFormat="1" applyFont="1" applyBorder="1" applyAlignment="1">
      <alignment vertical="center"/>
    </xf>
    <xf numFmtId="38" fontId="0" fillId="0" borderId="5" xfId="2" applyFont="1" applyBorder="1" applyAlignment="1">
      <alignment horizontal="center" vertical="center"/>
    </xf>
    <xf numFmtId="38" fontId="0" fillId="0" borderId="20" xfId="2" applyFont="1" applyBorder="1" applyAlignment="1">
      <alignment horizontal="center" vertical="center"/>
    </xf>
    <xf numFmtId="38" fontId="1" fillId="0" borderId="94" xfId="2" applyFont="1" applyBorder="1" applyAlignment="1">
      <alignment horizontal="center" vertical="center"/>
    </xf>
    <xf numFmtId="38" fontId="1" fillId="0" borderId="18" xfId="2" applyFont="1" applyBorder="1" applyAlignment="1">
      <alignment horizontal="center" vertical="center"/>
    </xf>
    <xf numFmtId="38" fontId="29" fillId="0" borderId="10" xfId="2" applyFont="1" applyBorder="1" applyAlignment="1">
      <alignment horizontal="center"/>
    </xf>
    <xf numFmtId="38" fontId="1" fillId="0" borderId="10" xfId="2" applyFont="1" applyBorder="1" applyAlignment="1">
      <alignment horizontal="center" vertical="center"/>
    </xf>
    <xf numFmtId="38" fontId="0" fillId="0" borderId="10" xfId="2" applyFont="1" applyBorder="1" applyAlignment="1">
      <alignment horizontal="center" vertical="center"/>
    </xf>
    <xf numFmtId="38" fontId="1" fillId="0" borderId="5" xfId="2" applyFont="1" applyBorder="1" applyAlignment="1">
      <alignment horizontal="center" vertical="center"/>
    </xf>
    <xf numFmtId="38" fontId="1" fillId="0" borderId="20" xfId="2" applyFont="1" applyBorder="1" applyAlignment="1">
      <alignment horizontal="center" vertical="center"/>
    </xf>
    <xf numFmtId="38" fontId="1" fillId="0" borderId="34" xfId="2" applyFont="1" applyBorder="1" applyAlignment="1">
      <alignment horizontal="center" vertical="center"/>
    </xf>
    <xf numFmtId="38" fontId="0" fillId="0" borderId="45" xfId="2" applyFont="1" applyBorder="1" applyAlignment="1">
      <alignment horizontal="center" vertical="center"/>
    </xf>
    <xf numFmtId="38" fontId="0" fillId="0" borderId="44" xfId="2" applyFont="1" applyBorder="1" applyAlignment="1">
      <alignment horizontal="center" vertical="center"/>
    </xf>
    <xf numFmtId="38" fontId="0" fillId="0" borderId="47" xfId="2" applyFont="1" applyBorder="1" applyAlignment="1">
      <alignment horizontal="center" vertical="center"/>
    </xf>
    <xf numFmtId="38" fontId="0" fillId="0" borderId="48" xfId="2" applyFont="1" applyBorder="1" applyAlignment="1">
      <alignment horizontal="center" vertical="center"/>
    </xf>
    <xf numFmtId="38" fontId="0" fillId="0" borderId="49" xfId="2" applyFont="1" applyBorder="1" applyAlignment="1">
      <alignment horizontal="center" vertical="center"/>
    </xf>
    <xf numFmtId="38" fontId="0" fillId="0" borderId="50" xfId="2" applyFont="1" applyBorder="1" applyAlignment="1">
      <alignment horizontal="center" vertical="center"/>
    </xf>
    <xf numFmtId="38" fontId="29" fillId="0" borderId="14" xfId="2" applyFont="1" applyBorder="1" applyAlignment="1">
      <alignment horizontal="center" vertical="center"/>
    </xf>
    <xf numFmtId="38" fontId="0" fillId="0" borderId="14" xfId="2" applyFont="1" applyBorder="1" applyAlignment="1">
      <alignment horizontal="center" vertical="center"/>
    </xf>
    <xf numFmtId="38" fontId="29" fillId="0" borderId="10" xfId="2" applyFont="1" applyBorder="1" applyAlignment="1">
      <alignment horizontal="center" vertical="center"/>
    </xf>
    <xf numFmtId="38" fontId="0" fillId="0" borderId="33" xfId="2" applyFont="1" applyBorder="1" applyAlignment="1">
      <alignment horizontal="center" vertical="center"/>
    </xf>
    <xf numFmtId="38" fontId="29" fillId="0" borderId="58" xfId="2" applyFont="1" applyBorder="1" applyAlignment="1">
      <alignment horizontal="center"/>
    </xf>
    <xf numFmtId="38" fontId="0" fillId="0" borderId="34" xfId="2" applyFont="1" applyBorder="1" applyAlignment="1">
      <alignment horizontal="center" vertical="center"/>
    </xf>
    <xf numFmtId="38" fontId="0" fillId="0" borderId="53" xfId="2" applyFont="1" applyBorder="1" applyAlignment="1">
      <alignment horizontal="center" vertical="center"/>
    </xf>
    <xf numFmtId="38" fontId="1" fillId="0" borderId="19" xfId="2" applyFont="1" applyBorder="1" applyAlignment="1">
      <alignment horizontal="center" vertical="center"/>
    </xf>
    <xf numFmtId="38" fontId="1" fillId="0" borderId="72" xfId="2" applyFont="1" applyBorder="1" applyAlignment="1">
      <alignment horizontal="center" vertical="center"/>
    </xf>
    <xf numFmtId="38" fontId="1" fillId="0" borderId="21" xfId="2" applyFont="1" applyBorder="1" applyAlignment="1">
      <alignment horizontal="center" vertical="center"/>
    </xf>
    <xf numFmtId="38" fontId="0" fillId="0" borderId="54" xfId="2" applyFont="1" applyBorder="1" applyAlignment="1">
      <alignment horizontal="center" vertical="center"/>
    </xf>
    <xf numFmtId="38" fontId="0" fillId="0" borderId="74" xfId="2" applyFont="1" applyBorder="1" applyAlignment="1">
      <alignment horizontal="center" vertical="center"/>
    </xf>
    <xf numFmtId="38" fontId="0" fillId="0" borderId="43" xfId="2" applyFont="1" applyBorder="1" applyAlignment="1">
      <alignment horizontal="center" vertical="center"/>
    </xf>
    <xf numFmtId="38" fontId="0" fillId="0" borderId="64" xfId="2" applyFont="1" applyBorder="1" applyAlignment="1">
      <alignment horizontal="center" vertical="center"/>
    </xf>
    <xf numFmtId="182" fontId="0" fillId="0" borderId="57" xfId="2" applyNumberFormat="1" applyFont="1" applyBorder="1" applyAlignment="1">
      <alignment horizontal="center" vertical="center"/>
    </xf>
    <xf numFmtId="182" fontId="0" fillId="0" borderId="59" xfId="2" applyNumberFormat="1" applyFont="1" applyBorder="1" applyAlignment="1">
      <alignment horizontal="center" vertical="center"/>
    </xf>
    <xf numFmtId="182" fontId="29" fillId="0" borderId="58" xfId="2" applyNumberFormat="1" applyFont="1" applyBorder="1" applyAlignment="1">
      <alignment horizontal="center"/>
    </xf>
    <xf numFmtId="179" fontId="0" fillId="0" borderId="44" xfId="0" applyNumberFormat="1" applyFon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76" fontId="0" fillId="0" borderId="48" xfId="0" applyNumberFormat="1" applyFont="1" applyBorder="1" applyAlignment="1">
      <alignment horizontal="center" vertical="center"/>
    </xf>
    <xf numFmtId="177" fontId="0" fillId="0" borderId="43" xfId="0" applyNumberFormat="1" applyFont="1" applyBorder="1" applyAlignment="1">
      <alignment horizontal="center" vertical="center"/>
    </xf>
    <xf numFmtId="176" fontId="0" fillId="0" borderId="43" xfId="0" applyNumberFormat="1" applyFont="1" applyBorder="1" applyAlignment="1">
      <alignment horizontal="center" vertical="center"/>
    </xf>
    <xf numFmtId="178" fontId="0" fillId="0" borderId="43" xfId="0" applyNumberFormat="1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176" fontId="0" fillId="4" borderId="69" xfId="0" applyNumberFormat="1" applyFill="1" applyBorder="1" applyAlignment="1">
      <alignment vertical="center"/>
    </xf>
    <xf numFmtId="176" fontId="0" fillId="5" borderId="69" xfId="0" applyNumberFormat="1" applyFill="1" applyBorder="1" applyAlignment="1">
      <alignment vertical="center"/>
    </xf>
    <xf numFmtId="11" fontId="29" fillId="5" borderId="67" xfId="0" applyNumberFormat="1" applyFont="1" applyFill="1" applyBorder="1" applyAlignment="1"/>
    <xf numFmtId="176" fontId="0" fillId="5" borderId="70" xfId="0" applyNumberFormat="1" applyFill="1" applyBorder="1" applyAlignment="1">
      <alignment vertical="center"/>
    </xf>
    <xf numFmtId="176" fontId="29" fillId="5" borderId="67" xfId="0" applyNumberFormat="1" applyFont="1" applyFill="1" applyBorder="1" applyAlignment="1"/>
    <xf numFmtId="0" fontId="0" fillId="0" borderId="3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182" fontId="0" fillId="0" borderId="5" xfId="2" applyNumberFormat="1" applyFont="1" applyBorder="1" applyAlignment="1">
      <alignment horizontal="center" vertical="center"/>
    </xf>
    <xf numFmtId="40" fontId="0" fillId="0" borderId="5" xfId="2" applyNumberFormat="1" applyFont="1" applyBorder="1" applyAlignment="1">
      <alignment horizontal="center" vertical="center"/>
    </xf>
    <xf numFmtId="181" fontId="0" fillId="0" borderId="8" xfId="0" applyNumberFormat="1" applyBorder="1" applyAlignment="1">
      <alignment horizontal="center" vertical="center"/>
    </xf>
    <xf numFmtId="181" fontId="0" fillId="0" borderId="77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181" fontId="0" fillId="0" borderId="43" xfId="0" applyNumberFormat="1" applyBorder="1" applyAlignment="1">
      <alignment horizontal="center" vertical="center"/>
    </xf>
    <xf numFmtId="1" fontId="0" fillId="4" borderId="53" xfId="0" applyNumberFormat="1" applyFont="1" applyFill="1" applyBorder="1" applyAlignment="1">
      <alignment horizontal="center" vertical="center"/>
    </xf>
    <xf numFmtId="0" fontId="0" fillId="4" borderId="54" xfId="0" applyNumberFormat="1" applyFont="1" applyFill="1" applyBorder="1" applyAlignment="1">
      <alignment horizontal="center" vertical="center"/>
    </xf>
    <xf numFmtId="0" fontId="0" fillId="4" borderId="55" xfId="0" applyNumberFormat="1" applyFill="1" applyBorder="1" applyAlignment="1">
      <alignment horizontal="center" vertical="center"/>
    </xf>
    <xf numFmtId="181" fontId="0" fillId="4" borderId="64" xfId="0" applyNumberFormat="1" applyFont="1" applyFill="1" applyBorder="1" applyAlignment="1">
      <alignment horizontal="center" vertical="center"/>
    </xf>
    <xf numFmtId="0" fontId="0" fillId="4" borderId="48" xfId="0" applyNumberFormat="1" applyFont="1" applyFill="1" applyBorder="1" applyAlignment="1">
      <alignment horizontal="center" vertical="center"/>
    </xf>
    <xf numFmtId="0" fontId="0" fillId="4" borderId="64" xfId="0" applyNumberFormat="1" applyFont="1" applyFill="1" applyBorder="1" applyAlignment="1">
      <alignment horizontal="center" vertical="center"/>
    </xf>
    <xf numFmtId="0" fontId="0" fillId="4" borderId="43" xfId="0" applyNumberFormat="1" applyFont="1" applyFill="1" applyBorder="1" applyAlignment="1">
      <alignment horizontal="center" vertical="center"/>
    </xf>
    <xf numFmtId="181" fontId="0" fillId="4" borderId="48" xfId="0" applyNumberFormat="1" applyFont="1" applyFill="1" applyBorder="1" applyAlignment="1">
      <alignment horizontal="center" vertical="center"/>
    </xf>
    <xf numFmtId="1" fontId="0" fillId="4" borderId="48" xfId="0" applyNumberFormat="1" applyFont="1" applyFill="1" applyBorder="1" applyAlignment="1">
      <alignment horizontal="center" vertical="center"/>
    </xf>
    <xf numFmtId="2" fontId="0" fillId="4" borderId="43" xfId="0" applyNumberFormat="1" applyFont="1" applyFill="1" applyBorder="1" applyAlignment="1">
      <alignment horizontal="center" vertical="center"/>
    </xf>
    <xf numFmtId="0" fontId="0" fillId="0" borderId="76" xfId="0" applyNumberFormat="1" applyFont="1" applyBorder="1" applyAlignment="1">
      <alignment horizontal="center" vertical="center"/>
    </xf>
    <xf numFmtId="0" fontId="0" fillId="0" borderId="55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43" xfId="0" applyNumberFormat="1" applyFont="1" applyBorder="1" applyAlignment="1">
      <alignment horizontal="center" vertical="center"/>
    </xf>
    <xf numFmtId="9" fontId="14" fillId="0" borderId="84" xfId="0" applyNumberFormat="1" applyFont="1" applyBorder="1" applyAlignment="1">
      <alignment vertical="top"/>
    </xf>
    <xf numFmtId="0" fontId="0" fillId="0" borderId="86" xfId="0" applyBorder="1" applyAlignment="1">
      <alignment vertical="center"/>
    </xf>
    <xf numFmtId="0" fontId="0" fillId="0" borderId="85" xfId="0" applyNumberFormat="1" applyFont="1" applyBorder="1" applyAlignment="1">
      <alignment horizontal="center" vertical="center"/>
    </xf>
    <xf numFmtId="0" fontId="0" fillId="0" borderId="54" xfId="0" applyNumberFormat="1" applyFont="1" applyBorder="1" applyAlignment="1">
      <alignment horizontal="center" vertical="center"/>
    </xf>
    <xf numFmtId="181" fontId="0" fillId="0" borderId="8" xfId="0" applyNumberFormat="1" applyFont="1" applyBorder="1" applyAlignment="1">
      <alignment horizontal="center" vertical="center"/>
    </xf>
    <xf numFmtId="1" fontId="0" fillId="0" borderId="77" xfId="0" applyNumberFormat="1" applyFont="1" applyBorder="1" applyAlignment="1">
      <alignment horizontal="center" vertical="center"/>
    </xf>
    <xf numFmtId="181" fontId="0" fillId="0" borderId="77" xfId="0" applyNumberFormat="1" applyFont="1" applyBorder="1" applyAlignment="1">
      <alignment horizontal="center" vertical="center"/>
    </xf>
    <xf numFmtId="9" fontId="0" fillId="0" borderId="43" xfId="0" applyNumberFormat="1" applyFont="1" applyBorder="1" applyAlignment="1">
      <alignment horizontal="center" vertical="center"/>
    </xf>
    <xf numFmtId="2" fontId="0" fillId="0" borderId="43" xfId="0" applyNumberFormat="1" applyFont="1" applyBorder="1" applyAlignment="1">
      <alignment horizontal="center" vertical="center"/>
    </xf>
    <xf numFmtId="9" fontId="0" fillId="0" borderId="64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83" fontId="0" fillId="0" borderId="87" xfId="0" applyNumberFormat="1" applyBorder="1" applyAlignment="1">
      <alignment horizontal="center" vertical="center"/>
    </xf>
    <xf numFmtId="177" fontId="0" fillId="0" borderId="87" xfId="0" applyNumberFormat="1" applyBorder="1" applyAlignment="1">
      <alignment horizontal="center" vertical="center"/>
    </xf>
    <xf numFmtId="176" fontId="0" fillId="0" borderId="87" xfId="0" applyNumberFormat="1" applyBorder="1" applyAlignment="1">
      <alignment horizontal="center" vertical="center"/>
    </xf>
    <xf numFmtId="178" fontId="0" fillId="0" borderId="87" xfId="0" applyNumberFormat="1" applyBorder="1" applyAlignment="1">
      <alignment horizontal="center" vertical="center"/>
    </xf>
    <xf numFmtId="176" fontId="0" fillId="0" borderId="87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96" xfId="0" applyNumberFormat="1" applyBorder="1" applyAlignment="1">
      <alignment horizontal="center" vertical="center"/>
    </xf>
    <xf numFmtId="183" fontId="0" fillId="0" borderId="59" xfId="0" applyNumberFormat="1" applyBorder="1" applyAlignment="1">
      <alignment horizontal="center" vertical="center"/>
    </xf>
    <xf numFmtId="183" fontId="0" fillId="0" borderId="95" xfId="0" applyNumberFormat="1" applyBorder="1" applyAlignment="1">
      <alignment horizontal="center" vertical="center"/>
    </xf>
    <xf numFmtId="177" fontId="0" fillId="0" borderId="95" xfId="0" applyNumberFormat="1" applyBorder="1" applyAlignment="1">
      <alignment horizontal="center" vertical="center"/>
    </xf>
    <xf numFmtId="176" fontId="0" fillId="0" borderId="95" xfId="0" applyNumberFormat="1" applyBorder="1" applyAlignment="1">
      <alignment horizontal="center" vertical="center"/>
    </xf>
    <xf numFmtId="178" fontId="0" fillId="0" borderId="95" xfId="0" applyNumberFormat="1" applyBorder="1" applyAlignment="1">
      <alignment horizontal="center" vertical="center"/>
    </xf>
    <xf numFmtId="176" fontId="0" fillId="0" borderId="9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5" xfId="2" applyFont="1" applyBorder="1" applyAlignment="1">
      <alignment horizontal="center" vertical="center"/>
    </xf>
    <xf numFmtId="38" fontId="0" fillId="0" borderId="20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77" fontId="30" fillId="0" borderId="35" xfId="0" applyNumberFormat="1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2" fontId="30" fillId="0" borderId="35" xfId="0" applyNumberFormat="1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38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12" xfId="2" applyFont="1" applyBorder="1" applyAlignment="1">
      <alignment horizontal="center" vertical="center"/>
    </xf>
    <xf numFmtId="38" fontId="0" fillId="0" borderId="18" xfId="2" applyFont="1" applyBorder="1" applyAlignment="1">
      <alignment horizontal="center" vertical="center"/>
    </xf>
    <xf numFmtId="38" fontId="0" fillId="0" borderId="15" xfId="2" applyFont="1" applyBorder="1" applyAlignment="1">
      <alignment horizontal="center" vertical="center"/>
    </xf>
    <xf numFmtId="38" fontId="0" fillId="0" borderId="20" xfId="2" applyFont="1" applyBorder="1" applyAlignment="1">
      <alignment horizontal="center" vertical="center"/>
    </xf>
    <xf numFmtId="38" fontId="0" fillId="0" borderId="12" xfId="0" applyNumberFormat="1" applyBorder="1" applyAlignment="1">
      <alignment horizontal="center" vertical="center"/>
    </xf>
    <xf numFmtId="38" fontId="0" fillId="0" borderId="18" xfId="0" applyNumberFormat="1" applyBorder="1" applyAlignment="1">
      <alignment horizontal="center" vertical="center"/>
    </xf>
    <xf numFmtId="38" fontId="0" fillId="0" borderId="11" xfId="0" applyNumberFormat="1" applyBorder="1" applyAlignment="1">
      <alignment horizontal="center" vertical="center"/>
    </xf>
    <xf numFmtId="38" fontId="0" fillId="0" borderId="17" xfId="0" applyNumberFormat="1" applyBorder="1" applyAlignment="1">
      <alignment horizontal="center" vertical="center"/>
    </xf>
    <xf numFmtId="38" fontId="0" fillId="0" borderId="1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8" fontId="1" fillId="0" borderId="16" xfId="2" applyFont="1" applyBorder="1" applyAlignment="1">
      <alignment horizontal="center" vertical="center"/>
    </xf>
    <xf numFmtId="38" fontId="0" fillId="0" borderId="56" xfId="2" applyFont="1" applyBorder="1" applyAlignment="1">
      <alignment horizontal="center" vertical="center"/>
    </xf>
    <xf numFmtId="38" fontId="0" fillId="0" borderId="2" xfId="2" applyFont="1" applyBorder="1" applyAlignment="1">
      <alignment horizontal="center" vertical="center"/>
    </xf>
    <xf numFmtId="38" fontId="0" fillId="0" borderId="5" xfId="2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/>
    </xf>
    <xf numFmtId="0" fontId="10" fillId="4" borderId="66" xfId="0" applyFont="1" applyFill="1" applyBorder="1" applyAlignment="1">
      <alignment horizontal="center" vertical="center" wrapText="1"/>
    </xf>
    <xf numFmtId="0" fontId="18" fillId="4" borderId="67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9" fontId="14" fillId="0" borderId="78" xfId="0" applyNumberFormat="1" applyFont="1" applyBorder="1" applyAlignment="1">
      <alignment horizontal="right" vertical="top"/>
    </xf>
    <xf numFmtId="0" fontId="0" fillId="0" borderId="79" xfId="0" applyBorder="1">
      <alignment vertical="center"/>
    </xf>
    <xf numFmtId="0" fontId="0" fillId="0" borderId="81" xfId="0" applyBorder="1">
      <alignment vertical="center"/>
    </xf>
    <xf numFmtId="0" fontId="2" fillId="0" borderId="6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7" fontId="0" fillId="0" borderId="18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177" fontId="0" fillId="0" borderId="84" xfId="0" applyNumberFormat="1" applyBorder="1" applyAlignment="1">
      <alignment horizontal="center" vertical="center"/>
    </xf>
    <xf numFmtId="177" fontId="0" fillId="0" borderId="85" xfId="0" applyNumberFormat="1" applyBorder="1" applyAlignment="1">
      <alignment horizontal="center" vertical="center"/>
    </xf>
    <xf numFmtId="177" fontId="0" fillId="0" borderId="86" xfId="0" applyNumberForma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5" fillId="0" borderId="78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2" fontId="30" fillId="0" borderId="24" xfId="0" applyNumberFormat="1" applyFont="1" applyBorder="1" applyAlignment="1">
      <alignment horizontal="center" vertical="center"/>
    </xf>
    <xf numFmtId="2" fontId="30" fillId="0" borderId="30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182" fontId="0" fillId="0" borderId="5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0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181" fontId="30" fillId="0" borderId="24" xfId="0" applyNumberFormat="1" applyFont="1" applyBorder="1" applyAlignment="1">
      <alignment horizontal="center" vertical="center"/>
    </xf>
    <xf numFmtId="181" fontId="30" fillId="0" borderId="30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1" fillId="0" borderId="23" xfId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wrapText="1"/>
    </xf>
    <xf numFmtId="0" fontId="18" fillId="4" borderId="66" xfId="0" applyFont="1" applyFill="1" applyBorder="1" applyAlignment="1">
      <alignment horizontal="center" vertical="center" wrapText="1"/>
    </xf>
    <xf numFmtId="0" fontId="18" fillId="4" borderId="6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9" fontId="14" fillId="0" borderId="31" xfId="0" applyNumberFormat="1" applyFont="1" applyBorder="1" applyAlignment="1">
      <alignment horizontal="right" vertical="top"/>
    </xf>
    <xf numFmtId="9" fontId="14" fillId="0" borderId="63" xfId="0" applyNumberFormat="1" applyFont="1" applyBorder="1" applyAlignment="1">
      <alignment horizontal="right" vertical="top"/>
    </xf>
    <xf numFmtId="9" fontId="14" fillId="0" borderId="40" xfId="0" applyNumberFormat="1" applyFont="1" applyBorder="1" applyAlignment="1">
      <alignment horizontal="right" vertical="top"/>
    </xf>
    <xf numFmtId="38" fontId="0" fillId="0" borderId="11" xfId="2" applyFont="1" applyBorder="1" applyAlignment="1">
      <alignment horizontal="center" vertical="center"/>
    </xf>
    <xf numFmtId="38" fontId="0" fillId="0" borderId="17" xfId="2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Font="1" applyBorder="1" applyAlignment="1">
      <alignment horizontal="center" vertical="top"/>
    </xf>
    <xf numFmtId="0" fontId="0" fillId="0" borderId="63" xfId="0" applyFont="1" applyBorder="1" applyAlignment="1">
      <alignment horizontal="center" vertical="top"/>
    </xf>
    <xf numFmtId="0" fontId="0" fillId="0" borderId="40" xfId="0" applyFont="1" applyBorder="1" applyAlignment="1">
      <alignment horizontal="center" vertical="top"/>
    </xf>
    <xf numFmtId="0" fontId="0" fillId="0" borderId="24" xfId="0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9" fillId="0" borderId="25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27" xfId="0" applyFont="1" applyBorder="1" applyAlignment="1">
      <alignment horizontal="center" vertical="top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77" xfId="0" applyNumberFormat="1" applyFont="1" applyBorder="1" applyAlignment="1">
      <alignment horizontal="center" vertical="center"/>
    </xf>
    <xf numFmtId="0" fontId="0" fillId="0" borderId="64" xfId="0" applyNumberFormat="1" applyFont="1" applyBorder="1" applyAlignment="1">
      <alignment horizontal="center" vertical="center"/>
    </xf>
  </cellXfs>
  <cellStyles count="3">
    <cellStyle name="桁区切り" xfId="2" builtinId="6"/>
    <cellStyle name="桁区切り 2" xfId="1" xr:uid="{5046CE9D-B40C-4019-906D-B3F2314FCC72}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ADA1-3451-4273-9846-5C0BB0EAB251}">
  <sheetPr>
    <pageSetUpPr fitToPage="1"/>
  </sheetPr>
  <dimension ref="A1:AK60"/>
  <sheetViews>
    <sheetView tabSelected="1" zoomScaleNormal="100" zoomScaleSheetLayoutView="77" workbookViewId="0">
      <selection activeCell="O40" sqref="O40:V40"/>
    </sheetView>
  </sheetViews>
  <sheetFormatPr defaultRowHeight="13.5" x14ac:dyDescent="0.15"/>
  <cols>
    <col min="1" max="1" width="6.375" customWidth="1"/>
    <col min="2" max="2" width="5.375" customWidth="1"/>
    <col min="3" max="3" width="7.375" customWidth="1"/>
    <col min="4" max="4" width="8.375" customWidth="1"/>
    <col min="5" max="5" width="7.75" customWidth="1"/>
    <col min="6" max="6" width="6.25" customWidth="1"/>
    <col min="7" max="7" width="2.5" customWidth="1"/>
    <col min="8" max="9" width="5.125" customWidth="1"/>
    <col min="10" max="10" width="2.5" customWidth="1"/>
    <col min="11" max="11" width="5.125" customWidth="1"/>
    <col min="12" max="12" width="5.625" customWidth="1"/>
    <col min="13" max="13" width="2.5" customWidth="1"/>
    <col min="14" max="14" width="6.25" customWidth="1"/>
    <col min="15" max="22" width="8.125" customWidth="1"/>
    <col min="23" max="23" width="7.875" customWidth="1"/>
    <col min="257" max="257" width="6.375" customWidth="1"/>
    <col min="258" max="258" width="5.375" customWidth="1"/>
    <col min="259" max="259" width="7.875" customWidth="1"/>
    <col min="260" max="260" width="8.375" customWidth="1"/>
    <col min="261" max="261" width="8.125" customWidth="1"/>
    <col min="262" max="262" width="3.125" customWidth="1"/>
    <col min="263" max="263" width="2.5" customWidth="1"/>
    <col min="264" max="265" width="3.125" customWidth="1"/>
    <col min="266" max="266" width="2.5" customWidth="1"/>
    <col min="267" max="267" width="3.125" customWidth="1"/>
    <col min="268" max="268" width="3.75" customWidth="1"/>
    <col min="269" max="269" width="2.5" customWidth="1"/>
    <col min="270" max="270" width="3.875" customWidth="1"/>
    <col min="271" max="278" width="8.125" customWidth="1"/>
    <col min="279" max="279" width="7.875" customWidth="1"/>
    <col min="513" max="513" width="6.375" customWidth="1"/>
    <col min="514" max="514" width="5.375" customWidth="1"/>
    <col min="515" max="515" width="7.875" customWidth="1"/>
    <col min="516" max="516" width="8.375" customWidth="1"/>
    <col min="517" max="517" width="8.125" customWidth="1"/>
    <col min="518" max="518" width="3.125" customWidth="1"/>
    <col min="519" max="519" width="2.5" customWidth="1"/>
    <col min="520" max="521" width="3.125" customWidth="1"/>
    <col min="522" max="522" width="2.5" customWidth="1"/>
    <col min="523" max="523" width="3.125" customWidth="1"/>
    <col min="524" max="524" width="3.75" customWidth="1"/>
    <col min="525" max="525" width="2.5" customWidth="1"/>
    <col min="526" max="526" width="3.875" customWidth="1"/>
    <col min="527" max="534" width="8.125" customWidth="1"/>
    <col min="535" max="535" width="7.875" customWidth="1"/>
    <col min="769" max="769" width="6.375" customWidth="1"/>
    <col min="770" max="770" width="5.375" customWidth="1"/>
    <col min="771" max="771" width="7.875" customWidth="1"/>
    <col min="772" max="772" width="8.375" customWidth="1"/>
    <col min="773" max="773" width="8.125" customWidth="1"/>
    <col min="774" max="774" width="3.125" customWidth="1"/>
    <col min="775" max="775" width="2.5" customWidth="1"/>
    <col min="776" max="777" width="3.125" customWidth="1"/>
    <col min="778" max="778" width="2.5" customWidth="1"/>
    <col min="779" max="779" width="3.125" customWidth="1"/>
    <col min="780" max="780" width="3.75" customWidth="1"/>
    <col min="781" max="781" width="2.5" customWidth="1"/>
    <col min="782" max="782" width="3.875" customWidth="1"/>
    <col min="783" max="790" width="8.125" customWidth="1"/>
    <col min="791" max="791" width="7.875" customWidth="1"/>
    <col min="1025" max="1025" width="6.375" customWidth="1"/>
    <col min="1026" max="1026" width="5.375" customWidth="1"/>
    <col min="1027" max="1027" width="7.875" customWidth="1"/>
    <col min="1028" max="1028" width="8.375" customWidth="1"/>
    <col min="1029" max="1029" width="8.125" customWidth="1"/>
    <col min="1030" max="1030" width="3.125" customWidth="1"/>
    <col min="1031" max="1031" width="2.5" customWidth="1"/>
    <col min="1032" max="1033" width="3.125" customWidth="1"/>
    <col min="1034" max="1034" width="2.5" customWidth="1"/>
    <col min="1035" max="1035" width="3.125" customWidth="1"/>
    <col min="1036" max="1036" width="3.75" customWidth="1"/>
    <col min="1037" max="1037" width="2.5" customWidth="1"/>
    <col min="1038" max="1038" width="3.875" customWidth="1"/>
    <col min="1039" max="1046" width="8.125" customWidth="1"/>
    <col min="1047" max="1047" width="7.875" customWidth="1"/>
    <col min="1281" max="1281" width="6.375" customWidth="1"/>
    <col min="1282" max="1282" width="5.375" customWidth="1"/>
    <col min="1283" max="1283" width="7.875" customWidth="1"/>
    <col min="1284" max="1284" width="8.375" customWidth="1"/>
    <col min="1285" max="1285" width="8.125" customWidth="1"/>
    <col min="1286" max="1286" width="3.125" customWidth="1"/>
    <col min="1287" max="1287" width="2.5" customWidth="1"/>
    <col min="1288" max="1289" width="3.125" customWidth="1"/>
    <col min="1290" max="1290" width="2.5" customWidth="1"/>
    <col min="1291" max="1291" width="3.125" customWidth="1"/>
    <col min="1292" max="1292" width="3.75" customWidth="1"/>
    <col min="1293" max="1293" width="2.5" customWidth="1"/>
    <col min="1294" max="1294" width="3.875" customWidth="1"/>
    <col min="1295" max="1302" width="8.125" customWidth="1"/>
    <col min="1303" max="1303" width="7.875" customWidth="1"/>
    <col min="1537" max="1537" width="6.375" customWidth="1"/>
    <col min="1538" max="1538" width="5.375" customWidth="1"/>
    <col min="1539" max="1539" width="7.875" customWidth="1"/>
    <col min="1540" max="1540" width="8.375" customWidth="1"/>
    <col min="1541" max="1541" width="8.125" customWidth="1"/>
    <col min="1542" max="1542" width="3.125" customWidth="1"/>
    <col min="1543" max="1543" width="2.5" customWidth="1"/>
    <col min="1544" max="1545" width="3.125" customWidth="1"/>
    <col min="1546" max="1546" width="2.5" customWidth="1"/>
    <col min="1547" max="1547" width="3.125" customWidth="1"/>
    <col min="1548" max="1548" width="3.75" customWidth="1"/>
    <col min="1549" max="1549" width="2.5" customWidth="1"/>
    <col min="1550" max="1550" width="3.875" customWidth="1"/>
    <col min="1551" max="1558" width="8.125" customWidth="1"/>
    <col min="1559" max="1559" width="7.875" customWidth="1"/>
    <col min="1793" max="1793" width="6.375" customWidth="1"/>
    <col min="1794" max="1794" width="5.375" customWidth="1"/>
    <col min="1795" max="1795" width="7.875" customWidth="1"/>
    <col min="1796" max="1796" width="8.375" customWidth="1"/>
    <col min="1797" max="1797" width="8.125" customWidth="1"/>
    <col min="1798" max="1798" width="3.125" customWidth="1"/>
    <col min="1799" max="1799" width="2.5" customWidth="1"/>
    <col min="1800" max="1801" width="3.125" customWidth="1"/>
    <col min="1802" max="1802" width="2.5" customWidth="1"/>
    <col min="1803" max="1803" width="3.125" customWidth="1"/>
    <col min="1804" max="1804" width="3.75" customWidth="1"/>
    <col min="1805" max="1805" width="2.5" customWidth="1"/>
    <col min="1806" max="1806" width="3.875" customWidth="1"/>
    <col min="1807" max="1814" width="8.125" customWidth="1"/>
    <col min="1815" max="1815" width="7.875" customWidth="1"/>
    <col min="2049" max="2049" width="6.375" customWidth="1"/>
    <col min="2050" max="2050" width="5.375" customWidth="1"/>
    <col min="2051" max="2051" width="7.875" customWidth="1"/>
    <col min="2052" max="2052" width="8.375" customWidth="1"/>
    <col min="2053" max="2053" width="8.125" customWidth="1"/>
    <col min="2054" max="2054" width="3.125" customWidth="1"/>
    <col min="2055" max="2055" width="2.5" customWidth="1"/>
    <col min="2056" max="2057" width="3.125" customWidth="1"/>
    <col min="2058" max="2058" width="2.5" customWidth="1"/>
    <col min="2059" max="2059" width="3.125" customWidth="1"/>
    <col min="2060" max="2060" width="3.75" customWidth="1"/>
    <col min="2061" max="2061" width="2.5" customWidth="1"/>
    <col min="2062" max="2062" width="3.875" customWidth="1"/>
    <col min="2063" max="2070" width="8.125" customWidth="1"/>
    <col min="2071" max="2071" width="7.875" customWidth="1"/>
    <col min="2305" max="2305" width="6.375" customWidth="1"/>
    <col min="2306" max="2306" width="5.375" customWidth="1"/>
    <col min="2307" max="2307" width="7.875" customWidth="1"/>
    <col min="2308" max="2308" width="8.375" customWidth="1"/>
    <col min="2309" max="2309" width="8.125" customWidth="1"/>
    <col min="2310" max="2310" width="3.125" customWidth="1"/>
    <col min="2311" max="2311" width="2.5" customWidth="1"/>
    <col min="2312" max="2313" width="3.125" customWidth="1"/>
    <col min="2314" max="2314" width="2.5" customWidth="1"/>
    <col min="2315" max="2315" width="3.125" customWidth="1"/>
    <col min="2316" max="2316" width="3.75" customWidth="1"/>
    <col min="2317" max="2317" width="2.5" customWidth="1"/>
    <col min="2318" max="2318" width="3.875" customWidth="1"/>
    <col min="2319" max="2326" width="8.125" customWidth="1"/>
    <col min="2327" max="2327" width="7.875" customWidth="1"/>
    <col min="2561" max="2561" width="6.375" customWidth="1"/>
    <col min="2562" max="2562" width="5.375" customWidth="1"/>
    <col min="2563" max="2563" width="7.875" customWidth="1"/>
    <col min="2564" max="2564" width="8.375" customWidth="1"/>
    <col min="2565" max="2565" width="8.125" customWidth="1"/>
    <col min="2566" max="2566" width="3.125" customWidth="1"/>
    <col min="2567" max="2567" width="2.5" customWidth="1"/>
    <col min="2568" max="2569" width="3.125" customWidth="1"/>
    <col min="2570" max="2570" width="2.5" customWidth="1"/>
    <col min="2571" max="2571" width="3.125" customWidth="1"/>
    <col min="2572" max="2572" width="3.75" customWidth="1"/>
    <col min="2573" max="2573" width="2.5" customWidth="1"/>
    <col min="2574" max="2574" width="3.875" customWidth="1"/>
    <col min="2575" max="2582" width="8.125" customWidth="1"/>
    <col min="2583" max="2583" width="7.875" customWidth="1"/>
    <col min="2817" max="2817" width="6.375" customWidth="1"/>
    <col min="2818" max="2818" width="5.375" customWidth="1"/>
    <col min="2819" max="2819" width="7.875" customWidth="1"/>
    <col min="2820" max="2820" width="8.375" customWidth="1"/>
    <col min="2821" max="2821" width="8.125" customWidth="1"/>
    <col min="2822" max="2822" width="3.125" customWidth="1"/>
    <col min="2823" max="2823" width="2.5" customWidth="1"/>
    <col min="2824" max="2825" width="3.125" customWidth="1"/>
    <col min="2826" max="2826" width="2.5" customWidth="1"/>
    <col min="2827" max="2827" width="3.125" customWidth="1"/>
    <col min="2828" max="2828" width="3.75" customWidth="1"/>
    <col min="2829" max="2829" width="2.5" customWidth="1"/>
    <col min="2830" max="2830" width="3.875" customWidth="1"/>
    <col min="2831" max="2838" width="8.125" customWidth="1"/>
    <col min="2839" max="2839" width="7.875" customWidth="1"/>
    <col min="3073" max="3073" width="6.375" customWidth="1"/>
    <col min="3074" max="3074" width="5.375" customWidth="1"/>
    <col min="3075" max="3075" width="7.875" customWidth="1"/>
    <col min="3076" max="3076" width="8.375" customWidth="1"/>
    <col min="3077" max="3077" width="8.125" customWidth="1"/>
    <col min="3078" max="3078" width="3.125" customWidth="1"/>
    <col min="3079" max="3079" width="2.5" customWidth="1"/>
    <col min="3080" max="3081" width="3.125" customWidth="1"/>
    <col min="3082" max="3082" width="2.5" customWidth="1"/>
    <col min="3083" max="3083" width="3.125" customWidth="1"/>
    <col min="3084" max="3084" width="3.75" customWidth="1"/>
    <col min="3085" max="3085" width="2.5" customWidth="1"/>
    <col min="3086" max="3086" width="3.875" customWidth="1"/>
    <col min="3087" max="3094" width="8.125" customWidth="1"/>
    <col min="3095" max="3095" width="7.875" customWidth="1"/>
    <col min="3329" max="3329" width="6.375" customWidth="1"/>
    <col min="3330" max="3330" width="5.375" customWidth="1"/>
    <col min="3331" max="3331" width="7.875" customWidth="1"/>
    <col min="3332" max="3332" width="8.375" customWidth="1"/>
    <col min="3333" max="3333" width="8.125" customWidth="1"/>
    <col min="3334" max="3334" width="3.125" customWidth="1"/>
    <col min="3335" max="3335" width="2.5" customWidth="1"/>
    <col min="3336" max="3337" width="3.125" customWidth="1"/>
    <col min="3338" max="3338" width="2.5" customWidth="1"/>
    <col min="3339" max="3339" width="3.125" customWidth="1"/>
    <col min="3340" max="3340" width="3.75" customWidth="1"/>
    <col min="3341" max="3341" width="2.5" customWidth="1"/>
    <col min="3342" max="3342" width="3.875" customWidth="1"/>
    <col min="3343" max="3350" width="8.125" customWidth="1"/>
    <col min="3351" max="3351" width="7.875" customWidth="1"/>
    <col min="3585" max="3585" width="6.375" customWidth="1"/>
    <col min="3586" max="3586" width="5.375" customWidth="1"/>
    <col min="3587" max="3587" width="7.875" customWidth="1"/>
    <col min="3588" max="3588" width="8.375" customWidth="1"/>
    <col min="3589" max="3589" width="8.125" customWidth="1"/>
    <col min="3590" max="3590" width="3.125" customWidth="1"/>
    <col min="3591" max="3591" width="2.5" customWidth="1"/>
    <col min="3592" max="3593" width="3.125" customWidth="1"/>
    <col min="3594" max="3594" width="2.5" customWidth="1"/>
    <col min="3595" max="3595" width="3.125" customWidth="1"/>
    <col min="3596" max="3596" width="3.75" customWidth="1"/>
    <col min="3597" max="3597" width="2.5" customWidth="1"/>
    <col min="3598" max="3598" width="3.875" customWidth="1"/>
    <col min="3599" max="3606" width="8.125" customWidth="1"/>
    <col min="3607" max="3607" width="7.875" customWidth="1"/>
    <col min="3841" max="3841" width="6.375" customWidth="1"/>
    <col min="3842" max="3842" width="5.375" customWidth="1"/>
    <col min="3843" max="3843" width="7.875" customWidth="1"/>
    <col min="3844" max="3844" width="8.375" customWidth="1"/>
    <col min="3845" max="3845" width="8.125" customWidth="1"/>
    <col min="3846" max="3846" width="3.125" customWidth="1"/>
    <col min="3847" max="3847" width="2.5" customWidth="1"/>
    <col min="3848" max="3849" width="3.125" customWidth="1"/>
    <col min="3850" max="3850" width="2.5" customWidth="1"/>
    <col min="3851" max="3851" width="3.125" customWidth="1"/>
    <col min="3852" max="3852" width="3.75" customWidth="1"/>
    <col min="3853" max="3853" width="2.5" customWidth="1"/>
    <col min="3854" max="3854" width="3.875" customWidth="1"/>
    <col min="3855" max="3862" width="8.125" customWidth="1"/>
    <col min="3863" max="3863" width="7.875" customWidth="1"/>
    <col min="4097" max="4097" width="6.375" customWidth="1"/>
    <col min="4098" max="4098" width="5.375" customWidth="1"/>
    <col min="4099" max="4099" width="7.875" customWidth="1"/>
    <col min="4100" max="4100" width="8.375" customWidth="1"/>
    <col min="4101" max="4101" width="8.125" customWidth="1"/>
    <col min="4102" max="4102" width="3.125" customWidth="1"/>
    <col min="4103" max="4103" width="2.5" customWidth="1"/>
    <col min="4104" max="4105" width="3.125" customWidth="1"/>
    <col min="4106" max="4106" width="2.5" customWidth="1"/>
    <col min="4107" max="4107" width="3.125" customWidth="1"/>
    <col min="4108" max="4108" width="3.75" customWidth="1"/>
    <col min="4109" max="4109" width="2.5" customWidth="1"/>
    <col min="4110" max="4110" width="3.875" customWidth="1"/>
    <col min="4111" max="4118" width="8.125" customWidth="1"/>
    <col min="4119" max="4119" width="7.875" customWidth="1"/>
    <col min="4353" max="4353" width="6.375" customWidth="1"/>
    <col min="4354" max="4354" width="5.375" customWidth="1"/>
    <col min="4355" max="4355" width="7.875" customWidth="1"/>
    <col min="4356" max="4356" width="8.375" customWidth="1"/>
    <col min="4357" max="4357" width="8.125" customWidth="1"/>
    <col min="4358" max="4358" width="3.125" customWidth="1"/>
    <col min="4359" max="4359" width="2.5" customWidth="1"/>
    <col min="4360" max="4361" width="3.125" customWidth="1"/>
    <col min="4362" max="4362" width="2.5" customWidth="1"/>
    <col min="4363" max="4363" width="3.125" customWidth="1"/>
    <col min="4364" max="4364" width="3.75" customWidth="1"/>
    <col min="4365" max="4365" width="2.5" customWidth="1"/>
    <col min="4366" max="4366" width="3.875" customWidth="1"/>
    <col min="4367" max="4374" width="8.125" customWidth="1"/>
    <col min="4375" max="4375" width="7.875" customWidth="1"/>
    <col min="4609" max="4609" width="6.375" customWidth="1"/>
    <col min="4610" max="4610" width="5.375" customWidth="1"/>
    <col min="4611" max="4611" width="7.875" customWidth="1"/>
    <col min="4612" max="4612" width="8.375" customWidth="1"/>
    <col min="4613" max="4613" width="8.125" customWidth="1"/>
    <col min="4614" max="4614" width="3.125" customWidth="1"/>
    <col min="4615" max="4615" width="2.5" customWidth="1"/>
    <col min="4616" max="4617" width="3.125" customWidth="1"/>
    <col min="4618" max="4618" width="2.5" customWidth="1"/>
    <col min="4619" max="4619" width="3.125" customWidth="1"/>
    <col min="4620" max="4620" width="3.75" customWidth="1"/>
    <col min="4621" max="4621" width="2.5" customWidth="1"/>
    <col min="4622" max="4622" width="3.875" customWidth="1"/>
    <col min="4623" max="4630" width="8.125" customWidth="1"/>
    <col min="4631" max="4631" width="7.875" customWidth="1"/>
    <col min="4865" max="4865" width="6.375" customWidth="1"/>
    <col min="4866" max="4866" width="5.375" customWidth="1"/>
    <col min="4867" max="4867" width="7.875" customWidth="1"/>
    <col min="4868" max="4868" width="8.375" customWidth="1"/>
    <col min="4869" max="4869" width="8.125" customWidth="1"/>
    <col min="4870" max="4870" width="3.125" customWidth="1"/>
    <col min="4871" max="4871" width="2.5" customWidth="1"/>
    <col min="4872" max="4873" width="3.125" customWidth="1"/>
    <col min="4874" max="4874" width="2.5" customWidth="1"/>
    <col min="4875" max="4875" width="3.125" customWidth="1"/>
    <col min="4876" max="4876" width="3.75" customWidth="1"/>
    <col min="4877" max="4877" width="2.5" customWidth="1"/>
    <col min="4878" max="4878" width="3.875" customWidth="1"/>
    <col min="4879" max="4886" width="8.125" customWidth="1"/>
    <col min="4887" max="4887" width="7.875" customWidth="1"/>
    <col min="5121" max="5121" width="6.375" customWidth="1"/>
    <col min="5122" max="5122" width="5.375" customWidth="1"/>
    <col min="5123" max="5123" width="7.875" customWidth="1"/>
    <col min="5124" max="5124" width="8.375" customWidth="1"/>
    <col min="5125" max="5125" width="8.125" customWidth="1"/>
    <col min="5126" max="5126" width="3.125" customWidth="1"/>
    <col min="5127" max="5127" width="2.5" customWidth="1"/>
    <col min="5128" max="5129" width="3.125" customWidth="1"/>
    <col min="5130" max="5130" width="2.5" customWidth="1"/>
    <col min="5131" max="5131" width="3.125" customWidth="1"/>
    <col min="5132" max="5132" width="3.75" customWidth="1"/>
    <col min="5133" max="5133" width="2.5" customWidth="1"/>
    <col min="5134" max="5134" width="3.875" customWidth="1"/>
    <col min="5135" max="5142" width="8.125" customWidth="1"/>
    <col min="5143" max="5143" width="7.875" customWidth="1"/>
    <col min="5377" max="5377" width="6.375" customWidth="1"/>
    <col min="5378" max="5378" width="5.375" customWidth="1"/>
    <col min="5379" max="5379" width="7.875" customWidth="1"/>
    <col min="5380" max="5380" width="8.375" customWidth="1"/>
    <col min="5381" max="5381" width="8.125" customWidth="1"/>
    <col min="5382" max="5382" width="3.125" customWidth="1"/>
    <col min="5383" max="5383" width="2.5" customWidth="1"/>
    <col min="5384" max="5385" width="3.125" customWidth="1"/>
    <col min="5386" max="5386" width="2.5" customWidth="1"/>
    <col min="5387" max="5387" width="3.125" customWidth="1"/>
    <col min="5388" max="5388" width="3.75" customWidth="1"/>
    <col min="5389" max="5389" width="2.5" customWidth="1"/>
    <col min="5390" max="5390" width="3.875" customWidth="1"/>
    <col min="5391" max="5398" width="8.125" customWidth="1"/>
    <col min="5399" max="5399" width="7.875" customWidth="1"/>
    <col min="5633" max="5633" width="6.375" customWidth="1"/>
    <col min="5634" max="5634" width="5.375" customWidth="1"/>
    <col min="5635" max="5635" width="7.875" customWidth="1"/>
    <col min="5636" max="5636" width="8.375" customWidth="1"/>
    <col min="5637" max="5637" width="8.125" customWidth="1"/>
    <col min="5638" max="5638" width="3.125" customWidth="1"/>
    <col min="5639" max="5639" width="2.5" customWidth="1"/>
    <col min="5640" max="5641" width="3.125" customWidth="1"/>
    <col min="5642" max="5642" width="2.5" customWidth="1"/>
    <col min="5643" max="5643" width="3.125" customWidth="1"/>
    <col min="5644" max="5644" width="3.75" customWidth="1"/>
    <col min="5645" max="5645" width="2.5" customWidth="1"/>
    <col min="5646" max="5646" width="3.875" customWidth="1"/>
    <col min="5647" max="5654" width="8.125" customWidth="1"/>
    <col min="5655" max="5655" width="7.875" customWidth="1"/>
    <col min="5889" max="5889" width="6.375" customWidth="1"/>
    <col min="5890" max="5890" width="5.375" customWidth="1"/>
    <col min="5891" max="5891" width="7.875" customWidth="1"/>
    <col min="5892" max="5892" width="8.375" customWidth="1"/>
    <col min="5893" max="5893" width="8.125" customWidth="1"/>
    <col min="5894" max="5894" width="3.125" customWidth="1"/>
    <col min="5895" max="5895" width="2.5" customWidth="1"/>
    <col min="5896" max="5897" width="3.125" customWidth="1"/>
    <col min="5898" max="5898" width="2.5" customWidth="1"/>
    <col min="5899" max="5899" width="3.125" customWidth="1"/>
    <col min="5900" max="5900" width="3.75" customWidth="1"/>
    <col min="5901" max="5901" width="2.5" customWidth="1"/>
    <col min="5902" max="5902" width="3.875" customWidth="1"/>
    <col min="5903" max="5910" width="8.125" customWidth="1"/>
    <col min="5911" max="5911" width="7.875" customWidth="1"/>
    <col min="6145" max="6145" width="6.375" customWidth="1"/>
    <col min="6146" max="6146" width="5.375" customWidth="1"/>
    <col min="6147" max="6147" width="7.875" customWidth="1"/>
    <col min="6148" max="6148" width="8.375" customWidth="1"/>
    <col min="6149" max="6149" width="8.125" customWidth="1"/>
    <col min="6150" max="6150" width="3.125" customWidth="1"/>
    <col min="6151" max="6151" width="2.5" customWidth="1"/>
    <col min="6152" max="6153" width="3.125" customWidth="1"/>
    <col min="6154" max="6154" width="2.5" customWidth="1"/>
    <col min="6155" max="6155" width="3.125" customWidth="1"/>
    <col min="6156" max="6156" width="3.75" customWidth="1"/>
    <col min="6157" max="6157" width="2.5" customWidth="1"/>
    <col min="6158" max="6158" width="3.875" customWidth="1"/>
    <col min="6159" max="6166" width="8.125" customWidth="1"/>
    <col min="6167" max="6167" width="7.875" customWidth="1"/>
    <col min="6401" max="6401" width="6.375" customWidth="1"/>
    <col min="6402" max="6402" width="5.375" customWidth="1"/>
    <col min="6403" max="6403" width="7.875" customWidth="1"/>
    <col min="6404" max="6404" width="8.375" customWidth="1"/>
    <col min="6405" max="6405" width="8.125" customWidth="1"/>
    <col min="6406" max="6406" width="3.125" customWidth="1"/>
    <col min="6407" max="6407" width="2.5" customWidth="1"/>
    <col min="6408" max="6409" width="3.125" customWidth="1"/>
    <col min="6410" max="6410" width="2.5" customWidth="1"/>
    <col min="6411" max="6411" width="3.125" customWidth="1"/>
    <col min="6412" max="6412" width="3.75" customWidth="1"/>
    <col min="6413" max="6413" width="2.5" customWidth="1"/>
    <col min="6414" max="6414" width="3.875" customWidth="1"/>
    <col min="6415" max="6422" width="8.125" customWidth="1"/>
    <col min="6423" max="6423" width="7.875" customWidth="1"/>
    <col min="6657" max="6657" width="6.375" customWidth="1"/>
    <col min="6658" max="6658" width="5.375" customWidth="1"/>
    <col min="6659" max="6659" width="7.875" customWidth="1"/>
    <col min="6660" max="6660" width="8.375" customWidth="1"/>
    <col min="6661" max="6661" width="8.125" customWidth="1"/>
    <col min="6662" max="6662" width="3.125" customWidth="1"/>
    <col min="6663" max="6663" width="2.5" customWidth="1"/>
    <col min="6664" max="6665" width="3.125" customWidth="1"/>
    <col min="6666" max="6666" width="2.5" customWidth="1"/>
    <col min="6667" max="6667" width="3.125" customWidth="1"/>
    <col min="6668" max="6668" width="3.75" customWidth="1"/>
    <col min="6669" max="6669" width="2.5" customWidth="1"/>
    <col min="6670" max="6670" width="3.875" customWidth="1"/>
    <col min="6671" max="6678" width="8.125" customWidth="1"/>
    <col min="6679" max="6679" width="7.875" customWidth="1"/>
    <col min="6913" max="6913" width="6.375" customWidth="1"/>
    <col min="6914" max="6914" width="5.375" customWidth="1"/>
    <col min="6915" max="6915" width="7.875" customWidth="1"/>
    <col min="6916" max="6916" width="8.375" customWidth="1"/>
    <col min="6917" max="6917" width="8.125" customWidth="1"/>
    <col min="6918" max="6918" width="3.125" customWidth="1"/>
    <col min="6919" max="6919" width="2.5" customWidth="1"/>
    <col min="6920" max="6921" width="3.125" customWidth="1"/>
    <col min="6922" max="6922" width="2.5" customWidth="1"/>
    <col min="6923" max="6923" width="3.125" customWidth="1"/>
    <col min="6924" max="6924" width="3.75" customWidth="1"/>
    <col min="6925" max="6925" width="2.5" customWidth="1"/>
    <col min="6926" max="6926" width="3.875" customWidth="1"/>
    <col min="6927" max="6934" width="8.125" customWidth="1"/>
    <col min="6935" max="6935" width="7.875" customWidth="1"/>
    <col min="7169" max="7169" width="6.375" customWidth="1"/>
    <col min="7170" max="7170" width="5.375" customWidth="1"/>
    <col min="7171" max="7171" width="7.875" customWidth="1"/>
    <col min="7172" max="7172" width="8.375" customWidth="1"/>
    <col min="7173" max="7173" width="8.125" customWidth="1"/>
    <col min="7174" max="7174" width="3.125" customWidth="1"/>
    <col min="7175" max="7175" width="2.5" customWidth="1"/>
    <col min="7176" max="7177" width="3.125" customWidth="1"/>
    <col min="7178" max="7178" width="2.5" customWidth="1"/>
    <col min="7179" max="7179" width="3.125" customWidth="1"/>
    <col min="7180" max="7180" width="3.75" customWidth="1"/>
    <col min="7181" max="7181" width="2.5" customWidth="1"/>
    <col min="7182" max="7182" width="3.875" customWidth="1"/>
    <col min="7183" max="7190" width="8.125" customWidth="1"/>
    <col min="7191" max="7191" width="7.875" customWidth="1"/>
    <col min="7425" max="7425" width="6.375" customWidth="1"/>
    <col min="7426" max="7426" width="5.375" customWidth="1"/>
    <col min="7427" max="7427" width="7.875" customWidth="1"/>
    <col min="7428" max="7428" width="8.375" customWidth="1"/>
    <col min="7429" max="7429" width="8.125" customWidth="1"/>
    <col min="7430" max="7430" width="3.125" customWidth="1"/>
    <col min="7431" max="7431" width="2.5" customWidth="1"/>
    <col min="7432" max="7433" width="3.125" customWidth="1"/>
    <col min="7434" max="7434" width="2.5" customWidth="1"/>
    <col min="7435" max="7435" width="3.125" customWidth="1"/>
    <col min="7436" max="7436" width="3.75" customWidth="1"/>
    <col min="7437" max="7437" width="2.5" customWidth="1"/>
    <col min="7438" max="7438" width="3.875" customWidth="1"/>
    <col min="7439" max="7446" width="8.125" customWidth="1"/>
    <col min="7447" max="7447" width="7.875" customWidth="1"/>
    <col min="7681" max="7681" width="6.375" customWidth="1"/>
    <col min="7682" max="7682" width="5.375" customWidth="1"/>
    <col min="7683" max="7683" width="7.875" customWidth="1"/>
    <col min="7684" max="7684" width="8.375" customWidth="1"/>
    <col min="7685" max="7685" width="8.125" customWidth="1"/>
    <col min="7686" max="7686" width="3.125" customWidth="1"/>
    <col min="7687" max="7687" width="2.5" customWidth="1"/>
    <col min="7688" max="7689" width="3.125" customWidth="1"/>
    <col min="7690" max="7690" width="2.5" customWidth="1"/>
    <col min="7691" max="7691" width="3.125" customWidth="1"/>
    <col min="7692" max="7692" width="3.75" customWidth="1"/>
    <col min="7693" max="7693" width="2.5" customWidth="1"/>
    <col min="7694" max="7694" width="3.875" customWidth="1"/>
    <col min="7695" max="7702" width="8.125" customWidth="1"/>
    <col min="7703" max="7703" width="7.875" customWidth="1"/>
    <col min="7937" max="7937" width="6.375" customWidth="1"/>
    <col min="7938" max="7938" width="5.375" customWidth="1"/>
    <col min="7939" max="7939" width="7.875" customWidth="1"/>
    <col min="7940" max="7940" width="8.375" customWidth="1"/>
    <col min="7941" max="7941" width="8.125" customWidth="1"/>
    <col min="7942" max="7942" width="3.125" customWidth="1"/>
    <col min="7943" max="7943" width="2.5" customWidth="1"/>
    <col min="7944" max="7945" width="3.125" customWidth="1"/>
    <col min="7946" max="7946" width="2.5" customWidth="1"/>
    <col min="7947" max="7947" width="3.125" customWidth="1"/>
    <col min="7948" max="7948" width="3.75" customWidth="1"/>
    <col min="7949" max="7949" width="2.5" customWidth="1"/>
    <col min="7950" max="7950" width="3.875" customWidth="1"/>
    <col min="7951" max="7958" width="8.125" customWidth="1"/>
    <col min="7959" max="7959" width="7.875" customWidth="1"/>
    <col min="8193" max="8193" width="6.375" customWidth="1"/>
    <col min="8194" max="8194" width="5.375" customWidth="1"/>
    <col min="8195" max="8195" width="7.875" customWidth="1"/>
    <col min="8196" max="8196" width="8.375" customWidth="1"/>
    <col min="8197" max="8197" width="8.125" customWidth="1"/>
    <col min="8198" max="8198" width="3.125" customWidth="1"/>
    <col min="8199" max="8199" width="2.5" customWidth="1"/>
    <col min="8200" max="8201" width="3.125" customWidth="1"/>
    <col min="8202" max="8202" width="2.5" customWidth="1"/>
    <col min="8203" max="8203" width="3.125" customWidth="1"/>
    <col min="8204" max="8204" width="3.75" customWidth="1"/>
    <col min="8205" max="8205" width="2.5" customWidth="1"/>
    <col min="8206" max="8206" width="3.875" customWidth="1"/>
    <col min="8207" max="8214" width="8.125" customWidth="1"/>
    <col min="8215" max="8215" width="7.875" customWidth="1"/>
    <col min="8449" max="8449" width="6.375" customWidth="1"/>
    <col min="8450" max="8450" width="5.375" customWidth="1"/>
    <col min="8451" max="8451" width="7.875" customWidth="1"/>
    <col min="8452" max="8452" width="8.375" customWidth="1"/>
    <col min="8453" max="8453" width="8.125" customWidth="1"/>
    <col min="8454" max="8454" width="3.125" customWidth="1"/>
    <col min="8455" max="8455" width="2.5" customWidth="1"/>
    <col min="8456" max="8457" width="3.125" customWidth="1"/>
    <col min="8458" max="8458" width="2.5" customWidth="1"/>
    <col min="8459" max="8459" width="3.125" customWidth="1"/>
    <col min="8460" max="8460" width="3.75" customWidth="1"/>
    <col min="8461" max="8461" width="2.5" customWidth="1"/>
    <col min="8462" max="8462" width="3.875" customWidth="1"/>
    <col min="8463" max="8470" width="8.125" customWidth="1"/>
    <col min="8471" max="8471" width="7.875" customWidth="1"/>
    <col min="8705" max="8705" width="6.375" customWidth="1"/>
    <col min="8706" max="8706" width="5.375" customWidth="1"/>
    <col min="8707" max="8707" width="7.875" customWidth="1"/>
    <col min="8708" max="8708" width="8.375" customWidth="1"/>
    <col min="8709" max="8709" width="8.125" customWidth="1"/>
    <col min="8710" max="8710" width="3.125" customWidth="1"/>
    <col min="8711" max="8711" width="2.5" customWidth="1"/>
    <col min="8712" max="8713" width="3.125" customWidth="1"/>
    <col min="8714" max="8714" width="2.5" customWidth="1"/>
    <col min="8715" max="8715" width="3.125" customWidth="1"/>
    <col min="8716" max="8716" width="3.75" customWidth="1"/>
    <col min="8717" max="8717" width="2.5" customWidth="1"/>
    <col min="8718" max="8718" width="3.875" customWidth="1"/>
    <col min="8719" max="8726" width="8.125" customWidth="1"/>
    <col min="8727" max="8727" width="7.875" customWidth="1"/>
    <col min="8961" max="8961" width="6.375" customWidth="1"/>
    <col min="8962" max="8962" width="5.375" customWidth="1"/>
    <col min="8963" max="8963" width="7.875" customWidth="1"/>
    <col min="8964" max="8964" width="8.375" customWidth="1"/>
    <col min="8965" max="8965" width="8.125" customWidth="1"/>
    <col min="8966" max="8966" width="3.125" customWidth="1"/>
    <col min="8967" max="8967" width="2.5" customWidth="1"/>
    <col min="8968" max="8969" width="3.125" customWidth="1"/>
    <col min="8970" max="8970" width="2.5" customWidth="1"/>
    <col min="8971" max="8971" width="3.125" customWidth="1"/>
    <col min="8972" max="8972" width="3.75" customWidth="1"/>
    <col min="8973" max="8973" width="2.5" customWidth="1"/>
    <col min="8974" max="8974" width="3.875" customWidth="1"/>
    <col min="8975" max="8982" width="8.125" customWidth="1"/>
    <col min="8983" max="8983" width="7.875" customWidth="1"/>
    <col min="9217" max="9217" width="6.375" customWidth="1"/>
    <col min="9218" max="9218" width="5.375" customWidth="1"/>
    <col min="9219" max="9219" width="7.875" customWidth="1"/>
    <col min="9220" max="9220" width="8.375" customWidth="1"/>
    <col min="9221" max="9221" width="8.125" customWidth="1"/>
    <col min="9222" max="9222" width="3.125" customWidth="1"/>
    <col min="9223" max="9223" width="2.5" customWidth="1"/>
    <col min="9224" max="9225" width="3.125" customWidth="1"/>
    <col min="9226" max="9226" width="2.5" customWidth="1"/>
    <col min="9227" max="9227" width="3.125" customWidth="1"/>
    <col min="9228" max="9228" width="3.75" customWidth="1"/>
    <col min="9229" max="9229" width="2.5" customWidth="1"/>
    <col min="9230" max="9230" width="3.875" customWidth="1"/>
    <col min="9231" max="9238" width="8.125" customWidth="1"/>
    <col min="9239" max="9239" width="7.875" customWidth="1"/>
    <col min="9473" max="9473" width="6.375" customWidth="1"/>
    <col min="9474" max="9474" width="5.375" customWidth="1"/>
    <col min="9475" max="9475" width="7.875" customWidth="1"/>
    <col min="9476" max="9476" width="8.375" customWidth="1"/>
    <col min="9477" max="9477" width="8.125" customWidth="1"/>
    <col min="9478" max="9478" width="3.125" customWidth="1"/>
    <col min="9479" max="9479" width="2.5" customWidth="1"/>
    <col min="9480" max="9481" width="3.125" customWidth="1"/>
    <col min="9482" max="9482" width="2.5" customWidth="1"/>
    <col min="9483" max="9483" width="3.125" customWidth="1"/>
    <col min="9484" max="9484" width="3.75" customWidth="1"/>
    <col min="9485" max="9485" width="2.5" customWidth="1"/>
    <col min="9486" max="9486" width="3.875" customWidth="1"/>
    <col min="9487" max="9494" width="8.125" customWidth="1"/>
    <col min="9495" max="9495" width="7.875" customWidth="1"/>
    <col min="9729" max="9729" width="6.375" customWidth="1"/>
    <col min="9730" max="9730" width="5.375" customWidth="1"/>
    <col min="9731" max="9731" width="7.875" customWidth="1"/>
    <col min="9732" max="9732" width="8.375" customWidth="1"/>
    <col min="9733" max="9733" width="8.125" customWidth="1"/>
    <col min="9734" max="9734" width="3.125" customWidth="1"/>
    <col min="9735" max="9735" width="2.5" customWidth="1"/>
    <col min="9736" max="9737" width="3.125" customWidth="1"/>
    <col min="9738" max="9738" width="2.5" customWidth="1"/>
    <col min="9739" max="9739" width="3.125" customWidth="1"/>
    <col min="9740" max="9740" width="3.75" customWidth="1"/>
    <col min="9741" max="9741" width="2.5" customWidth="1"/>
    <col min="9742" max="9742" width="3.875" customWidth="1"/>
    <col min="9743" max="9750" width="8.125" customWidth="1"/>
    <col min="9751" max="9751" width="7.875" customWidth="1"/>
    <col min="9985" max="9985" width="6.375" customWidth="1"/>
    <col min="9986" max="9986" width="5.375" customWidth="1"/>
    <col min="9987" max="9987" width="7.875" customWidth="1"/>
    <col min="9988" max="9988" width="8.375" customWidth="1"/>
    <col min="9989" max="9989" width="8.125" customWidth="1"/>
    <col min="9990" max="9990" width="3.125" customWidth="1"/>
    <col min="9991" max="9991" width="2.5" customWidth="1"/>
    <col min="9992" max="9993" width="3.125" customWidth="1"/>
    <col min="9994" max="9994" width="2.5" customWidth="1"/>
    <col min="9995" max="9995" width="3.125" customWidth="1"/>
    <col min="9996" max="9996" width="3.75" customWidth="1"/>
    <col min="9997" max="9997" width="2.5" customWidth="1"/>
    <col min="9998" max="9998" width="3.875" customWidth="1"/>
    <col min="9999" max="10006" width="8.125" customWidth="1"/>
    <col min="10007" max="10007" width="7.875" customWidth="1"/>
    <col min="10241" max="10241" width="6.375" customWidth="1"/>
    <col min="10242" max="10242" width="5.375" customWidth="1"/>
    <col min="10243" max="10243" width="7.875" customWidth="1"/>
    <col min="10244" max="10244" width="8.375" customWidth="1"/>
    <col min="10245" max="10245" width="8.125" customWidth="1"/>
    <col min="10246" max="10246" width="3.125" customWidth="1"/>
    <col min="10247" max="10247" width="2.5" customWidth="1"/>
    <col min="10248" max="10249" width="3.125" customWidth="1"/>
    <col min="10250" max="10250" width="2.5" customWidth="1"/>
    <col min="10251" max="10251" width="3.125" customWidth="1"/>
    <col min="10252" max="10252" width="3.75" customWidth="1"/>
    <col min="10253" max="10253" width="2.5" customWidth="1"/>
    <col min="10254" max="10254" width="3.875" customWidth="1"/>
    <col min="10255" max="10262" width="8.125" customWidth="1"/>
    <col min="10263" max="10263" width="7.875" customWidth="1"/>
    <col min="10497" max="10497" width="6.375" customWidth="1"/>
    <col min="10498" max="10498" width="5.375" customWidth="1"/>
    <col min="10499" max="10499" width="7.875" customWidth="1"/>
    <col min="10500" max="10500" width="8.375" customWidth="1"/>
    <col min="10501" max="10501" width="8.125" customWidth="1"/>
    <col min="10502" max="10502" width="3.125" customWidth="1"/>
    <col min="10503" max="10503" width="2.5" customWidth="1"/>
    <col min="10504" max="10505" width="3.125" customWidth="1"/>
    <col min="10506" max="10506" width="2.5" customWidth="1"/>
    <col min="10507" max="10507" width="3.125" customWidth="1"/>
    <col min="10508" max="10508" width="3.75" customWidth="1"/>
    <col min="10509" max="10509" width="2.5" customWidth="1"/>
    <col min="10510" max="10510" width="3.875" customWidth="1"/>
    <col min="10511" max="10518" width="8.125" customWidth="1"/>
    <col min="10519" max="10519" width="7.875" customWidth="1"/>
    <col min="10753" max="10753" width="6.375" customWidth="1"/>
    <col min="10754" max="10754" width="5.375" customWidth="1"/>
    <col min="10755" max="10755" width="7.875" customWidth="1"/>
    <col min="10756" max="10756" width="8.375" customWidth="1"/>
    <col min="10757" max="10757" width="8.125" customWidth="1"/>
    <col min="10758" max="10758" width="3.125" customWidth="1"/>
    <col min="10759" max="10759" width="2.5" customWidth="1"/>
    <col min="10760" max="10761" width="3.125" customWidth="1"/>
    <col min="10762" max="10762" width="2.5" customWidth="1"/>
    <col min="10763" max="10763" width="3.125" customWidth="1"/>
    <col min="10764" max="10764" width="3.75" customWidth="1"/>
    <col min="10765" max="10765" width="2.5" customWidth="1"/>
    <col min="10766" max="10766" width="3.875" customWidth="1"/>
    <col min="10767" max="10774" width="8.125" customWidth="1"/>
    <col min="10775" max="10775" width="7.875" customWidth="1"/>
    <col min="11009" max="11009" width="6.375" customWidth="1"/>
    <col min="11010" max="11010" width="5.375" customWidth="1"/>
    <col min="11011" max="11011" width="7.875" customWidth="1"/>
    <col min="11012" max="11012" width="8.375" customWidth="1"/>
    <col min="11013" max="11013" width="8.125" customWidth="1"/>
    <col min="11014" max="11014" width="3.125" customWidth="1"/>
    <col min="11015" max="11015" width="2.5" customWidth="1"/>
    <col min="11016" max="11017" width="3.125" customWidth="1"/>
    <col min="11018" max="11018" width="2.5" customWidth="1"/>
    <col min="11019" max="11019" width="3.125" customWidth="1"/>
    <col min="11020" max="11020" width="3.75" customWidth="1"/>
    <col min="11021" max="11021" width="2.5" customWidth="1"/>
    <col min="11022" max="11022" width="3.875" customWidth="1"/>
    <col min="11023" max="11030" width="8.125" customWidth="1"/>
    <col min="11031" max="11031" width="7.875" customWidth="1"/>
    <col min="11265" max="11265" width="6.375" customWidth="1"/>
    <col min="11266" max="11266" width="5.375" customWidth="1"/>
    <col min="11267" max="11267" width="7.875" customWidth="1"/>
    <col min="11268" max="11268" width="8.375" customWidth="1"/>
    <col min="11269" max="11269" width="8.125" customWidth="1"/>
    <col min="11270" max="11270" width="3.125" customWidth="1"/>
    <col min="11271" max="11271" width="2.5" customWidth="1"/>
    <col min="11272" max="11273" width="3.125" customWidth="1"/>
    <col min="11274" max="11274" width="2.5" customWidth="1"/>
    <col min="11275" max="11275" width="3.125" customWidth="1"/>
    <col min="11276" max="11276" width="3.75" customWidth="1"/>
    <col min="11277" max="11277" width="2.5" customWidth="1"/>
    <col min="11278" max="11278" width="3.875" customWidth="1"/>
    <col min="11279" max="11286" width="8.125" customWidth="1"/>
    <col min="11287" max="11287" width="7.875" customWidth="1"/>
    <col min="11521" max="11521" width="6.375" customWidth="1"/>
    <col min="11522" max="11522" width="5.375" customWidth="1"/>
    <col min="11523" max="11523" width="7.875" customWidth="1"/>
    <col min="11524" max="11524" width="8.375" customWidth="1"/>
    <col min="11525" max="11525" width="8.125" customWidth="1"/>
    <col min="11526" max="11526" width="3.125" customWidth="1"/>
    <col min="11527" max="11527" width="2.5" customWidth="1"/>
    <col min="11528" max="11529" width="3.125" customWidth="1"/>
    <col min="11530" max="11530" width="2.5" customWidth="1"/>
    <col min="11531" max="11531" width="3.125" customWidth="1"/>
    <col min="11532" max="11532" width="3.75" customWidth="1"/>
    <col min="11533" max="11533" width="2.5" customWidth="1"/>
    <col min="11534" max="11534" width="3.875" customWidth="1"/>
    <col min="11535" max="11542" width="8.125" customWidth="1"/>
    <col min="11543" max="11543" width="7.875" customWidth="1"/>
    <col min="11777" max="11777" width="6.375" customWidth="1"/>
    <col min="11778" max="11778" width="5.375" customWidth="1"/>
    <col min="11779" max="11779" width="7.875" customWidth="1"/>
    <col min="11780" max="11780" width="8.375" customWidth="1"/>
    <col min="11781" max="11781" width="8.125" customWidth="1"/>
    <col min="11782" max="11782" width="3.125" customWidth="1"/>
    <col min="11783" max="11783" width="2.5" customWidth="1"/>
    <col min="11784" max="11785" width="3.125" customWidth="1"/>
    <col min="11786" max="11786" width="2.5" customWidth="1"/>
    <col min="11787" max="11787" width="3.125" customWidth="1"/>
    <col min="11788" max="11788" width="3.75" customWidth="1"/>
    <col min="11789" max="11789" width="2.5" customWidth="1"/>
    <col min="11790" max="11790" width="3.875" customWidth="1"/>
    <col min="11791" max="11798" width="8.125" customWidth="1"/>
    <col min="11799" max="11799" width="7.875" customWidth="1"/>
    <col min="12033" max="12033" width="6.375" customWidth="1"/>
    <col min="12034" max="12034" width="5.375" customWidth="1"/>
    <col min="12035" max="12035" width="7.875" customWidth="1"/>
    <col min="12036" max="12036" width="8.375" customWidth="1"/>
    <col min="12037" max="12037" width="8.125" customWidth="1"/>
    <col min="12038" max="12038" width="3.125" customWidth="1"/>
    <col min="12039" max="12039" width="2.5" customWidth="1"/>
    <col min="12040" max="12041" width="3.125" customWidth="1"/>
    <col min="12042" max="12042" width="2.5" customWidth="1"/>
    <col min="12043" max="12043" width="3.125" customWidth="1"/>
    <col min="12044" max="12044" width="3.75" customWidth="1"/>
    <col min="12045" max="12045" width="2.5" customWidth="1"/>
    <col min="12046" max="12046" width="3.875" customWidth="1"/>
    <col min="12047" max="12054" width="8.125" customWidth="1"/>
    <col min="12055" max="12055" width="7.875" customWidth="1"/>
    <col min="12289" max="12289" width="6.375" customWidth="1"/>
    <col min="12290" max="12290" width="5.375" customWidth="1"/>
    <col min="12291" max="12291" width="7.875" customWidth="1"/>
    <col min="12292" max="12292" width="8.375" customWidth="1"/>
    <col min="12293" max="12293" width="8.125" customWidth="1"/>
    <col min="12294" max="12294" width="3.125" customWidth="1"/>
    <col min="12295" max="12295" width="2.5" customWidth="1"/>
    <col min="12296" max="12297" width="3.125" customWidth="1"/>
    <col min="12298" max="12298" width="2.5" customWidth="1"/>
    <col min="12299" max="12299" width="3.125" customWidth="1"/>
    <col min="12300" max="12300" width="3.75" customWidth="1"/>
    <col min="12301" max="12301" width="2.5" customWidth="1"/>
    <col min="12302" max="12302" width="3.875" customWidth="1"/>
    <col min="12303" max="12310" width="8.125" customWidth="1"/>
    <col min="12311" max="12311" width="7.875" customWidth="1"/>
    <col min="12545" max="12545" width="6.375" customWidth="1"/>
    <col min="12546" max="12546" width="5.375" customWidth="1"/>
    <col min="12547" max="12547" width="7.875" customWidth="1"/>
    <col min="12548" max="12548" width="8.375" customWidth="1"/>
    <col min="12549" max="12549" width="8.125" customWidth="1"/>
    <col min="12550" max="12550" width="3.125" customWidth="1"/>
    <col min="12551" max="12551" width="2.5" customWidth="1"/>
    <col min="12552" max="12553" width="3.125" customWidth="1"/>
    <col min="12554" max="12554" width="2.5" customWidth="1"/>
    <col min="12555" max="12555" width="3.125" customWidth="1"/>
    <col min="12556" max="12556" width="3.75" customWidth="1"/>
    <col min="12557" max="12557" width="2.5" customWidth="1"/>
    <col min="12558" max="12558" width="3.875" customWidth="1"/>
    <col min="12559" max="12566" width="8.125" customWidth="1"/>
    <col min="12567" max="12567" width="7.875" customWidth="1"/>
    <col min="12801" max="12801" width="6.375" customWidth="1"/>
    <col min="12802" max="12802" width="5.375" customWidth="1"/>
    <col min="12803" max="12803" width="7.875" customWidth="1"/>
    <col min="12804" max="12804" width="8.375" customWidth="1"/>
    <col min="12805" max="12805" width="8.125" customWidth="1"/>
    <col min="12806" max="12806" width="3.125" customWidth="1"/>
    <col min="12807" max="12807" width="2.5" customWidth="1"/>
    <col min="12808" max="12809" width="3.125" customWidth="1"/>
    <col min="12810" max="12810" width="2.5" customWidth="1"/>
    <col min="12811" max="12811" width="3.125" customWidth="1"/>
    <col min="12812" max="12812" width="3.75" customWidth="1"/>
    <col min="12813" max="12813" width="2.5" customWidth="1"/>
    <col min="12814" max="12814" width="3.875" customWidth="1"/>
    <col min="12815" max="12822" width="8.125" customWidth="1"/>
    <col min="12823" max="12823" width="7.875" customWidth="1"/>
    <col min="13057" max="13057" width="6.375" customWidth="1"/>
    <col min="13058" max="13058" width="5.375" customWidth="1"/>
    <col min="13059" max="13059" width="7.875" customWidth="1"/>
    <col min="13060" max="13060" width="8.375" customWidth="1"/>
    <col min="13061" max="13061" width="8.125" customWidth="1"/>
    <col min="13062" max="13062" width="3.125" customWidth="1"/>
    <col min="13063" max="13063" width="2.5" customWidth="1"/>
    <col min="13064" max="13065" width="3.125" customWidth="1"/>
    <col min="13066" max="13066" width="2.5" customWidth="1"/>
    <col min="13067" max="13067" width="3.125" customWidth="1"/>
    <col min="13068" max="13068" width="3.75" customWidth="1"/>
    <col min="13069" max="13069" width="2.5" customWidth="1"/>
    <col min="13070" max="13070" width="3.875" customWidth="1"/>
    <col min="13071" max="13078" width="8.125" customWidth="1"/>
    <col min="13079" max="13079" width="7.875" customWidth="1"/>
    <col min="13313" max="13313" width="6.375" customWidth="1"/>
    <col min="13314" max="13314" width="5.375" customWidth="1"/>
    <col min="13315" max="13315" width="7.875" customWidth="1"/>
    <col min="13316" max="13316" width="8.375" customWidth="1"/>
    <col min="13317" max="13317" width="8.125" customWidth="1"/>
    <col min="13318" max="13318" width="3.125" customWidth="1"/>
    <col min="13319" max="13319" width="2.5" customWidth="1"/>
    <col min="13320" max="13321" width="3.125" customWidth="1"/>
    <col min="13322" max="13322" width="2.5" customWidth="1"/>
    <col min="13323" max="13323" width="3.125" customWidth="1"/>
    <col min="13324" max="13324" width="3.75" customWidth="1"/>
    <col min="13325" max="13325" width="2.5" customWidth="1"/>
    <col min="13326" max="13326" width="3.875" customWidth="1"/>
    <col min="13327" max="13334" width="8.125" customWidth="1"/>
    <col min="13335" max="13335" width="7.875" customWidth="1"/>
    <col min="13569" max="13569" width="6.375" customWidth="1"/>
    <col min="13570" max="13570" width="5.375" customWidth="1"/>
    <col min="13571" max="13571" width="7.875" customWidth="1"/>
    <col min="13572" max="13572" width="8.375" customWidth="1"/>
    <col min="13573" max="13573" width="8.125" customWidth="1"/>
    <col min="13574" max="13574" width="3.125" customWidth="1"/>
    <col min="13575" max="13575" width="2.5" customWidth="1"/>
    <col min="13576" max="13577" width="3.125" customWidth="1"/>
    <col min="13578" max="13578" width="2.5" customWidth="1"/>
    <col min="13579" max="13579" width="3.125" customWidth="1"/>
    <col min="13580" max="13580" width="3.75" customWidth="1"/>
    <col min="13581" max="13581" width="2.5" customWidth="1"/>
    <col min="13582" max="13582" width="3.875" customWidth="1"/>
    <col min="13583" max="13590" width="8.125" customWidth="1"/>
    <col min="13591" max="13591" width="7.875" customWidth="1"/>
    <col min="13825" max="13825" width="6.375" customWidth="1"/>
    <col min="13826" max="13826" width="5.375" customWidth="1"/>
    <col min="13827" max="13827" width="7.875" customWidth="1"/>
    <col min="13828" max="13828" width="8.375" customWidth="1"/>
    <col min="13829" max="13829" width="8.125" customWidth="1"/>
    <col min="13830" max="13830" width="3.125" customWidth="1"/>
    <col min="13831" max="13831" width="2.5" customWidth="1"/>
    <col min="13832" max="13833" width="3.125" customWidth="1"/>
    <col min="13834" max="13834" width="2.5" customWidth="1"/>
    <col min="13835" max="13835" width="3.125" customWidth="1"/>
    <col min="13836" max="13836" width="3.75" customWidth="1"/>
    <col min="13837" max="13837" width="2.5" customWidth="1"/>
    <col min="13838" max="13838" width="3.875" customWidth="1"/>
    <col min="13839" max="13846" width="8.125" customWidth="1"/>
    <col min="13847" max="13847" width="7.875" customWidth="1"/>
    <col min="14081" max="14081" width="6.375" customWidth="1"/>
    <col min="14082" max="14082" width="5.375" customWidth="1"/>
    <col min="14083" max="14083" width="7.875" customWidth="1"/>
    <col min="14084" max="14084" width="8.375" customWidth="1"/>
    <col min="14085" max="14085" width="8.125" customWidth="1"/>
    <col min="14086" max="14086" width="3.125" customWidth="1"/>
    <col min="14087" max="14087" width="2.5" customWidth="1"/>
    <col min="14088" max="14089" width="3.125" customWidth="1"/>
    <col min="14090" max="14090" width="2.5" customWidth="1"/>
    <col min="14091" max="14091" width="3.125" customWidth="1"/>
    <col min="14092" max="14092" width="3.75" customWidth="1"/>
    <col min="14093" max="14093" width="2.5" customWidth="1"/>
    <col min="14094" max="14094" width="3.875" customWidth="1"/>
    <col min="14095" max="14102" width="8.125" customWidth="1"/>
    <col min="14103" max="14103" width="7.875" customWidth="1"/>
    <col min="14337" max="14337" width="6.375" customWidth="1"/>
    <col min="14338" max="14338" width="5.375" customWidth="1"/>
    <col min="14339" max="14339" width="7.875" customWidth="1"/>
    <col min="14340" max="14340" width="8.375" customWidth="1"/>
    <col min="14341" max="14341" width="8.125" customWidth="1"/>
    <col min="14342" max="14342" width="3.125" customWidth="1"/>
    <col min="14343" max="14343" width="2.5" customWidth="1"/>
    <col min="14344" max="14345" width="3.125" customWidth="1"/>
    <col min="14346" max="14346" width="2.5" customWidth="1"/>
    <col min="14347" max="14347" width="3.125" customWidth="1"/>
    <col min="14348" max="14348" width="3.75" customWidth="1"/>
    <col min="14349" max="14349" width="2.5" customWidth="1"/>
    <col min="14350" max="14350" width="3.875" customWidth="1"/>
    <col min="14351" max="14358" width="8.125" customWidth="1"/>
    <col min="14359" max="14359" width="7.875" customWidth="1"/>
    <col min="14593" max="14593" width="6.375" customWidth="1"/>
    <col min="14594" max="14594" width="5.375" customWidth="1"/>
    <col min="14595" max="14595" width="7.875" customWidth="1"/>
    <col min="14596" max="14596" width="8.375" customWidth="1"/>
    <col min="14597" max="14597" width="8.125" customWidth="1"/>
    <col min="14598" max="14598" width="3.125" customWidth="1"/>
    <col min="14599" max="14599" width="2.5" customWidth="1"/>
    <col min="14600" max="14601" width="3.125" customWidth="1"/>
    <col min="14602" max="14602" width="2.5" customWidth="1"/>
    <col min="14603" max="14603" width="3.125" customWidth="1"/>
    <col min="14604" max="14604" width="3.75" customWidth="1"/>
    <col min="14605" max="14605" width="2.5" customWidth="1"/>
    <col min="14606" max="14606" width="3.875" customWidth="1"/>
    <col min="14607" max="14614" width="8.125" customWidth="1"/>
    <col min="14615" max="14615" width="7.875" customWidth="1"/>
    <col min="14849" max="14849" width="6.375" customWidth="1"/>
    <col min="14850" max="14850" width="5.375" customWidth="1"/>
    <col min="14851" max="14851" width="7.875" customWidth="1"/>
    <col min="14852" max="14852" width="8.375" customWidth="1"/>
    <col min="14853" max="14853" width="8.125" customWidth="1"/>
    <col min="14854" max="14854" width="3.125" customWidth="1"/>
    <col min="14855" max="14855" width="2.5" customWidth="1"/>
    <col min="14856" max="14857" width="3.125" customWidth="1"/>
    <col min="14858" max="14858" width="2.5" customWidth="1"/>
    <col min="14859" max="14859" width="3.125" customWidth="1"/>
    <col min="14860" max="14860" width="3.75" customWidth="1"/>
    <col min="14861" max="14861" width="2.5" customWidth="1"/>
    <col min="14862" max="14862" width="3.875" customWidth="1"/>
    <col min="14863" max="14870" width="8.125" customWidth="1"/>
    <col min="14871" max="14871" width="7.875" customWidth="1"/>
    <col min="15105" max="15105" width="6.375" customWidth="1"/>
    <col min="15106" max="15106" width="5.375" customWidth="1"/>
    <col min="15107" max="15107" width="7.875" customWidth="1"/>
    <col min="15108" max="15108" width="8.375" customWidth="1"/>
    <col min="15109" max="15109" width="8.125" customWidth="1"/>
    <col min="15110" max="15110" width="3.125" customWidth="1"/>
    <col min="15111" max="15111" width="2.5" customWidth="1"/>
    <col min="15112" max="15113" width="3.125" customWidth="1"/>
    <col min="15114" max="15114" width="2.5" customWidth="1"/>
    <col min="15115" max="15115" width="3.125" customWidth="1"/>
    <col min="15116" max="15116" width="3.75" customWidth="1"/>
    <col min="15117" max="15117" width="2.5" customWidth="1"/>
    <col min="15118" max="15118" width="3.875" customWidth="1"/>
    <col min="15119" max="15126" width="8.125" customWidth="1"/>
    <col min="15127" max="15127" width="7.875" customWidth="1"/>
    <col min="15361" max="15361" width="6.375" customWidth="1"/>
    <col min="15362" max="15362" width="5.375" customWidth="1"/>
    <col min="15363" max="15363" width="7.875" customWidth="1"/>
    <col min="15364" max="15364" width="8.375" customWidth="1"/>
    <col min="15365" max="15365" width="8.125" customWidth="1"/>
    <col min="15366" max="15366" width="3.125" customWidth="1"/>
    <col min="15367" max="15367" width="2.5" customWidth="1"/>
    <col min="15368" max="15369" width="3.125" customWidth="1"/>
    <col min="15370" max="15370" width="2.5" customWidth="1"/>
    <col min="15371" max="15371" width="3.125" customWidth="1"/>
    <col min="15372" max="15372" width="3.75" customWidth="1"/>
    <col min="15373" max="15373" width="2.5" customWidth="1"/>
    <col min="15374" max="15374" width="3.875" customWidth="1"/>
    <col min="15375" max="15382" width="8.125" customWidth="1"/>
    <col min="15383" max="15383" width="7.875" customWidth="1"/>
    <col min="15617" max="15617" width="6.375" customWidth="1"/>
    <col min="15618" max="15618" width="5.375" customWidth="1"/>
    <col min="15619" max="15619" width="7.875" customWidth="1"/>
    <col min="15620" max="15620" width="8.375" customWidth="1"/>
    <col min="15621" max="15621" width="8.125" customWidth="1"/>
    <col min="15622" max="15622" width="3.125" customWidth="1"/>
    <col min="15623" max="15623" width="2.5" customWidth="1"/>
    <col min="15624" max="15625" width="3.125" customWidth="1"/>
    <col min="15626" max="15626" width="2.5" customWidth="1"/>
    <col min="15627" max="15627" width="3.125" customWidth="1"/>
    <col min="15628" max="15628" width="3.75" customWidth="1"/>
    <col min="15629" max="15629" width="2.5" customWidth="1"/>
    <col min="15630" max="15630" width="3.875" customWidth="1"/>
    <col min="15631" max="15638" width="8.125" customWidth="1"/>
    <col min="15639" max="15639" width="7.875" customWidth="1"/>
    <col min="15873" max="15873" width="6.375" customWidth="1"/>
    <col min="15874" max="15874" width="5.375" customWidth="1"/>
    <col min="15875" max="15875" width="7.875" customWidth="1"/>
    <col min="15876" max="15876" width="8.375" customWidth="1"/>
    <col min="15877" max="15877" width="8.125" customWidth="1"/>
    <col min="15878" max="15878" width="3.125" customWidth="1"/>
    <col min="15879" max="15879" width="2.5" customWidth="1"/>
    <col min="15880" max="15881" width="3.125" customWidth="1"/>
    <col min="15882" max="15882" width="2.5" customWidth="1"/>
    <col min="15883" max="15883" width="3.125" customWidth="1"/>
    <col min="15884" max="15884" width="3.75" customWidth="1"/>
    <col min="15885" max="15885" width="2.5" customWidth="1"/>
    <col min="15886" max="15886" width="3.875" customWidth="1"/>
    <col min="15887" max="15894" width="8.125" customWidth="1"/>
    <col min="15895" max="15895" width="7.875" customWidth="1"/>
    <col min="16129" max="16129" width="6.375" customWidth="1"/>
    <col min="16130" max="16130" width="5.375" customWidth="1"/>
    <col min="16131" max="16131" width="7.875" customWidth="1"/>
    <col min="16132" max="16132" width="8.375" customWidth="1"/>
    <col min="16133" max="16133" width="8.125" customWidth="1"/>
    <col min="16134" max="16134" width="3.125" customWidth="1"/>
    <col min="16135" max="16135" width="2.5" customWidth="1"/>
    <col min="16136" max="16137" width="3.125" customWidth="1"/>
    <col min="16138" max="16138" width="2.5" customWidth="1"/>
    <col min="16139" max="16139" width="3.125" customWidth="1"/>
    <col min="16140" max="16140" width="3.75" customWidth="1"/>
    <col min="16141" max="16141" width="2.5" customWidth="1"/>
    <col min="16142" max="16142" width="3.875" customWidth="1"/>
    <col min="16143" max="16150" width="8.125" customWidth="1"/>
    <col min="16151" max="16151" width="7.875" customWidth="1"/>
  </cols>
  <sheetData>
    <row r="1" spans="1:27" ht="18" customHeight="1" x14ac:dyDescent="0.15">
      <c r="A1" s="1" t="s">
        <v>85</v>
      </c>
      <c r="T1" s="398"/>
      <c r="U1" s="400" t="s">
        <v>0</v>
      </c>
      <c r="V1" s="402"/>
      <c r="W1" s="403" t="s">
        <v>1</v>
      </c>
    </row>
    <row r="2" spans="1:27" ht="8.25" customHeight="1" x14ac:dyDescent="0.15">
      <c r="T2" s="399"/>
      <c r="U2" s="401"/>
      <c r="V2" s="266"/>
      <c r="W2" s="404"/>
    </row>
    <row r="3" spans="1:27" ht="43.5" customHeight="1" thickBot="1" x14ac:dyDescent="0.2">
      <c r="A3" s="2"/>
      <c r="B3" s="2"/>
      <c r="C3" s="405" t="s">
        <v>84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3"/>
      <c r="U3" s="4"/>
      <c r="V3" s="5"/>
      <c r="W3" s="6"/>
    </row>
    <row r="4" spans="1:27" ht="5.2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7"/>
      <c r="V4" s="7"/>
      <c r="W4" s="7"/>
    </row>
    <row r="5" spans="1:27" ht="21.75" customHeight="1" x14ac:dyDescent="0.15">
      <c r="D5" s="8" t="s">
        <v>2</v>
      </c>
      <c r="M5" s="9"/>
      <c r="N5" s="9"/>
      <c r="O5" s="9"/>
      <c r="P5" s="9"/>
      <c r="Q5" s="9"/>
      <c r="R5" s="10"/>
      <c r="S5" s="11" t="s">
        <v>3</v>
      </c>
      <c r="T5" s="12"/>
      <c r="U5" s="13"/>
      <c r="V5" s="13"/>
      <c r="W5" s="14"/>
    </row>
    <row r="6" spans="1:27" ht="32.25" customHeight="1" thickBot="1" x14ac:dyDescent="0.2">
      <c r="A6" s="15" t="s">
        <v>4</v>
      </c>
      <c r="P6" s="16"/>
      <c r="Q6" s="17"/>
      <c r="R6" s="17"/>
      <c r="S6" s="17"/>
      <c r="T6" s="17"/>
      <c r="U6" s="17"/>
      <c r="V6" s="17"/>
      <c r="W6" s="17"/>
      <c r="Y6" s="16"/>
    </row>
    <row r="7" spans="1:27" ht="22.5" customHeight="1" x14ac:dyDescent="0.15">
      <c r="A7" s="18" t="s">
        <v>5</v>
      </c>
      <c r="B7" s="407" t="s">
        <v>6</v>
      </c>
      <c r="C7" s="19" t="s">
        <v>7</v>
      </c>
      <c r="D7" s="20"/>
      <c r="E7" s="21" t="s">
        <v>8</v>
      </c>
      <c r="F7" s="358" t="s">
        <v>9</v>
      </c>
      <c r="G7" s="359"/>
      <c r="H7" s="360"/>
      <c r="I7" s="361" t="s">
        <v>10</v>
      </c>
      <c r="J7" s="362"/>
      <c r="K7" s="363"/>
      <c r="L7" s="361" t="s">
        <v>11</v>
      </c>
      <c r="M7" s="362"/>
      <c r="N7" s="363"/>
      <c r="O7" s="22" t="s">
        <v>12</v>
      </c>
      <c r="P7" s="23" t="s">
        <v>13</v>
      </c>
      <c r="Q7" s="24" t="s">
        <v>14</v>
      </c>
      <c r="R7" s="24" t="s">
        <v>15</v>
      </c>
      <c r="S7" s="24" t="s">
        <v>16</v>
      </c>
      <c r="T7" s="24" t="s">
        <v>17</v>
      </c>
      <c r="U7" s="24" t="s">
        <v>18</v>
      </c>
      <c r="V7" s="25" t="s">
        <v>19</v>
      </c>
      <c r="W7" s="26"/>
    </row>
    <row r="8" spans="1:27" ht="14.25" customHeight="1" x14ac:dyDescent="0.15">
      <c r="A8" s="27" t="s">
        <v>20</v>
      </c>
      <c r="B8" s="408"/>
      <c r="C8" s="28" t="s">
        <v>21</v>
      </c>
      <c r="D8" s="29"/>
      <c r="E8" s="30" t="s">
        <v>22</v>
      </c>
      <c r="F8" s="277" t="s">
        <v>23</v>
      </c>
      <c r="G8" s="279"/>
      <c r="H8" s="276"/>
      <c r="I8" s="277" t="s">
        <v>23</v>
      </c>
      <c r="J8" s="279"/>
      <c r="K8" s="276"/>
      <c r="L8" s="277" t="s">
        <v>23</v>
      </c>
      <c r="M8" s="279"/>
      <c r="N8" s="276"/>
      <c r="O8" s="31" t="s">
        <v>24</v>
      </c>
      <c r="P8" s="31" t="s">
        <v>24</v>
      </c>
      <c r="Q8" s="28" t="s">
        <v>24</v>
      </c>
      <c r="R8" s="32" t="s">
        <v>25</v>
      </c>
      <c r="S8" s="33" t="s">
        <v>24</v>
      </c>
      <c r="T8" s="33" t="s">
        <v>24</v>
      </c>
      <c r="U8" s="33" t="s">
        <v>24</v>
      </c>
      <c r="V8" s="34" t="s">
        <v>23</v>
      </c>
      <c r="W8" s="35"/>
    </row>
    <row r="9" spans="1:27" ht="14.25" customHeight="1" x14ac:dyDescent="0.15">
      <c r="A9" s="386" t="s">
        <v>26</v>
      </c>
      <c r="B9" s="338" t="s">
        <v>27</v>
      </c>
      <c r="C9" s="280" t="s">
        <v>28</v>
      </c>
      <c r="D9" s="388" t="s">
        <v>29</v>
      </c>
      <c r="E9" s="390">
        <v>950</v>
      </c>
      <c r="F9" s="392" t="s">
        <v>81</v>
      </c>
      <c r="G9" s="393"/>
      <c r="H9" s="394"/>
      <c r="I9" s="392" t="s">
        <v>30</v>
      </c>
      <c r="J9" s="393"/>
      <c r="K9" s="394"/>
      <c r="L9" s="392" t="s">
        <v>31</v>
      </c>
      <c r="M9" s="393"/>
      <c r="N9" s="394"/>
      <c r="O9" s="280">
        <v>900</v>
      </c>
      <c r="P9" s="280">
        <v>450</v>
      </c>
      <c r="Q9" s="349">
        <v>4</v>
      </c>
      <c r="R9" s="385">
        <v>400</v>
      </c>
      <c r="S9" s="325">
        <v>0.4</v>
      </c>
      <c r="T9" s="327">
        <v>0.6</v>
      </c>
      <c r="U9" s="329">
        <v>35</v>
      </c>
      <c r="V9" s="336" t="s">
        <v>32</v>
      </c>
      <c r="W9" s="380"/>
      <c r="AA9" s="9"/>
    </row>
    <row r="10" spans="1:27" ht="14.25" customHeight="1" x14ac:dyDescent="0.15">
      <c r="A10" s="387"/>
      <c r="B10" s="351"/>
      <c r="C10" s="281"/>
      <c r="D10" s="389"/>
      <c r="E10" s="391"/>
      <c r="F10" s="382" t="s">
        <v>33</v>
      </c>
      <c r="G10" s="383"/>
      <c r="H10" s="384"/>
      <c r="I10" s="382" t="s">
        <v>34</v>
      </c>
      <c r="J10" s="383"/>
      <c r="K10" s="384"/>
      <c r="L10" s="382" t="s">
        <v>35</v>
      </c>
      <c r="M10" s="383"/>
      <c r="N10" s="384"/>
      <c r="O10" s="281"/>
      <c r="P10" s="281"/>
      <c r="Q10" s="350"/>
      <c r="R10" s="281"/>
      <c r="S10" s="326"/>
      <c r="T10" s="328"/>
      <c r="U10" s="330"/>
      <c r="V10" s="337"/>
      <c r="W10" s="381"/>
      <c r="AA10" s="9"/>
    </row>
    <row r="11" spans="1:27" ht="33.75" customHeight="1" x14ac:dyDescent="0.2">
      <c r="A11" s="332"/>
      <c r="B11" s="352"/>
      <c r="C11" s="36"/>
      <c r="D11" s="37" t="s">
        <v>36</v>
      </c>
      <c r="E11" s="145"/>
      <c r="F11" s="146"/>
      <c r="G11" s="147" t="s">
        <v>80</v>
      </c>
      <c r="H11" s="144"/>
      <c r="I11" s="148"/>
      <c r="J11" s="147" t="s">
        <v>80</v>
      </c>
      <c r="K11" s="149"/>
      <c r="L11" s="146"/>
      <c r="M11" s="147" t="s">
        <v>80</v>
      </c>
      <c r="N11" s="144"/>
      <c r="O11" s="150"/>
      <c r="P11" s="151"/>
      <c r="Q11" s="150"/>
      <c r="R11" s="150"/>
      <c r="S11" s="150"/>
      <c r="T11" s="150"/>
      <c r="U11" s="150"/>
      <c r="V11" s="152" t="s">
        <v>37</v>
      </c>
      <c r="W11" s="35"/>
    </row>
    <row r="12" spans="1:27" ht="18" customHeight="1" x14ac:dyDescent="0.15">
      <c r="A12" s="332"/>
      <c r="B12" s="338" t="s">
        <v>38</v>
      </c>
      <c r="C12" s="38" t="s">
        <v>39</v>
      </c>
      <c r="D12" s="188" t="s">
        <v>40</v>
      </c>
      <c r="E12" s="40">
        <v>900</v>
      </c>
      <c r="F12" s="395" t="s">
        <v>41</v>
      </c>
      <c r="G12" s="396"/>
      <c r="H12" s="397"/>
      <c r="I12" s="395" t="s">
        <v>42</v>
      </c>
      <c r="J12" s="396"/>
      <c r="K12" s="397"/>
      <c r="L12" s="395" t="s">
        <v>43</v>
      </c>
      <c r="M12" s="396"/>
      <c r="N12" s="397"/>
      <c r="O12" s="261">
        <v>800</v>
      </c>
      <c r="P12" s="41">
        <v>400</v>
      </c>
      <c r="Q12" s="260">
        <v>4</v>
      </c>
      <c r="R12" s="42">
        <v>350</v>
      </c>
      <c r="S12" s="262">
        <v>0.4</v>
      </c>
      <c r="T12" s="138">
        <v>0.5</v>
      </c>
      <c r="U12" s="263">
        <v>35</v>
      </c>
      <c r="V12" s="264" t="s">
        <v>79</v>
      </c>
      <c r="W12" s="44"/>
    </row>
    <row r="13" spans="1:27" ht="33.75" customHeight="1" thickBot="1" x14ac:dyDescent="0.25">
      <c r="A13" s="333"/>
      <c r="B13" s="339"/>
      <c r="C13" s="45"/>
      <c r="D13" s="46" t="s">
        <v>44</v>
      </c>
      <c r="E13" s="153"/>
      <c r="F13" s="154"/>
      <c r="G13" s="147" t="s">
        <v>80</v>
      </c>
      <c r="H13" s="155"/>
      <c r="I13" s="154"/>
      <c r="J13" s="147" t="s">
        <v>80</v>
      </c>
      <c r="K13" s="155"/>
      <c r="L13" s="154"/>
      <c r="M13" s="147" t="s">
        <v>80</v>
      </c>
      <c r="N13" s="155"/>
      <c r="O13" s="156"/>
      <c r="P13" s="156"/>
      <c r="Q13" s="157"/>
      <c r="R13" s="157"/>
      <c r="S13" s="157"/>
      <c r="T13" s="157"/>
      <c r="U13" s="157"/>
      <c r="V13" s="158" t="s">
        <v>37</v>
      </c>
      <c r="W13" s="9"/>
      <c r="Y13" s="47"/>
    </row>
    <row r="14" spans="1:27" ht="14.25" customHeight="1" x14ac:dyDescent="0.15">
      <c r="A14" s="313" t="s">
        <v>45</v>
      </c>
      <c r="B14" s="314"/>
      <c r="C14" s="48" t="s">
        <v>46</v>
      </c>
      <c r="D14" s="49" t="s">
        <v>47</v>
      </c>
      <c r="E14" s="378"/>
      <c r="F14" s="267"/>
      <c r="G14" s="159"/>
      <c r="H14" s="269"/>
      <c r="I14" s="267"/>
      <c r="J14" s="160"/>
      <c r="K14" s="269"/>
      <c r="L14" s="267"/>
      <c r="M14" s="160"/>
      <c r="N14" s="269"/>
      <c r="O14" s="284"/>
      <c r="P14" s="284"/>
      <c r="Q14" s="284"/>
      <c r="R14" s="284"/>
      <c r="S14" s="284"/>
      <c r="T14" s="284"/>
      <c r="U14" s="284"/>
      <c r="V14" s="282" t="s">
        <v>37</v>
      </c>
      <c r="W14" s="14"/>
      <c r="Y14" s="47"/>
    </row>
    <row r="15" spans="1:27" ht="39.75" customHeight="1" thickBot="1" x14ac:dyDescent="0.2">
      <c r="A15" s="315"/>
      <c r="B15" s="316"/>
      <c r="C15" s="50"/>
      <c r="D15" s="51" t="s">
        <v>49</v>
      </c>
      <c r="E15" s="379"/>
      <c r="F15" s="268"/>
      <c r="G15" s="161" t="s">
        <v>80</v>
      </c>
      <c r="H15" s="270"/>
      <c r="I15" s="268"/>
      <c r="J15" s="161" t="s">
        <v>80</v>
      </c>
      <c r="K15" s="270"/>
      <c r="L15" s="268"/>
      <c r="M15" s="161" t="s">
        <v>80</v>
      </c>
      <c r="N15" s="270"/>
      <c r="O15" s="285"/>
      <c r="P15" s="285"/>
      <c r="Q15" s="285"/>
      <c r="R15" s="285"/>
      <c r="S15" s="285"/>
      <c r="T15" s="285"/>
      <c r="U15" s="285"/>
      <c r="V15" s="283"/>
      <c r="W15" s="9"/>
      <c r="X15" s="52"/>
    </row>
    <row r="16" spans="1:27" ht="37.5" customHeight="1" x14ac:dyDescent="0.2">
      <c r="A16" s="297" t="s">
        <v>50</v>
      </c>
      <c r="B16" s="367"/>
      <c r="C16" s="367"/>
      <c r="D16" s="368"/>
      <c r="E16" s="162"/>
      <c r="F16" s="173"/>
      <c r="G16" s="163" t="s">
        <v>80</v>
      </c>
      <c r="H16" s="174"/>
      <c r="I16" s="173"/>
      <c r="J16" s="175" t="s">
        <v>80</v>
      </c>
      <c r="K16" s="174"/>
      <c r="L16" s="173"/>
      <c r="M16" s="163" t="s">
        <v>80</v>
      </c>
      <c r="N16" s="174"/>
      <c r="O16" s="144"/>
      <c r="P16" s="144"/>
      <c r="Q16" s="194"/>
      <c r="R16" s="143"/>
      <c r="S16" s="195"/>
      <c r="T16" s="195"/>
      <c r="U16" s="143"/>
      <c r="V16" s="164" t="s">
        <v>37</v>
      </c>
      <c r="W16" s="9"/>
    </row>
    <row r="17" spans="1:25" ht="15.75" customHeight="1" x14ac:dyDescent="0.15">
      <c r="A17" s="369" t="s">
        <v>51</v>
      </c>
      <c r="B17" s="370"/>
      <c r="C17" s="373" t="s">
        <v>52</v>
      </c>
      <c r="D17" s="374"/>
      <c r="E17" s="54">
        <v>0.48</v>
      </c>
      <c r="F17" s="375">
        <v>0.48</v>
      </c>
      <c r="G17" s="376"/>
      <c r="H17" s="377"/>
      <c r="I17" s="375">
        <v>0.48</v>
      </c>
      <c r="J17" s="376"/>
      <c r="K17" s="377"/>
      <c r="L17" s="375">
        <v>0.48</v>
      </c>
      <c r="M17" s="376"/>
      <c r="N17" s="377"/>
      <c r="O17" s="55">
        <v>0.5</v>
      </c>
      <c r="P17" s="55">
        <v>0.5</v>
      </c>
      <c r="Q17" s="56">
        <v>0.5</v>
      </c>
      <c r="R17" s="56">
        <v>0.5</v>
      </c>
      <c r="S17" s="56">
        <v>0.5</v>
      </c>
      <c r="T17" s="56">
        <v>0.5</v>
      </c>
      <c r="U17" s="56">
        <v>0.5</v>
      </c>
      <c r="V17" s="43" t="s">
        <v>37</v>
      </c>
      <c r="W17" s="9"/>
    </row>
    <row r="18" spans="1:25" ht="41.25" customHeight="1" thickBot="1" x14ac:dyDescent="0.25">
      <c r="A18" s="371"/>
      <c r="B18" s="372"/>
      <c r="C18" s="295" t="s">
        <v>53</v>
      </c>
      <c r="D18" s="364"/>
      <c r="E18" s="139"/>
      <c r="F18" s="176"/>
      <c r="G18" s="141" t="s">
        <v>80</v>
      </c>
      <c r="H18" s="177"/>
      <c r="I18" s="176"/>
      <c r="J18" s="141" t="s">
        <v>80</v>
      </c>
      <c r="K18" s="133"/>
      <c r="L18" s="142"/>
      <c r="M18" s="141" t="s">
        <v>80</v>
      </c>
      <c r="N18" s="140"/>
      <c r="O18" s="178"/>
      <c r="P18" s="178"/>
      <c r="Q18" s="179"/>
      <c r="R18" s="180"/>
      <c r="S18" s="181"/>
      <c r="T18" s="181"/>
      <c r="U18" s="180"/>
      <c r="V18" s="182" t="s">
        <v>37</v>
      </c>
      <c r="W18" s="9"/>
    </row>
    <row r="19" spans="1:25" ht="45" customHeight="1" thickBot="1" x14ac:dyDescent="0.25">
      <c r="A19" s="365" t="s">
        <v>54</v>
      </c>
      <c r="B19" s="289"/>
      <c r="C19" s="289"/>
      <c r="D19" s="366"/>
      <c r="E19" s="58"/>
      <c r="F19" s="184"/>
      <c r="G19" s="185" t="s">
        <v>80</v>
      </c>
      <c r="H19" s="186"/>
      <c r="I19" s="183"/>
      <c r="J19" s="187" t="s">
        <v>80</v>
      </c>
      <c r="K19" s="186"/>
      <c r="L19" s="183"/>
      <c r="M19" s="187" t="s">
        <v>80</v>
      </c>
      <c r="N19" s="186"/>
      <c r="O19" s="59"/>
      <c r="P19" s="59"/>
      <c r="Q19" s="60"/>
      <c r="R19" s="61"/>
      <c r="S19" s="62"/>
      <c r="T19" s="62"/>
      <c r="U19" s="63"/>
      <c r="V19" s="64" t="s">
        <v>55</v>
      </c>
      <c r="W19" s="9"/>
    </row>
    <row r="20" spans="1:25" s="8" customFormat="1" ht="11.25" customHeight="1" x14ac:dyDescent="0.15">
      <c r="A20" s="65"/>
      <c r="B20" s="66"/>
      <c r="C20" s="66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8" t="s">
        <v>56</v>
      </c>
      <c r="W20" s="68"/>
    </row>
    <row r="21" spans="1:25" s="72" customFormat="1" ht="13.5" customHeight="1" x14ac:dyDescent="0.15">
      <c r="A21" s="69" t="s">
        <v>57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71"/>
      <c r="T21" s="71"/>
    </row>
    <row r="22" spans="1:25" s="75" customFormat="1" ht="13.5" customHeight="1" x14ac:dyDescent="0.15">
      <c r="A22" s="69" t="s">
        <v>58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4"/>
      <c r="W22" s="76"/>
    </row>
    <row r="23" spans="1:25" s="75" customFormat="1" ht="13.5" customHeight="1" x14ac:dyDescent="0.15">
      <c r="A23" s="69" t="s">
        <v>59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W23" s="76"/>
    </row>
    <row r="24" spans="1:25" s="8" customFormat="1" ht="29.25" customHeight="1" thickBot="1" x14ac:dyDescent="0.2">
      <c r="A24" s="15" t="s">
        <v>60</v>
      </c>
      <c r="W24" s="10"/>
    </row>
    <row r="25" spans="1:25" ht="22.5" customHeight="1" x14ac:dyDescent="0.15">
      <c r="A25" s="77" t="s">
        <v>5</v>
      </c>
      <c r="B25" s="357" t="s">
        <v>61</v>
      </c>
      <c r="C25" s="78" t="s">
        <v>7</v>
      </c>
      <c r="D25" s="20"/>
      <c r="E25" s="21" t="s">
        <v>8</v>
      </c>
      <c r="F25" s="358" t="s">
        <v>9</v>
      </c>
      <c r="G25" s="359"/>
      <c r="H25" s="360"/>
      <c r="I25" s="361" t="s">
        <v>10</v>
      </c>
      <c r="J25" s="362"/>
      <c r="K25" s="363"/>
      <c r="L25" s="361" t="s">
        <v>11</v>
      </c>
      <c r="M25" s="362"/>
      <c r="N25" s="363"/>
      <c r="O25" s="22" t="s">
        <v>12</v>
      </c>
      <c r="P25" s="79" t="s">
        <v>13</v>
      </c>
      <c r="Q25" s="24" t="s">
        <v>14</v>
      </c>
      <c r="R25" s="24" t="s">
        <v>15</v>
      </c>
      <c r="S25" s="24" t="s">
        <v>16</v>
      </c>
      <c r="T25" s="24" t="s">
        <v>17</v>
      </c>
      <c r="U25" s="24" t="s">
        <v>18</v>
      </c>
      <c r="V25" s="80" t="s">
        <v>62</v>
      </c>
      <c r="W25" s="25" t="s">
        <v>19</v>
      </c>
    </row>
    <row r="26" spans="1:25" ht="15.75" customHeight="1" x14ac:dyDescent="0.15">
      <c r="A26" s="27" t="s">
        <v>20</v>
      </c>
      <c r="B26" s="266"/>
      <c r="C26" s="28" t="s">
        <v>21</v>
      </c>
      <c r="D26" s="81"/>
      <c r="E26" s="30" t="s">
        <v>22</v>
      </c>
      <c r="F26" s="277" t="s">
        <v>23</v>
      </c>
      <c r="G26" s="279"/>
      <c r="H26" s="276"/>
      <c r="I26" s="277" t="s">
        <v>23</v>
      </c>
      <c r="J26" s="279"/>
      <c r="K26" s="276"/>
      <c r="L26" s="277" t="s">
        <v>23</v>
      </c>
      <c r="M26" s="279"/>
      <c r="N26" s="276"/>
      <c r="O26" s="82" t="s">
        <v>24</v>
      </c>
      <c r="P26" s="31" t="s">
        <v>24</v>
      </c>
      <c r="Q26" s="28" t="s">
        <v>24</v>
      </c>
      <c r="R26" s="83" t="s">
        <v>25</v>
      </c>
      <c r="S26" s="28" t="s">
        <v>24</v>
      </c>
      <c r="T26" s="28" t="s">
        <v>24</v>
      </c>
      <c r="U26" s="28" t="s">
        <v>24</v>
      </c>
      <c r="V26" s="84" t="s">
        <v>23</v>
      </c>
      <c r="W26" s="84" t="s">
        <v>23</v>
      </c>
    </row>
    <row r="27" spans="1:25" ht="13.5" customHeight="1" x14ac:dyDescent="0.15">
      <c r="A27" s="331" t="s">
        <v>63</v>
      </c>
      <c r="B27" s="338" t="s">
        <v>27</v>
      </c>
      <c r="C27" s="280" t="s">
        <v>28</v>
      </c>
      <c r="D27" s="353" t="s">
        <v>29</v>
      </c>
      <c r="E27" s="355">
        <v>1300</v>
      </c>
      <c r="F27" s="340" t="s">
        <v>64</v>
      </c>
      <c r="G27" s="341"/>
      <c r="H27" s="342"/>
      <c r="I27" s="340" t="s">
        <v>65</v>
      </c>
      <c r="J27" s="341"/>
      <c r="K27" s="342"/>
      <c r="L27" s="343" t="s">
        <v>66</v>
      </c>
      <c r="M27" s="344"/>
      <c r="N27" s="345"/>
      <c r="O27" s="346" t="s">
        <v>82</v>
      </c>
      <c r="P27" s="348">
        <v>600</v>
      </c>
      <c r="Q27" s="349">
        <v>5</v>
      </c>
      <c r="R27" s="329">
        <v>500</v>
      </c>
      <c r="S27" s="325">
        <v>0.5</v>
      </c>
      <c r="T27" s="327">
        <v>0.8</v>
      </c>
      <c r="U27" s="329">
        <v>40</v>
      </c>
      <c r="V27" s="280" t="s">
        <v>67</v>
      </c>
      <c r="W27" s="336" t="s">
        <v>68</v>
      </c>
    </row>
    <row r="28" spans="1:25" ht="13.5" customHeight="1" x14ac:dyDescent="0.15">
      <c r="A28" s="332"/>
      <c r="B28" s="351"/>
      <c r="C28" s="281"/>
      <c r="D28" s="354"/>
      <c r="E28" s="356"/>
      <c r="F28" s="189">
        <v>43</v>
      </c>
      <c r="G28" s="193" t="s">
        <v>48</v>
      </c>
      <c r="H28" s="192">
        <v>65</v>
      </c>
      <c r="I28" s="189">
        <v>29</v>
      </c>
      <c r="J28" s="193" t="s">
        <v>48</v>
      </c>
      <c r="K28" s="192">
        <v>43</v>
      </c>
      <c r="L28" s="189">
        <v>163</v>
      </c>
      <c r="M28" s="193" t="s">
        <v>48</v>
      </c>
      <c r="N28" s="192">
        <v>211</v>
      </c>
      <c r="O28" s="347"/>
      <c r="P28" s="281"/>
      <c r="Q28" s="350"/>
      <c r="R28" s="330"/>
      <c r="S28" s="326"/>
      <c r="T28" s="328"/>
      <c r="U28" s="330"/>
      <c r="V28" s="281"/>
      <c r="W28" s="337"/>
    </row>
    <row r="29" spans="1:25" ht="36.75" customHeight="1" x14ac:dyDescent="0.15">
      <c r="A29" s="332"/>
      <c r="B29" s="352"/>
      <c r="C29" s="85"/>
      <c r="D29" s="37" t="s">
        <v>36</v>
      </c>
      <c r="E29" s="166"/>
      <c r="F29" s="146"/>
      <c r="G29" s="148" t="s">
        <v>69</v>
      </c>
      <c r="H29" s="151"/>
      <c r="I29" s="146"/>
      <c r="J29" s="148" t="s">
        <v>69</v>
      </c>
      <c r="K29" s="151"/>
      <c r="L29" s="146"/>
      <c r="M29" s="148" t="s">
        <v>69</v>
      </c>
      <c r="N29" s="151"/>
      <c r="O29" s="167"/>
      <c r="P29" s="167"/>
      <c r="Q29" s="168"/>
      <c r="R29" s="168"/>
      <c r="S29" s="168"/>
      <c r="T29" s="168"/>
      <c r="U29" s="168"/>
      <c r="V29" s="168"/>
      <c r="W29" s="164" t="s">
        <v>37</v>
      </c>
    </row>
    <row r="30" spans="1:25" ht="18" customHeight="1" x14ac:dyDescent="0.15">
      <c r="A30" s="332"/>
      <c r="B30" s="338" t="s">
        <v>38</v>
      </c>
      <c r="C30" s="38" t="s">
        <v>39</v>
      </c>
      <c r="D30" s="39" t="s">
        <v>40</v>
      </c>
      <c r="E30" s="86">
        <v>1250</v>
      </c>
      <c r="F30" s="190">
        <v>41</v>
      </c>
      <c r="G30" s="87" t="s">
        <v>48</v>
      </c>
      <c r="H30" s="41">
        <v>62</v>
      </c>
      <c r="I30" s="190">
        <v>28</v>
      </c>
      <c r="J30" s="87" t="s">
        <v>48</v>
      </c>
      <c r="K30" s="41">
        <v>41</v>
      </c>
      <c r="L30" s="134">
        <v>157</v>
      </c>
      <c r="M30" s="135" t="s">
        <v>48</v>
      </c>
      <c r="N30" s="136">
        <v>203</v>
      </c>
      <c r="O30" s="191" t="s">
        <v>83</v>
      </c>
      <c r="P30" s="41">
        <v>550</v>
      </c>
      <c r="Q30" s="260">
        <v>5</v>
      </c>
      <c r="R30" s="42">
        <v>500</v>
      </c>
      <c r="S30" s="262">
        <v>0.5</v>
      </c>
      <c r="T30" s="138">
        <v>0.8</v>
      </c>
      <c r="U30" s="263">
        <v>40</v>
      </c>
      <c r="V30" s="134" t="s">
        <v>67</v>
      </c>
      <c r="W30" s="43" t="s">
        <v>68</v>
      </c>
    </row>
    <row r="31" spans="1:25" ht="36.75" customHeight="1" thickBot="1" x14ac:dyDescent="0.2">
      <c r="A31" s="333"/>
      <c r="B31" s="339"/>
      <c r="C31" s="88"/>
      <c r="D31" s="46" t="s">
        <v>44</v>
      </c>
      <c r="E31" s="165"/>
      <c r="F31" s="172"/>
      <c r="G31" s="169" t="s">
        <v>69</v>
      </c>
      <c r="H31" s="156"/>
      <c r="I31" s="172"/>
      <c r="J31" s="169" t="s">
        <v>69</v>
      </c>
      <c r="K31" s="156"/>
      <c r="L31" s="172"/>
      <c r="M31" s="169" t="s">
        <v>69</v>
      </c>
      <c r="N31" s="156"/>
      <c r="O31" s="156"/>
      <c r="P31" s="156"/>
      <c r="Q31" s="171"/>
      <c r="R31" s="171"/>
      <c r="S31" s="171"/>
      <c r="T31" s="171"/>
      <c r="U31" s="171"/>
      <c r="V31" s="172"/>
      <c r="W31" s="170" t="s">
        <v>37</v>
      </c>
    </row>
    <row r="32" spans="1:25" ht="14.25" customHeight="1" x14ac:dyDescent="0.15">
      <c r="A32" s="313" t="s">
        <v>70</v>
      </c>
      <c r="B32" s="314"/>
      <c r="C32" s="48" t="s">
        <v>46</v>
      </c>
      <c r="D32" s="89" t="s">
        <v>71</v>
      </c>
      <c r="E32" s="273"/>
      <c r="F32" s="271"/>
      <c r="G32" s="278" t="s">
        <v>69</v>
      </c>
      <c r="H32" s="275"/>
      <c r="I32" s="271"/>
      <c r="J32" s="278" t="s">
        <v>69</v>
      </c>
      <c r="K32" s="275"/>
      <c r="L32" s="271"/>
      <c r="M32" s="278" t="s">
        <v>48</v>
      </c>
      <c r="N32" s="275"/>
      <c r="O32" s="265"/>
      <c r="P32" s="265"/>
      <c r="Q32" s="265"/>
      <c r="R32" s="265"/>
      <c r="S32" s="334"/>
      <c r="T32" s="334"/>
      <c r="U32" s="265"/>
      <c r="V32" s="265"/>
      <c r="W32" s="90"/>
      <c r="Y32" s="47"/>
    </row>
    <row r="33" spans="1:23" ht="35.25" customHeight="1" thickBot="1" x14ac:dyDescent="0.2">
      <c r="A33" s="315"/>
      <c r="B33" s="316"/>
      <c r="C33" s="91"/>
      <c r="D33" s="92" t="s">
        <v>49</v>
      </c>
      <c r="E33" s="274"/>
      <c r="F33" s="272"/>
      <c r="G33" s="279"/>
      <c r="H33" s="276"/>
      <c r="I33" s="277"/>
      <c r="J33" s="279"/>
      <c r="K33" s="276"/>
      <c r="L33" s="277"/>
      <c r="M33" s="279"/>
      <c r="N33" s="276"/>
      <c r="O33" s="266"/>
      <c r="P33" s="266"/>
      <c r="Q33" s="266"/>
      <c r="R33" s="266"/>
      <c r="S33" s="335"/>
      <c r="T33" s="335"/>
      <c r="U33" s="266"/>
      <c r="V33" s="266"/>
      <c r="W33" s="53" t="s">
        <v>37</v>
      </c>
    </row>
    <row r="34" spans="1:23" ht="43.5" customHeight="1" thickBot="1" x14ac:dyDescent="0.2">
      <c r="A34" s="317" t="s">
        <v>50</v>
      </c>
      <c r="B34" s="318"/>
      <c r="C34" s="318"/>
      <c r="D34" s="318"/>
      <c r="E34" s="165"/>
      <c r="F34" s="196"/>
      <c r="G34" s="94" t="s">
        <v>69</v>
      </c>
      <c r="H34" s="95"/>
      <c r="I34" s="93"/>
      <c r="J34" s="94" t="s">
        <v>69</v>
      </c>
      <c r="K34" s="197"/>
      <c r="L34" s="93"/>
      <c r="M34" s="94" t="s">
        <v>69</v>
      </c>
      <c r="N34" s="197"/>
      <c r="O34" s="156"/>
      <c r="P34" s="156"/>
      <c r="Q34" s="199"/>
      <c r="R34" s="96"/>
      <c r="S34" s="198"/>
      <c r="T34" s="198"/>
      <c r="U34" s="96"/>
      <c r="V34" s="97"/>
      <c r="W34" s="57" t="s">
        <v>37</v>
      </c>
    </row>
    <row r="35" spans="1:23" ht="15.75" customHeight="1" x14ac:dyDescent="0.15">
      <c r="A35" s="319" t="s">
        <v>51</v>
      </c>
      <c r="B35" s="320"/>
      <c r="C35" s="323" t="s">
        <v>52</v>
      </c>
      <c r="D35" s="324"/>
      <c r="E35" s="98">
        <v>0.43</v>
      </c>
      <c r="F35" s="292">
        <v>0.43</v>
      </c>
      <c r="G35" s="293"/>
      <c r="H35" s="294"/>
      <c r="I35" s="292">
        <v>0.43</v>
      </c>
      <c r="J35" s="293"/>
      <c r="K35" s="294"/>
      <c r="L35" s="292">
        <v>0.43</v>
      </c>
      <c r="M35" s="293"/>
      <c r="N35" s="294"/>
      <c r="O35" s="99">
        <v>0.5</v>
      </c>
      <c r="P35" s="99">
        <v>0.5</v>
      </c>
      <c r="Q35" s="99">
        <v>0.5</v>
      </c>
      <c r="R35" s="99">
        <v>0.5</v>
      </c>
      <c r="S35" s="99">
        <v>0.5</v>
      </c>
      <c r="T35" s="99">
        <v>0.5</v>
      </c>
      <c r="U35" s="99">
        <v>0.5</v>
      </c>
      <c r="V35" s="99">
        <v>0.5</v>
      </c>
      <c r="W35" s="48" t="s">
        <v>37</v>
      </c>
    </row>
    <row r="36" spans="1:23" ht="44.25" customHeight="1" thickBot="1" x14ac:dyDescent="0.2">
      <c r="A36" s="321"/>
      <c r="B36" s="322"/>
      <c r="C36" s="295" t="s">
        <v>53</v>
      </c>
      <c r="D36" s="296"/>
      <c r="E36" s="200"/>
      <c r="F36" s="203"/>
      <c r="G36" s="201" t="s">
        <v>48</v>
      </c>
      <c r="H36" s="204"/>
      <c r="I36" s="205"/>
      <c r="J36" s="201" t="s">
        <v>48</v>
      </c>
      <c r="K36" s="207"/>
      <c r="L36" s="203"/>
      <c r="M36" s="201" t="s">
        <v>48</v>
      </c>
      <c r="N36" s="207"/>
      <c r="O36" s="208"/>
      <c r="P36" s="208"/>
      <c r="Q36" s="206"/>
      <c r="R36" s="206"/>
      <c r="S36" s="206"/>
      <c r="T36" s="209"/>
      <c r="U36" s="206"/>
      <c r="V36" s="205"/>
      <c r="W36" s="202" t="s">
        <v>37</v>
      </c>
    </row>
    <row r="37" spans="1:23" s="137" customFormat="1" ht="44.25" customHeight="1" x14ac:dyDescent="0.15">
      <c r="A37" s="302" t="s">
        <v>86</v>
      </c>
      <c r="B37" s="303"/>
      <c r="C37" s="305" t="s">
        <v>87</v>
      </c>
      <c r="D37" s="306"/>
      <c r="E37" s="224"/>
      <c r="F37" s="307" t="s">
        <v>69</v>
      </c>
      <c r="G37" s="308"/>
      <c r="H37" s="309"/>
      <c r="I37" s="307" t="s">
        <v>69</v>
      </c>
      <c r="J37" s="308"/>
      <c r="K37" s="309"/>
      <c r="L37" s="307" t="s">
        <v>69</v>
      </c>
      <c r="M37" s="308"/>
      <c r="N37" s="309"/>
      <c r="O37" s="225"/>
      <c r="P37" s="225"/>
      <c r="Q37" s="226"/>
      <c r="R37" s="227"/>
      <c r="S37" s="228"/>
      <c r="T37" s="228"/>
      <c r="U37" s="227"/>
      <c r="V37" s="229"/>
      <c r="W37" s="230" t="s">
        <v>88</v>
      </c>
    </row>
    <row r="38" spans="1:23" s="137" customFormat="1" ht="44.25" customHeight="1" thickBot="1" x14ac:dyDescent="0.2">
      <c r="A38" s="297"/>
      <c r="B38" s="304"/>
      <c r="C38" s="310" t="s">
        <v>89</v>
      </c>
      <c r="D38" s="311"/>
      <c r="E38" s="231"/>
      <c r="F38" s="299" t="s">
        <v>69</v>
      </c>
      <c r="G38" s="312"/>
      <c r="H38" s="301"/>
      <c r="I38" s="299" t="s">
        <v>69</v>
      </c>
      <c r="J38" s="312"/>
      <c r="K38" s="301"/>
      <c r="L38" s="299" t="s">
        <v>69</v>
      </c>
      <c r="M38" s="300"/>
      <c r="N38" s="301"/>
      <c r="O38" s="232"/>
      <c r="P38" s="233"/>
      <c r="Q38" s="234"/>
      <c r="R38" s="235"/>
      <c r="S38" s="236"/>
      <c r="T38" s="236"/>
      <c r="U38" s="235"/>
      <c r="V38" s="237"/>
      <c r="W38" s="238" t="s">
        <v>88</v>
      </c>
    </row>
    <row r="39" spans="1:23" ht="41.25" customHeight="1" x14ac:dyDescent="0.15">
      <c r="A39" s="297" t="s">
        <v>72</v>
      </c>
      <c r="B39" s="298"/>
      <c r="C39" s="298"/>
      <c r="D39" s="298"/>
      <c r="E39" s="100"/>
      <c r="F39" s="214"/>
      <c r="G39" s="216" t="s">
        <v>69</v>
      </c>
      <c r="H39" s="215"/>
      <c r="I39" s="214"/>
      <c r="J39" s="216" t="s">
        <v>69</v>
      </c>
      <c r="K39" s="215"/>
      <c r="L39" s="214"/>
      <c r="M39" s="216" t="s">
        <v>69</v>
      </c>
      <c r="N39" s="215"/>
      <c r="O39" s="101"/>
      <c r="P39" s="102"/>
      <c r="Q39" s="103"/>
      <c r="R39" s="103"/>
      <c r="S39" s="103"/>
      <c r="T39" s="103"/>
      <c r="U39" s="103"/>
      <c r="V39" s="103"/>
      <c r="W39" s="104" t="s">
        <v>37</v>
      </c>
    </row>
    <row r="40" spans="1:23" ht="41.25" customHeight="1" thickBot="1" x14ac:dyDescent="0.2">
      <c r="A40" s="286" t="s">
        <v>73</v>
      </c>
      <c r="B40" s="287"/>
      <c r="C40" s="287"/>
      <c r="D40" s="287"/>
      <c r="E40" s="239"/>
      <c r="F40" s="218"/>
      <c r="G40" s="210" t="s">
        <v>69</v>
      </c>
      <c r="H40" s="220"/>
      <c r="I40" s="212"/>
      <c r="J40" s="210" t="s">
        <v>69</v>
      </c>
      <c r="K40" s="220"/>
      <c r="L40" s="218"/>
      <c r="M40" s="217" t="s">
        <v>69</v>
      </c>
      <c r="N40" s="220"/>
      <c r="O40" s="219"/>
      <c r="P40" s="219"/>
      <c r="Q40" s="213"/>
      <c r="R40" s="213"/>
      <c r="S40" s="213"/>
      <c r="T40" s="222"/>
      <c r="U40" s="221"/>
      <c r="V40" s="223"/>
      <c r="W40" s="211" t="s">
        <v>37</v>
      </c>
    </row>
    <row r="41" spans="1:23" ht="50.25" customHeight="1" thickBot="1" x14ac:dyDescent="0.2">
      <c r="A41" s="288" t="s">
        <v>54</v>
      </c>
      <c r="B41" s="289"/>
      <c r="C41" s="289"/>
      <c r="D41" s="289"/>
      <c r="E41" s="105"/>
      <c r="F41" s="106"/>
      <c r="G41" s="107" t="s">
        <v>69</v>
      </c>
      <c r="H41" s="108"/>
      <c r="I41" s="106"/>
      <c r="J41" s="107" t="s">
        <v>69</v>
      </c>
      <c r="K41" s="108"/>
      <c r="L41" s="106"/>
      <c r="M41" s="107" t="s">
        <v>69</v>
      </c>
      <c r="N41" s="108"/>
      <c r="O41" s="108"/>
      <c r="P41" s="108"/>
      <c r="Q41" s="109"/>
      <c r="R41" s="109"/>
      <c r="S41" s="109"/>
      <c r="T41" s="109"/>
      <c r="U41" s="109"/>
      <c r="V41" s="106"/>
      <c r="W41" s="110" t="s">
        <v>74</v>
      </c>
    </row>
    <row r="42" spans="1:23" ht="11.25" customHeight="1" x14ac:dyDescent="0.15">
      <c r="A42" s="111"/>
      <c r="B42" s="111"/>
      <c r="C42" s="111"/>
      <c r="D42" s="111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68" t="s">
        <v>56</v>
      </c>
    </row>
    <row r="43" spans="1:23" s="72" customFormat="1" ht="15" customHeight="1" x14ac:dyDescent="0.15">
      <c r="A43" s="69" t="s">
        <v>57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3"/>
      <c r="S43" s="113"/>
      <c r="T43" s="113"/>
      <c r="U43" s="114"/>
      <c r="V43" s="114"/>
      <c r="W43" s="114"/>
    </row>
    <row r="44" spans="1:23" s="75" customFormat="1" ht="15" customHeight="1" x14ac:dyDescent="0.15">
      <c r="A44" s="69" t="s">
        <v>58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6"/>
      <c r="U44" s="117"/>
      <c r="V44" s="117"/>
      <c r="W44" s="118"/>
    </row>
    <row r="45" spans="1:23" s="72" customFormat="1" ht="15" customHeight="1" x14ac:dyDescent="0.15">
      <c r="A45" s="290" t="s">
        <v>75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</row>
    <row r="46" spans="1:23" x14ac:dyDescent="0.15">
      <c r="A46" s="290" t="s">
        <v>76</v>
      </c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</row>
    <row r="47" spans="1:23" s="72" customFormat="1" ht="15" customHeight="1" x14ac:dyDescent="0.15">
      <c r="A47" s="119" t="s">
        <v>77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</row>
    <row r="48" spans="1:23" s="76" customFormat="1" ht="15" customHeight="1" x14ac:dyDescent="0.15">
      <c r="A48" s="114" t="s">
        <v>78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</row>
    <row r="49" spans="1:37" s="72" customFormat="1" ht="20.25" customHeight="1" x14ac:dyDescent="0.15">
      <c r="A49" s="121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122"/>
      <c r="Q49" s="70"/>
      <c r="R49" s="71"/>
      <c r="S49" s="71"/>
      <c r="T49" s="71"/>
    </row>
    <row r="50" spans="1:37" ht="13.5" customHeight="1" x14ac:dyDescent="0.15"/>
    <row r="51" spans="1:37" ht="15" customHeight="1" x14ac:dyDescent="0.15">
      <c r="A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5"/>
      <c r="X51" s="126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127"/>
    </row>
    <row r="52" spans="1:37" ht="15" customHeight="1" x14ac:dyDescent="0.15">
      <c r="A52" s="128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S52" s="129"/>
      <c r="T52" s="129"/>
      <c r="U52" s="129"/>
      <c r="V52" s="129"/>
    </row>
    <row r="53" spans="1:37" ht="15.75" customHeight="1" x14ac:dyDescent="0.15">
      <c r="A53" s="291"/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130"/>
      <c r="U53" s="130"/>
      <c r="V53" s="130"/>
    </row>
    <row r="54" spans="1:37" s="72" customFormat="1" ht="15.75" customHeight="1" x14ac:dyDescent="0.15">
      <c r="A54" s="121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</row>
    <row r="55" spans="1:37" s="131" customFormat="1" ht="15.75" customHeight="1" x14ac:dyDescent="0.15">
      <c r="A55" s="121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1"/>
      <c r="S55" s="71"/>
      <c r="T55" s="71"/>
      <c r="U55" s="72"/>
      <c r="V55" s="72"/>
      <c r="W55" s="72"/>
    </row>
    <row r="56" spans="1:37" ht="15.75" customHeight="1" x14ac:dyDescent="0.15">
      <c r="A56" s="121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4"/>
      <c r="U56" s="75"/>
      <c r="V56" s="75"/>
      <c r="W56" s="76"/>
    </row>
    <row r="57" spans="1:37" x14ac:dyDescent="0.15">
      <c r="A57" s="128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</row>
    <row r="58" spans="1:37" x14ac:dyDescent="0.15">
      <c r="A58" s="291"/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</row>
    <row r="59" spans="1:37" x14ac:dyDescent="0.15">
      <c r="A59" s="128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</row>
    <row r="60" spans="1:37" x14ac:dyDescent="0.15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</row>
  </sheetData>
  <mergeCells count="127">
    <mergeCell ref="T1:T2"/>
    <mergeCell ref="U1:U2"/>
    <mergeCell ref="V1:V2"/>
    <mergeCell ref="W1:W2"/>
    <mergeCell ref="C3:S3"/>
    <mergeCell ref="B7:B8"/>
    <mergeCell ref="F7:H7"/>
    <mergeCell ref="I7:K7"/>
    <mergeCell ref="L7:N7"/>
    <mergeCell ref="F8:H8"/>
    <mergeCell ref="I8:K8"/>
    <mergeCell ref="L8:N8"/>
    <mergeCell ref="A9:A13"/>
    <mergeCell ref="B9:B11"/>
    <mergeCell ref="C9:C10"/>
    <mergeCell ref="D9:D10"/>
    <mergeCell ref="E9:E10"/>
    <mergeCell ref="F9:H9"/>
    <mergeCell ref="I9:K9"/>
    <mergeCell ref="L9:N9"/>
    <mergeCell ref="U9:U10"/>
    <mergeCell ref="B12:B13"/>
    <mergeCell ref="F12:H12"/>
    <mergeCell ref="I12:K12"/>
    <mergeCell ref="L12:N12"/>
    <mergeCell ref="V9:V10"/>
    <mergeCell ref="W9:W10"/>
    <mergeCell ref="F10:H10"/>
    <mergeCell ref="I10:K10"/>
    <mergeCell ref="L10:N10"/>
    <mergeCell ref="O9:O10"/>
    <mergeCell ref="P9:P10"/>
    <mergeCell ref="Q9:Q10"/>
    <mergeCell ref="R9:R10"/>
    <mergeCell ref="S9:S10"/>
    <mergeCell ref="T9:T10"/>
    <mergeCell ref="A16:D16"/>
    <mergeCell ref="A17:B18"/>
    <mergeCell ref="C17:D17"/>
    <mergeCell ref="F17:H17"/>
    <mergeCell ref="I17:K17"/>
    <mergeCell ref="L17:N17"/>
    <mergeCell ref="P14:P15"/>
    <mergeCell ref="Q14:Q15"/>
    <mergeCell ref="R14:R15"/>
    <mergeCell ref="A14:B15"/>
    <mergeCell ref="E14:E15"/>
    <mergeCell ref="O14:O15"/>
    <mergeCell ref="F14:F15"/>
    <mergeCell ref="H14:H15"/>
    <mergeCell ref="B25:B26"/>
    <mergeCell ref="F25:H25"/>
    <mergeCell ref="I25:K25"/>
    <mergeCell ref="L25:N25"/>
    <mergeCell ref="F26:H26"/>
    <mergeCell ref="I26:K26"/>
    <mergeCell ref="L26:N26"/>
    <mergeCell ref="C18:D18"/>
    <mergeCell ref="A19:D19"/>
    <mergeCell ref="W27:W28"/>
    <mergeCell ref="B30:B31"/>
    <mergeCell ref="I27:K27"/>
    <mergeCell ref="L27:N27"/>
    <mergeCell ref="O27:O28"/>
    <mergeCell ref="P27:P28"/>
    <mergeCell ref="Q27:Q28"/>
    <mergeCell ref="R27:R28"/>
    <mergeCell ref="B27:B29"/>
    <mergeCell ref="C27:C28"/>
    <mergeCell ref="D27:D28"/>
    <mergeCell ref="E27:E28"/>
    <mergeCell ref="F27:H27"/>
    <mergeCell ref="A32:B33"/>
    <mergeCell ref="A34:D34"/>
    <mergeCell ref="A35:B36"/>
    <mergeCell ref="C35:D35"/>
    <mergeCell ref="F35:H35"/>
    <mergeCell ref="I35:K35"/>
    <mergeCell ref="S27:S28"/>
    <mergeCell ref="T27:T28"/>
    <mergeCell ref="U27:U28"/>
    <mergeCell ref="A27:A31"/>
    <mergeCell ref="O32:O33"/>
    <mergeCell ref="P32:P33"/>
    <mergeCell ref="Q32:Q33"/>
    <mergeCell ref="R32:R33"/>
    <mergeCell ref="S32:S33"/>
    <mergeCell ref="T32:T33"/>
    <mergeCell ref="U32:U33"/>
    <mergeCell ref="A40:D40"/>
    <mergeCell ref="A41:D41"/>
    <mergeCell ref="A45:W45"/>
    <mergeCell ref="A46:W46"/>
    <mergeCell ref="A53:S53"/>
    <mergeCell ref="A58:W58"/>
    <mergeCell ref="L35:N35"/>
    <mergeCell ref="C36:D36"/>
    <mergeCell ref="A39:D39"/>
    <mergeCell ref="L38:N38"/>
    <mergeCell ref="A37:B38"/>
    <mergeCell ref="C37:D37"/>
    <mergeCell ref="F37:H37"/>
    <mergeCell ref="I37:K37"/>
    <mergeCell ref="L37:N37"/>
    <mergeCell ref="C38:D38"/>
    <mergeCell ref="F38:H38"/>
    <mergeCell ref="I38:K38"/>
    <mergeCell ref="V32:V33"/>
    <mergeCell ref="I14:I15"/>
    <mergeCell ref="K14:K15"/>
    <mergeCell ref="L14:L15"/>
    <mergeCell ref="N14:N15"/>
    <mergeCell ref="F32:F33"/>
    <mergeCell ref="E32:E33"/>
    <mergeCell ref="H32:H33"/>
    <mergeCell ref="I32:I33"/>
    <mergeCell ref="G32:G33"/>
    <mergeCell ref="J32:J33"/>
    <mergeCell ref="K32:K33"/>
    <mergeCell ref="L32:L33"/>
    <mergeCell ref="M32:M33"/>
    <mergeCell ref="N32:N33"/>
    <mergeCell ref="V27:V28"/>
    <mergeCell ref="V14:V15"/>
    <mergeCell ref="S14:S15"/>
    <mergeCell ref="T14:T15"/>
    <mergeCell ref="U14:U15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249C4-A3C0-4F90-BE4B-89A46123156E}">
  <sheetPr>
    <pageSetUpPr fitToPage="1"/>
  </sheetPr>
  <dimension ref="A1:AK60"/>
  <sheetViews>
    <sheetView zoomScaleNormal="100" zoomScaleSheetLayoutView="77" workbookViewId="0">
      <selection activeCell="C13" sqref="C13"/>
    </sheetView>
  </sheetViews>
  <sheetFormatPr defaultRowHeight="13.5" x14ac:dyDescent="0.15"/>
  <cols>
    <col min="1" max="1" width="6.375" style="241" customWidth="1"/>
    <col min="2" max="2" width="5.375" style="241" customWidth="1"/>
    <col min="3" max="3" width="7.375" style="241" customWidth="1"/>
    <col min="4" max="4" width="8.375" style="241" customWidth="1"/>
    <col min="5" max="5" width="7.75" style="241" customWidth="1"/>
    <col min="6" max="6" width="6.25" style="241" customWidth="1"/>
    <col min="7" max="7" width="2.5" style="241" customWidth="1"/>
    <col min="8" max="9" width="5.125" style="241" customWidth="1"/>
    <col min="10" max="10" width="2.5" style="241" customWidth="1"/>
    <col min="11" max="11" width="5.125" style="241" customWidth="1"/>
    <col min="12" max="12" width="5.625" style="241" customWidth="1"/>
    <col min="13" max="13" width="2.5" style="241" customWidth="1"/>
    <col min="14" max="14" width="6.25" style="241" customWidth="1"/>
    <col min="15" max="22" width="8.125" style="241" customWidth="1"/>
    <col min="23" max="23" width="7.875" style="241" customWidth="1"/>
    <col min="24" max="256" width="9" style="241"/>
    <col min="257" max="257" width="6.375" style="241" customWidth="1"/>
    <col min="258" max="258" width="5.375" style="241" customWidth="1"/>
    <col min="259" max="259" width="7.875" style="241" customWidth="1"/>
    <col min="260" max="260" width="8.375" style="241" customWidth="1"/>
    <col min="261" max="261" width="8.125" style="241" customWidth="1"/>
    <col min="262" max="262" width="3.125" style="241" customWidth="1"/>
    <col min="263" max="263" width="2.5" style="241" customWidth="1"/>
    <col min="264" max="265" width="3.125" style="241" customWidth="1"/>
    <col min="266" max="266" width="2.5" style="241" customWidth="1"/>
    <col min="267" max="267" width="3.125" style="241" customWidth="1"/>
    <col min="268" max="268" width="3.75" style="241" customWidth="1"/>
    <col min="269" max="269" width="2.5" style="241" customWidth="1"/>
    <col min="270" max="270" width="3.875" style="241" customWidth="1"/>
    <col min="271" max="278" width="8.125" style="241" customWidth="1"/>
    <col min="279" max="279" width="7.875" style="241" customWidth="1"/>
    <col min="280" max="512" width="9" style="241"/>
    <col min="513" max="513" width="6.375" style="241" customWidth="1"/>
    <col min="514" max="514" width="5.375" style="241" customWidth="1"/>
    <col min="515" max="515" width="7.875" style="241" customWidth="1"/>
    <col min="516" max="516" width="8.375" style="241" customWidth="1"/>
    <col min="517" max="517" width="8.125" style="241" customWidth="1"/>
    <col min="518" max="518" width="3.125" style="241" customWidth="1"/>
    <col min="519" max="519" width="2.5" style="241" customWidth="1"/>
    <col min="520" max="521" width="3.125" style="241" customWidth="1"/>
    <col min="522" max="522" width="2.5" style="241" customWidth="1"/>
    <col min="523" max="523" width="3.125" style="241" customWidth="1"/>
    <col min="524" max="524" width="3.75" style="241" customWidth="1"/>
    <col min="525" max="525" width="2.5" style="241" customWidth="1"/>
    <col min="526" max="526" width="3.875" style="241" customWidth="1"/>
    <col min="527" max="534" width="8.125" style="241" customWidth="1"/>
    <col min="535" max="535" width="7.875" style="241" customWidth="1"/>
    <col min="536" max="768" width="9" style="241"/>
    <col min="769" max="769" width="6.375" style="241" customWidth="1"/>
    <col min="770" max="770" width="5.375" style="241" customWidth="1"/>
    <col min="771" max="771" width="7.875" style="241" customWidth="1"/>
    <col min="772" max="772" width="8.375" style="241" customWidth="1"/>
    <col min="773" max="773" width="8.125" style="241" customWidth="1"/>
    <col min="774" max="774" width="3.125" style="241" customWidth="1"/>
    <col min="775" max="775" width="2.5" style="241" customWidth="1"/>
    <col min="776" max="777" width="3.125" style="241" customWidth="1"/>
    <col min="778" max="778" width="2.5" style="241" customWidth="1"/>
    <col min="779" max="779" width="3.125" style="241" customWidth="1"/>
    <col min="780" max="780" width="3.75" style="241" customWidth="1"/>
    <col min="781" max="781" width="2.5" style="241" customWidth="1"/>
    <col min="782" max="782" width="3.875" style="241" customWidth="1"/>
    <col min="783" max="790" width="8.125" style="241" customWidth="1"/>
    <col min="791" max="791" width="7.875" style="241" customWidth="1"/>
    <col min="792" max="1024" width="9" style="241"/>
    <col min="1025" max="1025" width="6.375" style="241" customWidth="1"/>
    <col min="1026" max="1026" width="5.375" style="241" customWidth="1"/>
    <col min="1027" max="1027" width="7.875" style="241" customWidth="1"/>
    <col min="1028" max="1028" width="8.375" style="241" customWidth="1"/>
    <col min="1029" max="1029" width="8.125" style="241" customWidth="1"/>
    <col min="1030" max="1030" width="3.125" style="241" customWidth="1"/>
    <col min="1031" max="1031" width="2.5" style="241" customWidth="1"/>
    <col min="1032" max="1033" width="3.125" style="241" customWidth="1"/>
    <col min="1034" max="1034" width="2.5" style="241" customWidth="1"/>
    <col min="1035" max="1035" width="3.125" style="241" customWidth="1"/>
    <col min="1036" max="1036" width="3.75" style="241" customWidth="1"/>
    <col min="1037" max="1037" width="2.5" style="241" customWidth="1"/>
    <col min="1038" max="1038" width="3.875" style="241" customWidth="1"/>
    <col min="1039" max="1046" width="8.125" style="241" customWidth="1"/>
    <col min="1047" max="1047" width="7.875" style="241" customWidth="1"/>
    <col min="1048" max="1280" width="9" style="241"/>
    <col min="1281" max="1281" width="6.375" style="241" customWidth="1"/>
    <col min="1282" max="1282" width="5.375" style="241" customWidth="1"/>
    <col min="1283" max="1283" width="7.875" style="241" customWidth="1"/>
    <col min="1284" max="1284" width="8.375" style="241" customWidth="1"/>
    <col min="1285" max="1285" width="8.125" style="241" customWidth="1"/>
    <col min="1286" max="1286" width="3.125" style="241" customWidth="1"/>
    <col min="1287" max="1287" width="2.5" style="241" customWidth="1"/>
    <col min="1288" max="1289" width="3.125" style="241" customWidth="1"/>
    <col min="1290" max="1290" width="2.5" style="241" customWidth="1"/>
    <col min="1291" max="1291" width="3.125" style="241" customWidth="1"/>
    <col min="1292" max="1292" width="3.75" style="241" customWidth="1"/>
    <col min="1293" max="1293" width="2.5" style="241" customWidth="1"/>
    <col min="1294" max="1294" width="3.875" style="241" customWidth="1"/>
    <col min="1295" max="1302" width="8.125" style="241" customWidth="1"/>
    <col min="1303" max="1303" width="7.875" style="241" customWidth="1"/>
    <col min="1304" max="1536" width="9" style="241"/>
    <col min="1537" max="1537" width="6.375" style="241" customWidth="1"/>
    <col min="1538" max="1538" width="5.375" style="241" customWidth="1"/>
    <col min="1539" max="1539" width="7.875" style="241" customWidth="1"/>
    <col min="1540" max="1540" width="8.375" style="241" customWidth="1"/>
    <col min="1541" max="1541" width="8.125" style="241" customWidth="1"/>
    <col min="1542" max="1542" width="3.125" style="241" customWidth="1"/>
    <col min="1543" max="1543" width="2.5" style="241" customWidth="1"/>
    <col min="1544" max="1545" width="3.125" style="241" customWidth="1"/>
    <col min="1546" max="1546" width="2.5" style="241" customWidth="1"/>
    <col min="1547" max="1547" width="3.125" style="241" customWidth="1"/>
    <col min="1548" max="1548" width="3.75" style="241" customWidth="1"/>
    <col min="1549" max="1549" width="2.5" style="241" customWidth="1"/>
    <col min="1550" max="1550" width="3.875" style="241" customWidth="1"/>
    <col min="1551" max="1558" width="8.125" style="241" customWidth="1"/>
    <col min="1559" max="1559" width="7.875" style="241" customWidth="1"/>
    <col min="1560" max="1792" width="9" style="241"/>
    <col min="1793" max="1793" width="6.375" style="241" customWidth="1"/>
    <col min="1794" max="1794" width="5.375" style="241" customWidth="1"/>
    <col min="1795" max="1795" width="7.875" style="241" customWidth="1"/>
    <col min="1796" max="1796" width="8.375" style="241" customWidth="1"/>
    <col min="1797" max="1797" width="8.125" style="241" customWidth="1"/>
    <col min="1798" max="1798" width="3.125" style="241" customWidth="1"/>
    <col min="1799" max="1799" width="2.5" style="241" customWidth="1"/>
    <col min="1800" max="1801" width="3.125" style="241" customWidth="1"/>
    <col min="1802" max="1802" width="2.5" style="241" customWidth="1"/>
    <col min="1803" max="1803" width="3.125" style="241" customWidth="1"/>
    <col min="1804" max="1804" width="3.75" style="241" customWidth="1"/>
    <col min="1805" max="1805" width="2.5" style="241" customWidth="1"/>
    <col min="1806" max="1806" width="3.875" style="241" customWidth="1"/>
    <col min="1807" max="1814" width="8.125" style="241" customWidth="1"/>
    <col min="1815" max="1815" width="7.875" style="241" customWidth="1"/>
    <col min="1816" max="2048" width="9" style="241"/>
    <col min="2049" max="2049" width="6.375" style="241" customWidth="1"/>
    <col min="2050" max="2050" width="5.375" style="241" customWidth="1"/>
    <col min="2051" max="2051" width="7.875" style="241" customWidth="1"/>
    <col min="2052" max="2052" width="8.375" style="241" customWidth="1"/>
    <col min="2053" max="2053" width="8.125" style="241" customWidth="1"/>
    <col min="2054" max="2054" width="3.125" style="241" customWidth="1"/>
    <col min="2055" max="2055" width="2.5" style="241" customWidth="1"/>
    <col min="2056" max="2057" width="3.125" style="241" customWidth="1"/>
    <col min="2058" max="2058" width="2.5" style="241" customWidth="1"/>
    <col min="2059" max="2059" width="3.125" style="241" customWidth="1"/>
    <col min="2060" max="2060" width="3.75" style="241" customWidth="1"/>
    <col min="2061" max="2061" width="2.5" style="241" customWidth="1"/>
    <col min="2062" max="2062" width="3.875" style="241" customWidth="1"/>
    <col min="2063" max="2070" width="8.125" style="241" customWidth="1"/>
    <col min="2071" max="2071" width="7.875" style="241" customWidth="1"/>
    <col min="2072" max="2304" width="9" style="241"/>
    <col min="2305" max="2305" width="6.375" style="241" customWidth="1"/>
    <col min="2306" max="2306" width="5.375" style="241" customWidth="1"/>
    <col min="2307" max="2307" width="7.875" style="241" customWidth="1"/>
    <col min="2308" max="2308" width="8.375" style="241" customWidth="1"/>
    <col min="2309" max="2309" width="8.125" style="241" customWidth="1"/>
    <col min="2310" max="2310" width="3.125" style="241" customWidth="1"/>
    <col min="2311" max="2311" width="2.5" style="241" customWidth="1"/>
    <col min="2312" max="2313" width="3.125" style="241" customWidth="1"/>
    <col min="2314" max="2314" width="2.5" style="241" customWidth="1"/>
    <col min="2315" max="2315" width="3.125" style="241" customWidth="1"/>
    <col min="2316" max="2316" width="3.75" style="241" customWidth="1"/>
    <col min="2317" max="2317" width="2.5" style="241" customWidth="1"/>
    <col min="2318" max="2318" width="3.875" style="241" customWidth="1"/>
    <col min="2319" max="2326" width="8.125" style="241" customWidth="1"/>
    <col min="2327" max="2327" width="7.875" style="241" customWidth="1"/>
    <col min="2328" max="2560" width="9" style="241"/>
    <col min="2561" max="2561" width="6.375" style="241" customWidth="1"/>
    <col min="2562" max="2562" width="5.375" style="241" customWidth="1"/>
    <col min="2563" max="2563" width="7.875" style="241" customWidth="1"/>
    <col min="2564" max="2564" width="8.375" style="241" customWidth="1"/>
    <col min="2565" max="2565" width="8.125" style="241" customWidth="1"/>
    <col min="2566" max="2566" width="3.125" style="241" customWidth="1"/>
    <col min="2567" max="2567" width="2.5" style="241" customWidth="1"/>
    <col min="2568" max="2569" width="3.125" style="241" customWidth="1"/>
    <col min="2570" max="2570" width="2.5" style="241" customWidth="1"/>
    <col min="2571" max="2571" width="3.125" style="241" customWidth="1"/>
    <col min="2572" max="2572" width="3.75" style="241" customWidth="1"/>
    <col min="2573" max="2573" width="2.5" style="241" customWidth="1"/>
    <col min="2574" max="2574" width="3.875" style="241" customWidth="1"/>
    <col min="2575" max="2582" width="8.125" style="241" customWidth="1"/>
    <col min="2583" max="2583" width="7.875" style="241" customWidth="1"/>
    <col min="2584" max="2816" width="9" style="241"/>
    <col min="2817" max="2817" width="6.375" style="241" customWidth="1"/>
    <col min="2818" max="2818" width="5.375" style="241" customWidth="1"/>
    <col min="2819" max="2819" width="7.875" style="241" customWidth="1"/>
    <col min="2820" max="2820" width="8.375" style="241" customWidth="1"/>
    <col min="2821" max="2821" width="8.125" style="241" customWidth="1"/>
    <col min="2822" max="2822" width="3.125" style="241" customWidth="1"/>
    <col min="2823" max="2823" width="2.5" style="241" customWidth="1"/>
    <col min="2824" max="2825" width="3.125" style="241" customWidth="1"/>
    <col min="2826" max="2826" width="2.5" style="241" customWidth="1"/>
    <col min="2827" max="2827" width="3.125" style="241" customWidth="1"/>
    <col min="2828" max="2828" width="3.75" style="241" customWidth="1"/>
    <col min="2829" max="2829" width="2.5" style="241" customWidth="1"/>
    <col min="2830" max="2830" width="3.875" style="241" customWidth="1"/>
    <col min="2831" max="2838" width="8.125" style="241" customWidth="1"/>
    <col min="2839" max="2839" width="7.875" style="241" customWidth="1"/>
    <col min="2840" max="3072" width="9" style="241"/>
    <col min="3073" max="3073" width="6.375" style="241" customWidth="1"/>
    <col min="3074" max="3074" width="5.375" style="241" customWidth="1"/>
    <col min="3075" max="3075" width="7.875" style="241" customWidth="1"/>
    <col min="3076" max="3076" width="8.375" style="241" customWidth="1"/>
    <col min="3077" max="3077" width="8.125" style="241" customWidth="1"/>
    <col min="3078" max="3078" width="3.125" style="241" customWidth="1"/>
    <col min="3079" max="3079" width="2.5" style="241" customWidth="1"/>
    <col min="3080" max="3081" width="3.125" style="241" customWidth="1"/>
    <col min="3082" max="3082" width="2.5" style="241" customWidth="1"/>
    <col min="3083" max="3083" width="3.125" style="241" customWidth="1"/>
    <col min="3084" max="3084" width="3.75" style="241" customWidth="1"/>
    <col min="3085" max="3085" width="2.5" style="241" customWidth="1"/>
    <col min="3086" max="3086" width="3.875" style="241" customWidth="1"/>
    <col min="3087" max="3094" width="8.125" style="241" customWidth="1"/>
    <col min="3095" max="3095" width="7.875" style="241" customWidth="1"/>
    <col min="3096" max="3328" width="9" style="241"/>
    <col min="3329" max="3329" width="6.375" style="241" customWidth="1"/>
    <col min="3330" max="3330" width="5.375" style="241" customWidth="1"/>
    <col min="3331" max="3331" width="7.875" style="241" customWidth="1"/>
    <col min="3332" max="3332" width="8.375" style="241" customWidth="1"/>
    <col min="3333" max="3333" width="8.125" style="241" customWidth="1"/>
    <col min="3334" max="3334" width="3.125" style="241" customWidth="1"/>
    <col min="3335" max="3335" width="2.5" style="241" customWidth="1"/>
    <col min="3336" max="3337" width="3.125" style="241" customWidth="1"/>
    <col min="3338" max="3338" width="2.5" style="241" customWidth="1"/>
    <col min="3339" max="3339" width="3.125" style="241" customWidth="1"/>
    <col min="3340" max="3340" width="3.75" style="241" customWidth="1"/>
    <col min="3341" max="3341" width="2.5" style="241" customWidth="1"/>
    <col min="3342" max="3342" width="3.875" style="241" customWidth="1"/>
    <col min="3343" max="3350" width="8.125" style="241" customWidth="1"/>
    <col min="3351" max="3351" width="7.875" style="241" customWidth="1"/>
    <col min="3352" max="3584" width="9" style="241"/>
    <col min="3585" max="3585" width="6.375" style="241" customWidth="1"/>
    <col min="3586" max="3586" width="5.375" style="241" customWidth="1"/>
    <col min="3587" max="3587" width="7.875" style="241" customWidth="1"/>
    <col min="3588" max="3588" width="8.375" style="241" customWidth="1"/>
    <col min="3589" max="3589" width="8.125" style="241" customWidth="1"/>
    <col min="3590" max="3590" width="3.125" style="241" customWidth="1"/>
    <col min="3591" max="3591" width="2.5" style="241" customWidth="1"/>
    <col min="3592" max="3593" width="3.125" style="241" customWidth="1"/>
    <col min="3594" max="3594" width="2.5" style="241" customWidth="1"/>
    <col min="3595" max="3595" width="3.125" style="241" customWidth="1"/>
    <col min="3596" max="3596" width="3.75" style="241" customWidth="1"/>
    <col min="3597" max="3597" width="2.5" style="241" customWidth="1"/>
    <col min="3598" max="3598" width="3.875" style="241" customWidth="1"/>
    <col min="3599" max="3606" width="8.125" style="241" customWidth="1"/>
    <col min="3607" max="3607" width="7.875" style="241" customWidth="1"/>
    <col min="3608" max="3840" width="9" style="241"/>
    <col min="3841" max="3841" width="6.375" style="241" customWidth="1"/>
    <col min="3842" max="3842" width="5.375" style="241" customWidth="1"/>
    <col min="3843" max="3843" width="7.875" style="241" customWidth="1"/>
    <col min="3844" max="3844" width="8.375" style="241" customWidth="1"/>
    <col min="3845" max="3845" width="8.125" style="241" customWidth="1"/>
    <col min="3846" max="3846" width="3.125" style="241" customWidth="1"/>
    <col min="3847" max="3847" width="2.5" style="241" customWidth="1"/>
    <col min="3848" max="3849" width="3.125" style="241" customWidth="1"/>
    <col min="3850" max="3850" width="2.5" style="241" customWidth="1"/>
    <col min="3851" max="3851" width="3.125" style="241" customWidth="1"/>
    <col min="3852" max="3852" width="3.75" style="241" customWidth="1"/>
    <col min="3853" max="3853" width="2.5" style="241" customWidth="1"/>
    <col min="3854" max="3854" width="3.875" style="241" customWidth="1"/>
    <col min="3855" max="3862" width="8.125" style="241" customWidth="1"/>
    <col min="3863" max="3863" width="7.875" style="241" customWidth="1"/>
    <col min="3864" max="4096" width="9" style="241"/>
    <col min="4097" max="4097" width="6.375" style="241" customWidth="1"/>
    <col min="4098" max="4098" width="5.375" style="241" customWidth="1"/>
    <col min="4099" max="4099" width="7.875" style="241" customWidth="1"/>
    <col min="4100" max="4100" width="8.375" style="241" customWidth="1"/>
    <col min="4101" max="4101" width="8.125" style="241" customWidth="1"/>
    <col min="4102" max="4102" width="3.125" style="241" customWidth="1"/>
    <col min="4103" max="4103" width="2.5" style="241" customWidth="1"/>
    <col min="4104" max="4105" width="3.125" style="241" customWidth="1"/>
    <col min="4106" max="4106" width="2.5" style="241" customWidth="1"/>
    <col min="4107" max="4107" width="3.125" style="241" customWidth="1"/>
    <col min="4108" max="4108" width="3.75" style="241" customWidth="1"/>
    <col min="4109" max="4109" width="2.5" style="241" customWidth="1"/>
    <col min="4110" max="4110" width="3.875" style="241" customWidth="1"/>
    <col min="4111" max="4118" width="8.125" style="241" customWidth="1"/>
    <col min="4119" max="4119" width="7.875" style="241" customWidth="1"/>
    <col min="4120" max="4352" width="9" style="241"/>
    <col min="4353" max="4353" width="6.375" style="241" customWidth="1"/>
    <col min="4354" max="4354" width="5.375" style="241" customWidth="1"/>
    <col min="4355" max="4355" width="7.875" style="241" customWidth="1"/>
    <col min="4356" max="4356" width="8.375" style="241" customWidth="1"/>
    <col min="4357" max="4357" width="8.125" style="241" customWidth="1"/>
    <col min="4358" max="4358" width="3.125" style="241" customWidth="1"/>
    <col min="4359" max="4359" width="2.5" style="241" customWidth="1"/>
    <col min="4360" max="4361" width="3.125" style="241" customWidth="1"/>
    <col min="4362" max="4362" width="2.5" style="241" customWidth="1"/>
    <col min="4363" max="4363" width="3.125" style="241" customWidth="1"/>
    <col min="4364" max="4364" width="3.75" style="241" customWidth="1"/>
    <col min="4365" max="4365" width="2.5" style="241" customWidth="1"/>
    <col min="4366" max="4366" width="3.875" style="241" customWidth="1"/>
    <col min="4367" max="4374" width="8.125" style="241" customWidth="1"/>
    <col min="4375" max="4375" width="7.875" style="241" customWidth="1"/>
    <col min="4376" max="4608" width="9" style="241"/>
    <col min="4609" max="4609" width="6.375" style="241" customWidth="1"/>
    <col min="4610" max="4610" width="5.375" style="241" customWidth="1"/>
    <col min="4611" max="4611" width="7.875" style="241" customWidth="1"/>
    <col min="4612" max="4612" width="8.375" style="241" customWidth="1"/>
    <col min="4613" max="4613" width="8.125" style="241" customWidth="1"/>
    <col min="4614" max="4614" width="3.125" style="241" customWidth="1"/>
    <col min="4615" max="4615" width="2.5" style="241" customWidth="1"/>
    <col min="4616" max="4617" width="3.125" style="241" customWidth="1"/>
    <col min="4618" max="4618" width="2.5" style="241" customWidth="1"/>
    <col min="4619" max="4619" width="3.125" style="241" customWidth="1"/>
    <col min="4620" max="4620" width="3.75" style="241" customWidth="1"/>
    <col min="4621" max="4621" width="2.5" style="241" customWidth="1"/>
    <col min="4622" max="4622" width="3.875" style="241" customWidth="1"/>
    <col min="4623" max="4630" width="8.125" style="241" customWidth="1"/>
    <col min="4631" max="4631" width="7.875" style="241" customWidth="1"/>
    <col min="4632" max="4864" width="9" style="241"/>
    <col min="4865" max="4865" width="6.375" style="241" customWidth="1"/>
    <col min="4866" max="4866" width="5.375" style="241" customWidth="1"/>
    <col min="4867" max="4867" width="7.875" style="241" customWidth="1"/>
    <col min="4868" max="4868" width="8.375" style="241" customWidth="1"/>
    <col min="4869" max="4869" width="8.125" style="241" customWidth="1"/>
    <col min="4870" max="4870" width="3.125" style="241" customWidth="1"/>
    <col min="4871" max="4871" width="2.5" style="241" customWidth="1"/>
    <col min="4872" max="4873" width="3.125" style="241" customWidth="1"/>
    <col min="4874" max="4874" width="2.5" style="241" customWidth="1"/>
    <col min="4875" max="4875" width="3.125" style="241" customWidth="1"/>
    <col min="4876" max="4876" width="3.75" style="241" customWidth="1"/>
    <col min="4877" max="4877" width="2.5" style="241" customWidth="1"/>
    <col min="4878" max="4878" width="3.875" style="241" customWidth="1"/>
    <col min="4879" max="4886" width="8.125" style="241" customWidth="1"/>
    <col min="4887" max="4887" width="7.875" style="241" customWidth="1"/>
    <col min="4888" max="5120" width="9" style="241"/>
    <col min="5121" max="5121" width="6.375" style="241" customWidth="1"/>
    <col min="5122" max="5122" width="5.375" style="241" customWidth="1"/>
    <col min="5123" max="5123" width="7.875" style="241" customWidth="1"/>
    <col min="5124" max="5124" width="8.375" style="241" customWidth="1"/>
    <col min="5125" max="5125" width="8.125" style="241" customWidth="1"/>
    <col min="5126" max="5126" width="3.125" style="241" customWidth="1"/>
    <col min="5127" max="5127" width="2.5" style="241" customWidth="1"/>
    <col min="5128" max="5129" width="3.125" style="241" customWidth="1"/>
    <col min="5130" max="5130" width="2.5" style="241" customWidth="1"/>
    <col min="5131" max="5131" width="3.125" style="241" customWidth="1"/>
    <col min="5132" max="5132" width="3.75" style="241" customWidth="1"/>
    <col min="5133" max="5133" width="2.5" style="241" customWidth="1"/>
    <col min="5134" max="5134" width="3.875" style="241" customWidth="1"/>
    <col min="5135" max="5142" width="8.125" style="241" customWidth="1"/>
    <col min="5143" max="5143" width="7.875" style="241" customWidth="1"/>
    <col min="5144" max="5376" width="9" style="241"/>
    <col min="5377" max="5377" width="6.375" style="241" customWidth="1"/>
    <col min="5378" max="5378" width="5.375" style="241" customWidth="1"/>
    <col min="5379" max="5379" width="7.875" style="241" customWidth="1"/>
    <col min="5380" max="5380" width="8.375" style="241" customWidth="1"/>
    <col min="5381" max="5381" width="8.125" style="241" customWidth="1"/>
    <col min="5382" max="5382" width="3.125" style="241" customWidth="1"/>
    <col min="5383" max="5383" width="2.5" style="241" customWidth="1"/>
    <col min="5384" max="5385" width="3.125" style="241" customWidth="1"/>
    <col min="5386" max="5386" width="2.5" style="241" customWidth="1"/>
    <col min="5387" max="5387" width="3.125" style="241" customWidth="1"/>
    <col min="5388" max="5388" width="3.75" style="241" customWidth="1"/>
    <col min="5389" max="5389" width="2.5" style="241" customWidth="1"/>
    <col min="5390" max="5390" width="3.875" style="241" customWidth="1"/>
    <col min="5391" max="5398" width="8.125" style="241" customWidth="1"/>
    <col min="5399" max="5399" width="7.875" style="241" customWidth="1"/>
    <col min="5400" max="5632" width="9" style="241"/>
    <col min="5633" max="5633" width="6.375" style="241" customWidth="1"/>
    <col min="5634" max="5634" width="5.375" style="241" customWidth="1"/>
    <col min="5635" max="5635" width="7.875" style="241" customWidth="1"/>
    <col min="5636" max="5636" width="8.375" style="241" customWidth="1"/>
    <col min="5637" max="5637" width="8.125" style="241" customWidth="1"/>
    <col min="5638" max="5638" width="3.125" style="241" customWidth="1"/>
    <col min="5639" max="5639" width="2.5" style="241" customWidth="1"/>
    <col min="5640" max="5641" width="3.125" style="241" customWidth="1"/>
    <col min="5642" max="5642" width="2.5" style="241" customWidth="1"/>
    <col min="5643" max="5643" width="3.125" style="241" customWidth="1"/>
    <col min="5644" max="5644" width="3.75" style="241" customWidth="1"/>
    <col min="5645" max="5645" width="2.5" style="241" customWidth="1"/>
    <col min="5646" max="5646" width="3.875" style="241" customWidth="1"/>
    <col min="5647" max="5654" width="8.125" style="241" customWidth="1"/>
    <col min="5655" max="5655" width="7.875" style="241" customWidth="1"/>
    <col min="5656" max="5888" width="9" style="241"/>
    <col min="5889" max="5889" width="6.375" style="241" customWidth="1"/>
    <col min="5890" max="5890" width="5.375" style="241" customWidth="1"/>
    <col min="5891" max="5891" width="7.875" style="241" customWidth="1"/>
    <col min="5892" max="5892" width="8.375" style="241" customWidth="1"/>
    <col min="5893" max="5893" width="8.125" style="241" customWidth="1"/>
    <col min="5894" max="5894" width="3.125" style="241" customWidth="1"/>
    <col min="5895" max="5895" width="2.5" style="241" customWidth="1"/>
    <col min="5896" max="5897" width="3.125" style="241" customWidth="1"/>
    <col min="5898" max="5898" width="2.5" style="241" customWidth="1"/>
    <col min="5899" max="5899" width="3.125" style="241" customWidth="1"/>
    <col min="5900" max="5900" width="3.75" style="241" customWidth="1"/>
    <col min="5901" max="5901" width="2.5" style="241" customWidth="1"/>
    <col min="5902" max="5902" width="3.875" style="241" customWidth="1"/>
    <col min="5903" max="5910" width="8.125" style="241" customWidth="1"/>
    <col min="5911" max="5911" width="7.875" style="241" customWidth="1"/>
    <col min="5912" max="6144" width="9" style="241"/>
    <col min="6145" max="6145" width="6.375" style="241" customWidth="1"/>
    <col min="6146" max="6146" width="5.375" style="241" customWidth="1"/>
    <col min="6147" max="6147" width="7.875" style="241" customWidth="1"/>
    <col min="6148" max="6148" width="8.375" style="241" customWidth="1"/>
    <col min="6149" max="6149" width="8.125" style="241" customWidth="1"/>
    <col min="6150" max="6150" width="3.125" style="241" customWidth="1"/>
    <col min="6151" max="6151" width="2.5" style="241" customWidth="1"/>
    <col min="6152" max="6153" width="3.125" style="241" customWidth="1"/>
    <col min="6154" max="6154" width="2.5" style="241" customWidth="1"/>
    <col min="6155" max="6155" width="3.125" style="241" customWidth="1"/>
    <col min="6156" max="6156" width="3.75" style="241" customWidth="1"/>
    <col min="6157" max="6157" width="2.5" style="241" customWidth="1"/>
    <col min="6158" max="6158" width="3.875" style="241" customWidth="1"/>
    <col min="6159" max="6166" width="8.125" style="241" customWidth="1"/>
    <col min="6167" max="6167" width="7.875" style="241" customWidth="1"/>
    <col min="6168" max="6400" width="9" style="241"/>
    <col min="6401" max="6401" width="6.375" style="241" customWidth="1"/>
    <col min="6402" max="6402" width="5.375" style="241" customWidth="1"/>
    <col min="6403" max="6403" width="7.875" style="241" customWidth="1"/>
    <col min="6404" max="6404" width="8.375" style="241" customWidth="1"/>
    <col min="6405" max="6405" width="8.125" style="241" customWidth="1"/>
    <col min="6406" max="6406" width="3.125" style="241" customWidth="1"/>
    <col min="6407" max="6407" width="2.5" style="241" customWidth="1"/>
    <col min="6408" max="6409" width="3.125" style="241" customWidth="1"/>
    <col min="6410" max="6410" width="2.5" style="241" customWidth="1"/>
    <col min="6411" max="6411" width="3.125" style="241" customWidth="1"/>
    <col min="6412" max="6412" width="3.75" style="241" customWidth="1"/>
    <col min="6413" max="6413" width="2.5" style="241" customWidth="1"/>
    <col min="6414" max="6414" width="3.875" style="241" customWidth="1"/>
    <col min="6415" max="6422" width="8.125" style="241" customWidth="1"/>
    <col min="6423" max="6423" width="7.875" style="241" customWidth="1"/>
    <col min="6424" max="6656" width="9" style="241"/>
    <col min="6657" max="6657" width="6.375" style="241" customWidth="1"/>
    <col min="6658" max="6658" width="5.375" style="241" customWidth="1"/>
    <col min="6659" max="6659" width="7.875" style="241" customWidth="1"/>
    <col min="6660" max="6660" width="8.375" style="241" customWidth="1"/>
    <col min="6661" max="6661" width="8.125" style="241" customWidth="1"/>
    <col min="6662" max="6662" width="3.125" style="241" customWidth="1"/>
    <col min="6663" max="6663" width="2.5" style="241" customWidth="1"/>
    <col min="6664" max="6665" width="3.125" style="241" customWidth="1"/>
    <col min="6666" max="6666" width="2.5" style="241" customWidth="1"/>
    <col min="6667" max="6667" width="3.125" style="241" customWidth="1"/>
    <col min="6668" max="6668" width="3.75" style="241" customWidth="1"/>
    <col min="6669" max="6669" width="2.5" style="241" customWidth="1"/>
    <col min="6670" max="6670" width="3.875" style="241" customWidth="1"/>
    <col min="6671" max="6678" width="8.125" style="241" customWidth="1"/>
    <col min="6679" max="6679" width="7.875" style="241" customWidth="1"/>
    <col min="6680" max="6912" width="9" style="241"/>
    <col min="6913" max="6913" width="6.375" style="241" customWidth="1"/>
    <col min="6914" max="6914" width="5.375" style="241" customWidth="1"/>
    <col min="6915" max="6915" width="7.875" style="241" customWidth="1"/>
    <col min="6916" max="6916" width="8.375" style="241" customWidth="1"/>
    <col min="6917" max="6917" width="8.125" style="241" customWidth="1"/>
    <col min="6918" max="6918" width="3.125" style="241" customWidth="1"/>
    <col min="6919" max="6919" width="2.5" style="241" customWidth="1"/>
    <col min="6920" max="6921" width="3.125" style="241" customWidth="1"/>
    <col min="6922" max="6922" width="2.5" style="241" customWidth="1"/>
    <col min="6923" max="6923" width="3.125" style="241" customWidth="1"/>
    <col min="6924" max="6924" width="3.75" style="241" customWidth="1"/>
    <col min="6925" max="6925" width="2.5" style="241" customWidth="1"/>
    <col min="6926" max="6926" width="3.875" style="241" customWidth="1"/>
    <col min="6927" max="6934" width="8.125" style="241" customWidth="1"/>
    <col min="6935" max="6935" width="7.875" style="241" customWidth="1"/>
    <col min="6936" max="7168" width="9" style="241"/>
    <col min="7169" max="7169" width="6.375" style="241" customWidth="1"/>
    <col min="7170" max="7170" width="5.375" style="241" customWidth="1"/>
    <col min="7171" max="7171" width="7.875" style="241" customWidth="1"/>
    <col min="7172" max="7172" width="8.375" style="241" customWidth="1"/>
    <col min="7173" max="7173" width="8.125" style="241" customWidth="1"/>
    <col min="7174" max="7174" width="3.125" style="241" customWidth="1"/>
    <col min="7175" max="7175" width="2.5" style="241" customWidth="1"/>
    <col min="7176" max="7177" width="3.125" style="241" customWidth="1"/>
    <col min="7178" max="7178" width="2.5" style="241" customWidth="1"/>
    <col min="7179" max="7179" width="3.125" style="241" customWidth="1"/>
    <col min="7180" max="7180" width="3.75" style="241" customWidth="1"/>
    <col min="7181" max="7181" width="2.5" style="241" customWidth="1"/>
    <col min="7182" max="7182" width="3.875" style="241" customWidth="1"/>
    <col min="7183" max="7190" width="8.125" style="241" customWidth="1"/>
    <col min="7191" max="7191" width="7.875" style="241" customWidth="1"/>
    <col min="7192" max="7424" width="9" style="241"/>
    <col min="7425" max="7425" width="6.375" style="241" customWidth="1"/>
    <col min="7426" max="7426" width="5.375" style="241" customWidth="1"/>
    <col min="7427" max="7427" width="7.875" style="241" customWidth="1"/>
    <col min="7428" max="7428" width="8.375" style="241" customWidth="1"/>
    <col min="7429" max="7429" width="8.125" style="241" customWidth="1"/>
    <col min="7430" max="7430" width="3.125" style="241" customWidth="1"/>
    <col min="7431" max="7431" width="2.5" style="241" customWidth="1"/>
    <col min="7432" max="7433" width="3.125" style="241" customWidth="1"/>
    <col min="7434" max="7434" width="2.5" style="241" customWidth="1"/>
    <col min="7435" max="7435" width="3.125" style="241" customWidth="1"/>
    <col min="7436" max="7436" width="3.75" style="241" customWidth="1"/>
    <col min="7437" max="7437" width="2.5" style="241" customWidth="1"/>
    <col min="7438" max="7438" width="3.875" style="241" customWidth="1"/>
    <col min="7439" max="7446" width="8.125" style="241" customWidth="1"/>
    <col min="7447" max="7447" width="7.875" style="241" customWidth="1"/>
    <col min="7448" max="7680" width="9" style="241"/>
    <col min="7681" max="7681" width="6.375" style="241" customWidth="1"/>
    <col min="7682" max="7682" width="5.375" style="241" customWidth="1"/>
    <col min="7683" max="7683" width="7.875" style="241" customWidth="1"/>
    <col min="7684" max="7684" width="8.375" style="241" customWidth="1"/>
    <col min="7685" max="7685" width="8.125" style="241" customWidth="1"/>
    <col min="7686" max="7686" width="3.125" style="241" customWidth="1"/>
    <col min="7687" max="7687" width="2.5" style="241" customWidth="1"/>
    <col min="7688" max="7689" width="3.125" style="241" customWidth="1"/>
    <col min="7690" max="7690" width="2.5" style="241" customWidth="1"/>
    <col min="7691" max="7691" width="3.125" style="241" customWidth="1"/>
    <col min="7692" max="7692" width="3.75" style="241" customWidth="1"/>
    <col min="7693" max="7693" width="2.5" style="241" customWidth="1"/>
    <col min="7694" max="7694" width="3.875" style="241" customWidth="1"/>
    <col min="7695" max="7702" width="8.125" style="241" customWidth="1"/>
    <col min="7703" max="7703" width="7.875" style="241" customWidth="1"/>
    <col min="7704" max="7936" width="9" style="241"/>
    <col min="7937" max="7937" width="6.375" style="241" customWidth="1"/>
    <col min="7938" max="7938" width="5.375" style="241" customWidth="1"/>
    <col min="7939" max="7939" width="7.875" style="241" customWidth="1"/>
    <col min="7940" max="7940" width="8.375" style="241" customWidth="1"/>
    <col min="7941" max="7941" width="8.125" style="241" customWidth="1"/>
    <col min="7942" max="7942" width="3.125" style="241" customWidth="1"/>
    <col min="7943" max="7943" width="2.5" style="241" customWidth="1"/>
    <col min="7944" max="7945" width="3.125" style="241" customWidth="1"/>
    <col min="7946" max="7946" width="2.5" style="241" customWidth="1"/>
    <col min="7947" max="7947" width="3.125" style="241" customWidth="1"/>
    <col min="7948" max="7948" width="3.75" style="241" customWidth="1"/>
    <col min="7949" max="7949" width="2.5" style="241" customWidth="1"/>
    <col min="7950" max="7950" width="3.875" style="241" customWidth="1"/>
    <col min="7951" max="7958" width="8.125" style="241" customWidth="1"/>
    <col min="7959" max="7959" width="7.875" style="241" customWidth="1"/>
    <col min="7960" max="8192" width="9" style="241"/>
    <col min="8193" max="8193" width="6.375" style="241" customWidth="1"/>
    <col min="8194" max="8194" width="5.375" style="241" customWidth="1"/>
    <col min="8195" max="8195" width="7.875" style="241" customWidth="1"/>
    <col min="8196" max="8196" width="8.375" style="241" customWidth="1"/>
    <col min="8197" max="8197" width="8.125" style="241" customWidth="1"/>
    <col min="8198" max="8198" width="3.125" style="241" customWidth="1"/>
    <col min="8199" max="8199" width="2.5" style="241" customWidth="1"/>
    <col min="8200" max="8201" width="3.125" style="241" customWidth="1"/>
    <col min="8202" max="8202" width="2.5" style="241" customWidth="1"/>
    <col min="8203" max="8203" width="3.125" style="241" customWidth="1"/>
    <col min="8204" max="8204" width="3.75" style="241" customWidth="1"/>
    <col min="8205" max="8205" width="2.5" style="241" customWidth="1"/>
    <col min="8206" max="8206" width="3.875" style="241" customWidth="1"/>
    <col min="8207" max="8214" width="8.125" style="241" customWidth="1"/>
    <col min="8215" max="8215" width="7.875" style="241" customWidth="1"/>
    <col min="8216" max="8448" width="9" style="241"/>
    <col min="8449" max="8449" width="6.375" style="241" customWidth="1"/>
    <col min="8450" max="8450" width="5.375" style="241" customWidth="1"/>
    <col min="8451" max="8451" width="7.875" style="241" customWidth="1"/>
    <col min="8452" max="8452" width="8.375" style="241" customWidth="1"/>
    <col min="8453" max="8453" width="8.125" style="241" customWidth="1"/>
    <col min="8454" max="8454" width="3.125" style="241" customWidth="1"/>
    <col min="8455" max="8455" width="2.5" style="241" customWidth="1"/>
    <col min="8456" max="8457" width="3.125" style="241" customWidth="1"/>
    <col min="8458" max="8458" width="2.5" style="241" customWidth="1"/>
    <col min="8459" max="8459" width="3.125" style="241" customWidth="1"/>
    <col min="8460" max="8460" width="3.75" style="241" customWidth="1"/>
    <col min="8461" max="8461" width="2.5" style="241" customWidth="1"/>
    <col min="8462" max="8462" width="3.875" style="241" customWidth="1"/>
    <col min="8463" max="8470" width="8.125" style="241" customWidth="1"/>
    <col min="8471" max="8471" width="7.875" style="241" customWidth="1"/>
    <col min="8472" max="8704" width="9" style="241"/>
    <col min="8705" max="8705" width="6.375" style="241" customWidth="1"/>
    <col min="8706" max="8706" width="5.375" style="241" customWidth="1"/>
    <col min="8707" max="8707" width="7.875" style="241" customWidth="1"/>
    <col min="8708" max="8708" width="8.375" style="241" customWidth="1"/>
    <col min="8709" max="8709" width="8.125" style="241" customWidth="1"/>
    <col min="8710" max="8710" width="3.125" style="241" customWidth="1"/>
    <col min="8711" max="8711" width="2.5" style="241" customWidth="1"/>
    <col min="8712" max="8713" width="3.125" style="241" customWidth="1"/>
    <col min="8714" max="8714" width="2.5" style="241" customWidth="1"/>
    <col min="8715" max="8715" width="3.125" style="241" customWidth="1"/>
    <col min="8716" max="8716" width="3.75" style="241" customWidth="1"/>
    <col min="8717" max="8717" width="2.5" style="241" customWidth="1"/>
    <col min="8718" max="8718" width="3.875" style="241" customWidth="1"/>
    <col min="8719" max="8726" width="8.125" style="241" customWidth="1"/>
    <col min="8727" max="8727" width="7.875" style="241" customWidth="1"/>
    <col min="8728" max="8960" width="9" style="241"/>
    <col min="8961" max="8961" width="6.375" style="241" customWidth="1"/>
    <col min="8962" max="8962" width="5.375" style="241" customWidth="1"/>
    <col min="8963" max="8963" width="7.875" style="241" customWidth="1"/>
    <col min="8964" max="8964" width="8.375" style="241" customWidth="1"/>
    <col min="8965" max="8965" width="8.125" style="241" customWidth="1"/>
    <col min="8966" max="8966" width="3.125" style="241" customWidth="1"/>
    <col min="8967" max="8967" width="2.5" style="241" customWidth="1"/>
    <col min="8968" max="8969" width="3.125" style="241" customWidth="1"/>
    <col min="8970" max="8970" width="2.5" style="241" customWidth="1"/>
    <col min="8971" max="8971" width="3.125" style="241" customWidth="1"/>
    <col min="8972" max="8972" width="3.75" style="241" customWidth="1"/>
    <col min="8973" max="8973" width="2.5" style="241" customWidth="1"/>
    <col min="8974" max="8974" width="3.875" style="241" customWidth="1"/>
    <col min="8975" max="8982" width="8.125" style="241" customWidth="1"/>
    <col min="8983" max="8983" width="7.875" style="241" customWidth="1"/>
    <col min="8984" max="9216" width="9" style="241"/>
    <col min="9217" max="9217" width="6.375" style="241" customWidth="1"/>
    <col min="9218" max="9218" width="5.375" style="241" customWidth="1"/>
    <col min="9219" max="9219" width="7.875" style="241" customWidth="1"/>
    <col min="9220" max="9220" width="8.375" style="241" customWidth="1"/>
    <col min="9221" max="9221" width="8.125" style="241" customWidth="1"/>
    <col min="9222" max="9222" width="3.125" style="241" customWidth="1"/>
    <col min="9223" max="9223" width="2.5" style="241" customWidth="1"/>
    <col min="9224" max="9225" width="3.125" style="241" customWidth="1"/>
    <col min="9226" max="9226" width="2.5" style="241" customWidth="1"/>
    <col min="9227" max="9227" width="3.125" style="241" customWidth="1"/>
    <col min="9228" max="9228" width="3.75" style="241" customWidth="1"/>
    <col min="9229" max="9229" width="2.5" style="241" customWidth="1"/>
    <col min="9230" max="9230" width="3.875" style="241" customWidth="1"/>
    <col min="9231" max="9238" width="8.125" style="241" customWidth="1"/>
    <col min="9239" max="9239" width="7.875" style="241" customWidth="1"/>
    <col min="9240" max="9472" width="9" style="241"/>
    <col min="9473" max="9473" width="6.375" style="241" customWidth="1"/>
    <col min="9474" max="9474" width="5.375" style="241" customWidth="1"/>
    <col min="9475" max="9475" width="7.875" style="241" customWidth="1"/>
    <col min="9476" max="9476" width="8.375" style="241" customWidth="1"/>
    <col min="9477" max="9477" width="8.125" style="241" customWidth="1"/>
    <col min="9478" max="9478" width="3.125" style="241" customWidth="1"/>
    <col min="9479" max="9479" width="2.5" style="241" customWidth="1"/>
    <col min="9480" max="9481" width="3.125" style="241" customWidth="1"/>
    <col min="9482" max="9482" width="2.5" style="241" customWidth="1"/>
    <col min="9483" max="9483" width="3.125" style="241" customWidth="1"/>
    <col min="9484" max="9484" width="3.75" style="241" customWidth="1"/>
    <col min="9485" max="9485" width="2.5" style="241" customWidth="1"/>
    <col min="9486" max="9486" width="3.875" style="241" customWidth="1"/>
    <col min="9487" max="9494" width="8.125" style="241" customWidth="1"/>
    <col min="9495" max="9495" width="7.875" style="241" customWidth="1"/>
    <col min="9496" max="9728" width="9" style="241"/>
    <col min="9729" max="9729" width="6.375" style="241" customWidth="1"/>
    <col min="9730" max="9730" width="5.375" style="241" customWidth="1"/>
    <col min="9731" max="9731" width="7.875" style="241" customWidth="1"/>
    <col min="9732" max="9732" width="8.375" style="241" customWidth="1"/>
    <col min="9733" max="9733" width="8.125" style="241" customWidth="1"/>
    <col min="9734" max="9734" width="3.125" style="241" customWidth="1"/>
    <col min="9735" max="9735" width="2.5" style="241" customWidth="1"/>
    <col min="9736" max="9737" width="3.125" style="241" customWidth="1"/>
    <col min="9738" max="9738" width="2.5" style="241" customWidth="1"/>
    <col min="9739" max="9739" width="3.125" style="241" customWidth="1"/>
    <col min="9740" max="9740" width="3.75" style="241" customWidth="1"/>
    <col min="9741" max="9741" width="2.5" style="241" customWidth="1"/>
    <col min="9742" max="9742" width="3.875" style="241" customWidth="1"/>
    <col min="9743" max="9750" width="8.125" style="241" customWidth="1"/>
    <col min="9751" max="9751" width="7.875" style="241" customWidth="1"/>
    <col min="9752" max="9984" width="9" style="241"/>
    <col min="9985" max="9985" width="6.375" style="241" customWidth="1"/>
    <col min="9986" max="9986" width="5.375" style="241" customWidth="1"/>
    <col min="9987" max="9987" width="7.875" style="241" customWidth="1"/>
    <col min="9988" max="9988" width="8.375" style="241" customWidth="1"/>
    <col min="9989" max="9989" width="8.125" style="241" customWidth="1"/>
    <col min="9990" max="9990" width="3.125" style="241" customWidth="1"/>
    <col min="9991" max="9991" width="2.5" style="241" customWidth="1"/>
    <col min="9992" max="9993" width="3.125" style="241" customWidth="1"/>
    <col min="9994" max="9994" width="2.5" style="241" customWidth="1"/>
    <col min="9995" max="9995" width="3.125" style="241" customWidth="1"/>
    <col min="9996" max="9996" width="3.75" style="241" customWidth="1"/>
    <col min="9997" max="9997" width="2.5" style="241" customWidth="1"/>
    <col min="9998" max="9998" width="3.875" style="241" customWidth="1"/>
    <col min="9999" max="10006" width="8.125" style="241" customWidth="1"/>
    <col min="10007" max="10007" width="7.875" style="241" customWidth="1"/>
    <col min="10008" max="10240" width="9" style="241"/>
    <col min="10241" max="10241" width="6.375" style="241" customWidth="1"/>
    <col min="10242" max="10242" width="5.375" style="241" customWidth="1"/>
    <col min="10243" max="10243" width="7.875" style="241" customWidth="1"/>
    <col min="10244" max="10244" width="8.375" style="241" customWidth="1"/>
    <col min="10245" max="10245" width="8.125" style="241" customWidth="1"/>
    <col min="10246" max="10246" width="3.125" style="241" customWidth="1"/>
    <col min="10247" max="10247" width="2.5" style="241" customWidth="1"/>
    <col min="10248" max="10249" width="3.125" style="241" customWidth="1"/>
    <col min="10250" max="10250" width="2.5" style="241" customWidth="1"/>
    <col min="10251" max="10251" width="3.125" style="241" customWidth="1"/>
    <col min="10252" max="10252" width="3.75" style="241" customWidth="1"/>
    <col min="10253" max="10253" width="2.5" style="241" customWidth="1"/>
    <col min="10254" max="10254" width="3.875" style="241" customWidth="1"/>
    <col min="10255" max="10262" width="8.125" style="241" customWidth="1"/>
    <col min="10263" max="10263" width="7.875" style="241" customWidth="1"/>
    <col min="10264" max="10496" width="9" style="241"/>
    <col min="10497" max="10497" width="6.375" style="241" customWidth="1"/>
    <col min="10498" max="10498" width="5.375" style="241" customWidth="1"/>
    <col min="10499" max="10499" width="7.875" style="241" customWidth="1"/>
    <col min="10500" max="10500" width="8.375" style="241" customWidth="1"/>
    <col min="10501" max="10501" width="8.125" style="241" customWidth="1"/>
    <col min="10502" max="10502" width="3.125" style="241" customWidth="1"/>
    <col min="10503" max="10503" width="2.5" style="241" customWidth="1"/>
    <col min="10504" max="10505" width="3.125" style="241" customWidth="1"/>
    <col min="10506" max="10506" width="2.5" style="241" customWidth="1"/>
    <col min="10507" max="10507" width="3.125" style="241" customWidth="1"/>
    <col min="10508" max="10508" width="3.75" style="241" customWidth="1"/>
    <col min="10509" max="10509" width="2.5" style="241" customWidth="1"/>
    <col min="10510" max="10510" width="3.875" style="241" customWidth="1"/>
    <col min="10511" max="10518" width="8.125" style="241" customWidth="1"/>
    <col min="10519" max="10519" width="7.875" style="241" customWidth="1"/>
    <col min="10520" max="10752" width="9" style="241"/>
    <col min="10753" max="10753" width="6.375" style="241" customWidth="1"/>
    <col min="10754" max="10754" width="5.375" style="241" customWidth="1"/>
    <col min="10755" max="10755" width="7.875" style="241" customWidth="1"/>
    <col min="10756" max="10756" width="8.375" style="241" customWidth="1"/>
    <col min="10757" max="10757" width="8.125" style="241" customWidth="1"/>
    <col min="10758" max="10758" width="3.125" style="241" customWidth="1"/>
    <col min="10759" max="10759" width="2.5" style="241" customWidth="1"/>
    <col min="10760" max="10761" width="3.125" style="241" customWidth="1"/>
    <col min="10762" max="10762" width="2.5" style="241" customWidth="1"/>
    <col min="10763" max="10763" width="3.125" style="241" customWidth="1"/>
    <col min="10764" max="10764" width="3.75" style="241" customWidth="1"/>
    <col min="10765" max="10765" width="2.5" style="241" customWidth="1"/>
    <col min="10766" max="10766" width="3.875" style="241" customWidth="1"/>
    <col min="10767" max="10774" width="8.125" style="241" customWidth="1"/>
    <col min="10775" max="10775" width="7.875" style="241" customWidth="1"/>
    <col min="10776" max="11008" width="9" style="241"/>
    <col min="11009" max="11009" width="6.375" style="241" customWidth="1"/>
    <col min="11010" max="11010" width="5.375" style="241" customWidth="1"/>
    <col min="11011" max="11011" width="7.875" style="241" customWidth="1"/>
    <col min="11012" max="11012" width="8.375" style="241" customWidth="1"/>
    <col min="11013" max="11013" width="8.125" style="241" customWidth="1"/>
    <col min="11014" max="11014" width="3.125" style="241" customWidth="1"/>
    <col min="11015" max="11015" width="2.5" style="241" customWidth="1"/>
    <col min="11016" max="11017" width="3.125" style="241" customWidth="1"/>
    <col min="11018" max="11018" width="2.5" style="241" customWidth="1"/>
    <col min="11019" max="11019" width="3.125" style="241" customWidth="1"/>
    <col min="11020" max="11020" width="3.75" style="241" customWidth="1"/>
    <col min="11021" max="11021" width="2.5" style="241" customWidth="1"/>
    <col min="11022" max="11022" width="3.875" style="241" customWidth="1"/>
    <col min="11023" max="11030" width="8.125" style="241" customWidth="1"/>
    <col min="11031" max="11031" width="7.875" style="241" customWidth="1"/>
    <col min="11032" max="11264" width="9" style="241"/>
    <col min="11265" max="11265" width="6.375" style="241" customWidth="1"/>
    <col min="11266" max="11266" width="5.375" style="241" customWidth="1"/>
    <col min="11267" max="11267" width="7.875" style="241" customWidth="1"/>
    <col min="11268" max="11268" width="8.375" style="241" customWidth="1"/>
    <col min="11269" max="11269" width="8.125" style="241" customWidth="1"/>
    <col min="11270" max="11270" width="3.125" style="241" customWidth="1"/>
    <col min="11271" max="11271" width="2.5" style="241" customWidth="1"/>
    <col min="11272" max="11273" width="3.125" style="241" customWidth="1"/>
    <col min="11274" max="11274" width="2.5" style="241" customWidth="1"/>
    <col min="11275" max="11275" width="3.125" style="241" customWidth="1"/>
    <col min="11276" max="11276" width="3.75" style="241" customWidth="1"/>
    <col min="11277" max="11277" width="2.5" style="241" customWidth="1"/>
    <col min="11278" max="11278" width="3.875" style="241" customWidth="1"/>
    <col min="11279" max="11286" width="8.125" style="241" customWidth="1"/>
    <col min="11287" max="11287" width="7.875" style="241" customWidth="1"/>
    <col min="11288" max="11520" width="9" style="241"/>
    <col min="11521" max="11521" width="6.375" style="241" customWidth="1"/>
    <col min="11522" max="11522" width="5.375" style="241" customWidth="1"/>
    <col min="11523" max="11523" width="7.875" style="241" customWidth="1"/>
    <col min="11524" max="11524" width="8.375" style="241" customWidth="1"/>
    <col min="11525" max="11525" width="8.125" style="241" customWidth="1"/>
    <col min="11526" max="11526" width="3.125" style="241" customWidth="1"/>
    <col min="11527" max="11527" width="2.5" style="241" customWidth="1"/>
    <col min="11528" max="11529" width="3.125" style="241" customWidth="1"/>
    <col min="11530" max="11530" width="2.5" style="241" customWidth="1"/>
    <col min="11531" max="11531" width="3.125" style="241" customWidth="1"/>
    <col min="11532" max="11532" width="3.75" style="241" customWidth="1"/>
    <col min="11533" max="11533" width="2.5" style="241" customWidth="1"/>
    <col min="11534" max="11534" width="3.875" style="241" customWidth="1"/>
    <col min="11535" max="11542" width="8.125" style="241" customWidth="1"/>
    <col min="11543" max="11543" width="7.875" style="241" customWidth="1"/>
    <col min="11544" max="11776" width="9" style="241"/>
    <col min="11777" max="11777" width="6.375" style="241" customWidth="1"/>
    <col min="11778" max="11778" width="5.375" style="241" customWidth="1"/>
    <col min="11779" max="11779" width="7.875" style="241" customWidth="1"/>
    <col min="11780" max="11780" width="8.375" style="241" customWidth="1"/>
    <col min="11781" max="11781" width="8.125" style="241" customWidth="1"/>
    <col min="11782" max="11782" width="3.125" style="241" customWidth="1"/>
    <col min="11783" max="11783" width="2.5" style="241" customWidth="1"/>
    <col min="11784" max="11785" width="3.125" style="241" customWidth="1"/>
    <col min="11786" max="11786" width="2.5" style="241" customWidth="1"/>
    <col min="11787" max="11787" width="3.125" style="241" customWidth="1"/>
    <col min="11788" max="11788" width="3.75" style="241" customWidth="1"/>
    <col min="11789" max="11789" width="2.5" style="241" customWidth="1"/>
    <col min="11790" max="11790" width="3.875" style="241" customWidth="1"/>
    <col min="11791" max="11798" width="8.125" style="241" customWidth="1"/>
    <col min="11799" max="11799" width="7.875" style="241" customWidth="1"/>
    <col min="11800" max="12032" width="9" style="241"/>
    <col min="12033" max="12033" width="6.375" style="241" customWidth="1"/>
    <col min="12034" max="12034" width="5.375" style="241" customWidth="1"/>
    <col min="12035" max="12035" width="7.875" style="241" customWidth="1"/>
    <col min="12036" max="12036" width="8.375" style="241" customWidth="1"/>
    <col min="12037" max="12037" width="8.125" style="241" customWidth="1"/>
    <col min="12038" max="12038" width="3.125" style="241" customWidth="1"/>
    <col min="12039" max="12039" width="2.5" style="241" customWidth="1"/>
    <col min="12040" max="12041" width="3.125" style="241" customWidth="1"/>
    <col min="12042" max="12042" width="2.5" style="241" customWidth="1"/>
    <col min="12043" max="12043" width="3.125" style="241" customWidth="1"/>
    <col min="12044" max="12044" width="3.75" style="241" customWidth="1"/>
    <col min="12045" max="12045" width="2.5" style="241" customWidth="1"/>
    <col min="12046" max="12046" width="3.875" style="241" customWidth="1"/>
    <col min="12047" max="12054" width="8.125" style="241" customWidth="1"/>
    <col min="12055" max="12055" width="7.875" style="241" customWidth="1"/>
    <col min="12056" max="12288" width="9" style="241"/>
    <col min="12289" max="12289" width="6.375" style="241" customWidth="1"/>
    <col min="12290" max="12290" width="5.375" style="241" customWidth="1"/>
    <col min="12291" max="12291" width="7.875" style="241" customWidth="1"/>
    <col min="12292" max="12292" width="8.375" style="241" customWidth="1"/>
    <col min="12293" max="12293" width="8.125" style="241" customWidth="1"/>
    <col min="12294" max="12294" width="3.125" style="241" customWidth="1"/>
    <col min="12295" max="12295" width="2.5" style="241" customWidth="1"/>
    <col min="12296" max="12297" width="3.125" style="241" customWidth="1"/>
    <col min="12298" max="12298" width="2.5" style="241" customWidth="1"/>
    <col min="12299" max="12299" width="3.125" style="241" customWidth="1"/>
    <col min="12300" max="12300" width="3.75" style="241" customWidth="1"/>
    <col min="12301" max="12301" width="2.5" style="241" customWidth="1"/>
    <col min="12302" max="12302" width="3.875" style="241" customWidth="1"/>
    <col min="12303" max="12310" width="8.125" style="241" customWidth="1"/>
    <col min="12311" max="12311" width="7.875" style="241" customWidth="1"/>
    <col min="12312" max="12544" width="9" style="241"/>
    <col min="12545" max="12545" width="6.375" style="241" customWidth="1"/>
    <col min="12546" max="12546" width="5.375" style="241" customWidth="1"/>
    <col min="12547" max="12547" width="7.875" style="241" customWidth="1"/>
    <col min="12548" max="12548" width="8.375" style="241" customWidth="1"/>
    <col min="12549" max="12549" width="8.125" style="241" customWidth="1"/>
    <col min="12550" max="12550" width="3.125" style="241" customWidth="1"/>
    <col min="12551" max="12551" width="2.5" style="241" customWidth="1"/>
    <col min="12552" max="12553" width="3.125" style="241" customWidth="1"/>
    <col min="12554" max="12554" width="2.5" style="241" customWidth="1"/>
    <col min="12555" max="12555" width="3.125" style="241" customWidth="1"/>
    <col min="12556" max="12556" width="3.75" style="241" customWidth="1"/>
    <col min="12557" max="12557" width="2.5" style="241" customWidth="1"/>
    <col min="12558" max="12558" width="3.875" style="241" customWidth="1"/>
    <col min="12559" max="12566" width="8.125" style="241" customWidth="1"/>
    <col min="12567" max="12567" width="7.875" style="241" customWidth="1"/>
    <col min="12568" max="12800" width="9" style="241"/>
    <col min="12801" max="12801" width="6.375" style="241" customWidth="1"/>
    <col min="12802" max="12802" width="5.375" style="241" customWidth="1"/>
    <col min="12803" max="12803" width="7.875" style="241" customWidth="1"/>
    <col min="12804" max="12804" width="8.375" style="241" customWidth="1"/>
    <col min="12805" max="12805" width="8.125" style="241" customWidth="1"/>
    <col min="12806" max="12806" width="3.125" style="241" customWidth="1"/>
    <col min="12807" max="12807" width="2.5" style="241" customWidth="1"/>
    <col min="12808" max="12809" width="3.125" style="241" customWidth="1"/>
    <col min="12810" max="12810" width="2.5" style="241" customWidth="1"/>
    <col min="12811" max="12811" width="3.125" style="241" customWidth="1"/>
    <col min="12812" max="12812" width="3.75" style="241" customWidth="1"/>
    <col min="12813" max="12813" width="2.5" style="241" customWidth="1"/>
    <col min="12814" max="12814" width="3.875" style="241" customWidth="1"/>
    <col min="12815" max="12822" width="8.125" style="241" customWidth="1"/>
    <col min="12823" max="12823" width="7.875" style="241" customWidth="1"/>
    <col min="12824" max="13056" width="9" style="241"/>
    <col min="13057" max="13057" width="6.375" style="241" customWidth="1"/>
    <col min="13058" max="13058" width="5.375" style="241" customWidth="1"/>
    <col min="13059" max="13059" width="7.875" style="241" customWidth="1"/>
    <col min="13060" max="13060" width="8.375" style="241" customWidth="1"/>
    <col min="13061" max="13061" width="8.125" style="241" customWidth="1"/>
    <col min="13062" max="13062" width="3.125" style="241" customWidth="1"/>
    <col min="13063" max="13063" width="2.5" style="241" customWidth="1"/>
    <col min="13064" max="13065" width="3.125" style="241" customWidth="1"/>
    <col min="13066" max="13066" width="2.5" style="241" customWidth="1"/>
    <col min="13067" max="13067" width="3.125" style="241" customWidth="1"/>
    <col min="13068" max="13068" width="3.75" style="241" customWidth="1"/>
    <col min="13069" max="13069" width="2.5" style="241" customWidth="1"/>
    <col min="13070" max="13070" width="3.875" style="241" customWidth="1"/>
    <col min="13071" max="13078" width="8.125" style="241" customWidth="1"/>
    <col min="13079" max="13079" width="7.875" style="241" customWidth="1"/>
    <col min="13080" max="13312" width="9" style="241"/>
    <col min="13313" max="13313" width="6.375" style="241" customWidth="1"/>
    <col min="13314" max="13314" width="5.375" style="241" customWidth="1"/>
    <col min="13315" max="13315" width="7.875" style="241" customWidth="1"/>
    <col min="13316" max="13316" width="8.375" style="241" customWidth="1"/>
    <col min="13317" max="13317" width="8.125" style="241" customWidth="1"/>
    <col min="13318" max="13318" width="3.125" style="241" customWidth="1"/>
    <col min="13319" max="13319" width="2.5" style="241" customWidth="1"/>
    <col min="13320" max="13321" width="3.125" style="241" customWidth="1"/>
    <col min="13322" max="13322" width="2.5" style="241" customWidth="1"/>
    <col min="13323" max="13323" width="3.125" style="241" customWidth="1"/>
    <col min="13324" max="13324" width="3.75" style="241" customWidth="1"/>
    <col min="13325" max="13325" width="2.5" style="241" customWidth="1"/>
    <col min="13326" max="13326" width="3.875" style="241" customWidth="1"/>
    <col min="13327" max="13334" width="8.125" style="241" customWidth="1"/>
    <col min="13335" max="13335" width="7.875" style="241" customWidth="1"/>
    <col min="13336" max="13568" width="9" style="241"/>
    <col min="13569" max="13569" width="6.375" style="241" customWidth="1"/>
    <col min="13570" max="13570" width="5.375" style="241" customWidth="1"/>
    <col min="13571" max="13571" width="7.875" style="241" customWidth="1"/>
    <col min="13572" max="13572" width="8.375" style="241" customWidth="1"/>
    <col min="13573" max="13573" width="8.125" style="241" customWidth="1"/>
    <col min="13574" max="13574" width="3.125" style="241" customWidth="1"/>
    <col min="13575" max="13575" width="2.5" style="241" customWidth="1"/>
    <col min="13576" max="13577" width="3.125" style="241" customWidth="1"/>
    <col min="13578" max="13578" width="2.5" style="241" customWidth="1"/>
    <col min="13579" max="13579" width="3.125" style="241" customWidth="1"/>
    <col min="13580" max="13580" width="3.75" style="241" customWidth="1"/>
    <col min="13581" max="13581" width="2.5" style="241" customWidth="1"/>
    <col min="13582" max="13582" width="3.875" style="241" customWidth="1"/>
    <col min="13583" max="13590" width="8.125" style="241" customWidth="1"/>
    <col min="13591" max="13591" width="7.875" style="241" customWidth="1"/>
    <col min="13592" max="13824" width="9" style="241"/>
    <col min="13825" max="13825" width="6.375" style="241" customWidth="1"/>
    <col min="13826" max="13826" width="5.375" style="241" customWidth="1"/>
    <col min="13827" max="13827" width="7.875" style="241" customWidth="1"/>
    <col min="13828" max="13828" width="8.375" style="241" customWidth="1"/>
    <col min="13829" max="13829" width="8.125" style="241" customWidth="1"/>
    <col min="13830" max="13830" width="3.125" style="241" customWidth="1"/>
    <col min="13831" max="13831" width="2.5" style="241" customWidth="1"/>
    <col min="13832" max="13833" width="3.125" style="241" customWidth="1"/>
    <col min="13834" max="13834" width="2.5" style="241" customWidth="1"/>
    <col min="13835" max="13835" width="3.125" style="241" customWidth="1"/>
    <col min="13836" max="13836" width="3.75" style="241" customWidth="1"/>
    <col min="13837" max="13837" width="2.5" style="241" customWidth="1"/>
    <col min="13838" max="13838" width="3.875" style="241" customWidth="1"/>
    <col min="13839" max="13846" width="8.125" style="241" customWidth="1"/>
    <col min="13847" max="13847" width="7.875" style="241" customWidth="1"/>
    <col min="13848" max="14080" width="9" style="241"/>
    <col min="14081" max="14081" width="6.375" style="241" customWidth="1"/>
    <col min="14082" max="14082" width="5.375" style="241" customWidth="1"/>
    <col min="14083" max="14083" width="7.875" style="241" customWidth="1"/>
    <col min="14084" max="14084" width="8.375" style="241" customWidth="1"/>
    <col min="14085" max="14085" width="8.125" style="241" customWidth="1"/>
    <col min="14086" max="14086" width="3.125" style="241" customWidth="1"/>
    <col min="14087" max="14087" width="2.5" style="241" customWidth="1"/>
    <col min="14088" max="14089" width="3.125" style="241" customWidth="1"/>
    <col min="14090" max="14090" width="2.5" style="241" customWidth="1"/>
    <col min="14091" max="14091" width="3.125" style="241" customWidth="1"/>
    <col min="14092" max="14092" width="3.75" style="241" customWidth="1"/>
    <col min="14093" max="14093" width="2.5" style="241" customWidth="1"/>
    <col min="14094" max="14094" width="3.875" style="241" customWidth="1"/>
    <col min="14095" max="14102" width="8.125" style="241" customWidth="1"/>
    <col min="14103" max="14103" width="7.875" style="241" customWidth="1"/>
    <col min="14104" max="14336" width="9" style="241"/>
    <col min="14337" max="14337" width="6.375" style="241" customWidth="1"/>
    <col min="14338" max="14338" width="5.375" style="241" customWidth="1"/>
    <col min="14339" max="14339" width="7.875" style="241" customWidth="1"/>
    <col min="14340" max="14340" width="8.375" style="241" customWidth="1"/>
    <col min="14341" max="14341" width="8.125" style="241" customWidth="1"/>
    <col min="14342" max="14342" width="3.125" style="241" customWidth="1"/>
    <col min="14343" max="14343" width="2.5" style="241" customWidth="1"/>
    <col min="14344" max="14345" width="3.125" style="241" customWidth="1"/>
    <col min="14346" max="14346" width="2.5" style="241" customWidth="1"/>
    <col min="14347" max="14347" width="3.125" style="241" customWidth="1"/>
    <col min="14348" max="14348" width="3.75" style="241" customWidth="1"/>
    <col min="14349" max="14349" width="2.5" style="241" customWidth="1"/>
    <col min="14350" max="14350" width="3.875" style="241" customWidth="1"/>
    <col min="14351" max="14358" width="8.125" style="241" customWidth="1"/>
    <col min="14359" max="14359" width="7.875" style="241" customWidth="1"/>
    <col min="14360" max="14592" width="9" style="241"/>
    <col min="14593" max="14593" width="6.375" style="241" customWidth="1"/>
    <col min="14594" max="14594" width="5.375" style="241" customWidth="1"/>
    <col min="14595" max="14595" width="7.875" style="241" customWidth="1"/>
    <col min="14596" max="14596" width="8.375" style="241" customWidth="1"/>
    <col min="14597" max="14597" width="8.125" style="241" customWidth="1"/>
    <col min="14598" max="14598" width="3.125" style="241" customWidth="1"/>
    <col min="14599" max="14599" width="2.5" style="241" customWidth="1"/>
    <col min="14600" max="14601" width="3.125" style="241" customWidth="1"/>
    <col min="14602" max="14602" width="2.5" style="241" customWidth="1"/>
    <col min="14603" max="14603" width="3.125" style="241" customWidth="1"/>
    <col min="14604" max="14604" width="3.75" style="241" customWidth="1"/>
    <col min="14605" max="14605" width="2.5" style="241" customWidth="1"/>
    <col min="14606" max="14606" width="3.875" style="241" customWidth="1"/>
    <col min="14607" max="14614" width="8.125" style="241" customWidth="1"/>
    <col min="14615" max="14615" width="7.875" style="241" customWidth="1"/>
    <col min="14616" max="14848" width="9" style="241"/>
    <col min="14849" max="14849" width="6.375" style="241" customWidth="1"/>
    <col min="14850" max="14850" width="5.375" style="241" customWidth="1"/>
    <col min="14851" max="14851" width="7.875" style="241" customWidth="1"/>
    <col min="14852" max="14852" width="8.375" style="241" customWidth="1"/>
    <col min="14853" max="14853" width="8.125" style="241" customWidth="1"/>
    <col min="14854" max="14854" width="3.125" style="241" customWidth="1"/>
    <col min="14855" max="14855" width="2.5" style="241" customWidth="1"/>
    <col min="14856" max="14857" width="3.125" style="241" customWidth="1"/>
    <col min="14858" max="14858" width="2.5" style="241" customWidth="1"/>
    <col min="14859" max="14859" width="3.125" style="241" customWidth="1"/>
    <col min="14860" max="14860" width="3.75" style="241" customWidth="1"/>
    <col min="14861" max="14861" width="2.5" style="241" customWidth="1"/>
    <col min="14862" max="14862" width="3.875" style="241" customWidth="1"/>
    <col min="14863" max="14870" width="8.125" style="241" customWidth="1"/>
    <col min="14871" max="14871" width="7.875" style="241" customWidth="1"/>
    <col min="14872" max="15104" width="9" style="241"/>
    <col min="15105" max="15105" width="6.375" style="241" customWidth="1"/>
    <col min="15106" max="15106" width="5.375" style="241" customWidth="1"/>
    <col min="15107" max="15107" width="7.875" style="241" customWidth="1"/>
    <col min="15108" max="15108" width="8.375" style="241" customWidth="1"/>
    <col min="15109" max="15109" width="8.125" style="241" customWidth="1"/>
    <col min="15110" max="15110" width="3.125" style="241" customWidth="1"/>
    <col min="15111" max="15111" width="2.5" style="241" customWidth="1"/>
    <col min="15112" max="15113" width="3.125" style="241" customWidth="1"/>
    <col min="15114" max="15114" width="2.5" style="241" customWidth="1"/>
    <col min="15115" max="15115" width="3.125" style="241" customWidth="1"/>
    <col min="15116" max="15116" width="3.75" style="241" customWidth="1"/>
    <col min="15117" max="15117" width="2.5" style="241" customWidth="1"/>
    <col min="15118" max="15118" width="3.875" style="241" customWidth="1"/>
    <col min="15119" max="15126" width="8.125" style="241" customWidth="1"/>
    <col min="15127" max="15127" width="7.875" style="241" customWidth="1"/>
    <col min="15128" max="15360" width="9" style="241"/>
    <col min="15361" max="15361" width="6.375" style="241" customWidth="1"/>
    <col min="15362" max="15362" width="5.375" style="241" customWidth="1"/>
    <col min="15363" max="15363" width="7.875" style="241" customWidth="1"/>
    <col min="15364" max="15364" width="8.375" style="241" customWidth="1"/>
    <col min="15365" max="15365" width="8.125" style="241" customWidth="1"/>
    <col min="15366" max="15366" width="3.125" style="241" customWidth="1"/>
    <col min="15367" max="15367" width="2.5" style="241" customWidth="1"/>
    <col min="15368" max="15369" width="3.125" style="241" customWidth="1"/>
    <col min="15370" max="15370" width="2.5" style="241" customWidth="1"/>
    <col min="15371" max="15371" width="3.125" style="241" customWidth="1"/>
    <col min="15372" max="15372" width="3.75" style="241" customWidth="1"/>
    <col min="15373" max="15373" width="2.5" style="241" customWidth="1"/>
    <col min="15374" max="15374" width="3.875" style="241" customWidth="1"/>
    <col min="15375" max="15382" width="8.125" style="241" customWidth="1"/>
    <col min="15383" max="15383" width="7.875" style="241" customWidth="1"/>
    <col min="15384" max="15616" width="9" style="241"/>
    <col min="15617" max="15617" width="6.375" style="241" customWidth="1"/>
    <col min="15618" max="15618" width="5.375" style="241" customWidth="1"/>
    <col min="15619" max="15619" width="7.875" style="241" customWidth="1"/>
    <col min="15620" max="15620" width="8.375" style="241" customWidth="1"/>
    <col min="15621" max="15621" width="8.125" style="241" customWidth="1"/>
    <col min="15622" max="15622" width="3.125" style="241" customWidth="1"/>
    <col min="15623" max="15623" width="2.5" style="241" customWidth="1"/>
    <col min="15624" max="15625" width="3.125" style="241" customWidth="1"/>
    <col min="15626" max="15626" width="2.5" style="241" customWidth="1"/>
    <col min="15627" max="15627" width="3.125" style="241" customWidth="1"/>
    <col min="15628" max="15628" width="3.75" style="241" customWidth="1"/>
    <col min="15629" max="15629" width="2.5" style="241" customWidth="1"/>
    <col min="15630" max="15630" width="3.875" style="241" customWidth="1"/>
    <col min="15631" max="15638" width="8.125" style="241" customWidth="1"/>
    <col min="15639" max="15639" width="7.875" style="241" customWidth="1"/>
    <col min="15640" max="15872" width="9" style="241"/>
    <col min="15873" max="15873" width="6.375" style="241" customWidth="1"/>
    <col min="15874" max="15874" width="5.375" style="241" customWidth="1"/>
    <col min="15875" max="15875" width="7.875" style="241" customWidth="1"/>
    <col min="15876" max="15876" width="8.375" style="241" customWidth="1"/>
    <col min="15877" max="15877" width="8.125" style="241" customWidth="1"/>
    <col min="15878" max="15878" width="3.125" style="241" customWidth="1"/>
    <col min="15879" max="15879" width="2.5" style="241" customWidth="1"/>
    <col min="15880" max="15881" width="3.125" style="241" customWidth="1"/>
    <col min="15882" max="15882" width="2.5" style="241" customWidth="1"/>
    <col min="15883" max="15883" width="3.125" style="241" customWidth="1"/>
    <col min="15884" max="15884" width="3.75" style="241" customWidth="1"/>
    <col min="15885" max="15885" width="2.5" style="241" customWidth="1"/>
    <col min="15886" max="15886" width="3.875" style="241" customWidth="1"/>
    <col min="15887" max="15894" width="8.125" style="241" customWidth="1"/>
    <col min="15895" max="15895" width="7.875" style="241" customWidth="1"/>
    <col min="15896" max="16128" width="9" style="241"/>
    <col min="16129" max="16129" width="6.375" style="241" customWidth="1"/>
    <col min="16130" max="16130" width="5.375" style="241" customWidth="1"/>
    <col min="16131" max="16131" width="7.875" style="241" customWidth="1"/>
    <col min="16132" max="16132" width="8.375" style="241" customWidth="1"/>
    <col min="16133" max="16133" width="8.125" style="241" customWidth="1"/>
    <col min="16134" max="16134" width="3.125" style="241" customWidth="1"/>
    <col min="16135" max="16135" width="2.5" style="241" customWidth="1"/>
    <col min="16136" max="16137" width="3.125" style="241" customWidth="1"/>
    <col min="16138" max="16138" width="2.5" style="241" customWidth="1"/>
    <col min="16139" max="16139" width="3.125" style="241" customWidth="1"/>
    <col min="16140" max="16140" width="3.75" style="241" customWidth="1"/>
    <col min="16141" max="16141" width="2.5" style="241" customWidth="1"/>
    <col min="16142" max="16142" width="3.875" style="241" customWidth="1"/>
    <col min="16143" max="16150" width="8.125" style="241" customWidth="1"/>
    <col min="16151" max="16151" width="7.875" style="241" customWidth="1"/>
    <col min="16152" max="16384" width="9" style="241"/>
  </cols>
  <sheetData>
    <row r="1" spans="1:27" ht="18" customHeight="1" x14ac:dyDescent="0.15">
      <c r="A1" s="1" t="s">
        <v>85</v>
      </c>
      <c r="T1" s="398"/>
      <c r="U1" s="400" t="s">
        <v>0</v>
      </c>
      <c r="V1" s="402"/>
      <c r="W1" s="403" t="s">
        <v>1</v>
      </c>
    </row>
    <row r="2" spans="1:27" ht="8.25" customHeight="1" x14ac:dyDescent="0.15">
      <c r="T2" s="399"/>
      <c r="U2" s="401"/>
      <c r="V2" s="266"/>
      <c r="W2" s="404"/>
    </row>
    <row r="3" spans="1:27" ht="43.5" customHeight="1" thickBot="1" x14ac:dyDescent="0.2">
      <c r="A3" s="2"/>
      <c r="B3" s="2"/>
      <c r="C3" s="405" t="s">
        <v>84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3"/>
      <c r="U3" s="4"/>
      <c r="V3" s="5"/>
      <c r="W3" s="6"/>
    </row>
    <row r="4" spans="1:27" ht="5.2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7"/>
      <c r="V4" s="7"/>
      <c r="W4" s="7"/>
    </row>
    <row r="5" spans="1:27" ht="21.75" customHeight="1" x14ac:dyDescent="0.15">
      <c r="D5" s="8" t="s">
        <v>2</v>
      </c>
      <c r="M5" s="254"/>
      <c r="N5" s="254"/>
      <c r="O5" s="254"/>
      <c r="P5" s="254"/>
      <c r="Q5" s="254"/>
      <c r="R5" s="10"/>
      <c r="S5" s="11" t="s">
        <v>3</v>
      </c>
      <c r="T5" s="12"/>
      <c r="U5" s="13"/>
      <c r="V5" s="13"/>
      <c r="W5" s="14"/>
    </row>
    <row r="6" spans="1:27" ht="32.25" customHeight="1" thickBot="1" x14ac:dyDescent="0.2">
      <c r="A6" s="15" t="s">
        <v>4</v>
      </c>
      <c r="P6" s="16"/>
      <c r="Q6" s="17"/>
      <c r="R6" s="17"/>
      <c r="S6" s="17"/>
      <c r="T6" s="17"/>
      <c r="U6" s="17"/>
      <c r="V6" s="17"/>
      <c r="W6" s="17"/>
      <c r="Y6" s="16"/>
    </row>
    <row r="7" spans="1:27" ht="22.5" customHeight="1" x14ac:dyDescent="0.15">
      <c r="A7" s="18" t="s">
        <v>5</v>
      </c>
      <c r="B7" s="407" t="s">
        <v>6</v>
      </c>
      <c r="C7" s="242" t="s">
        <v>7</v>
      </c>
      <c r="D7" s="20"/>
      <c r="E7" s="21" t="s">
        <v>8</v>
      </c>
      <c r="F7" s="358" t="s">
        <v>9</v>
      </c>
      <c r="G7" s="359"/>
      <c r="H7" s="360"/>
      <c r="I7" s="361" t="s">
        <v>10</v>
      </c>
      <c r="J7" s="362"/>
      <c r="K7" s="363"/>
      <c r="L7" s="361" t="s">
        <v>11</v>
      </c>
      <c r="M7" s="362"/>
      <c r="N7" s="363"/>
      <c r="O7" s="245" t="s">
        <v>12</v>
      </c>
      <c r="P7" s="23" t="s">
        <v>13</v>
      </c>
      <c r="Q7" s="24" t="s">
        <v>14</v>
      </c>
      <c r="R7" s="24" t="s">
        <v>15</v>
      </c>
      <c r="S7" s="24" t="s">
        <v>16</v>
      </c>
      <c r="T7" s="24" t="s">
        <v>17</v>
      </c>
      <c r="U7" s="24" t="s">
        <v>18</v>
      </c>
      <c r="V7" s="25" t="s">
        <v>19</v>
      </c>
      <c r="W7" s="26"/>
    </row>
    <row r="8" spans="1:27" ht="14.25" customHeight="1" x14ac:dyDescent="0.15">
      <c r="A8" s="27" t="s">
        <v>20</v>
      </c>
      <c r="B8" s="408"/>
      <c r="C8" s="240" t="s">
        <v>21</v>
      </c>
      <c r="D8" s="246"/>
      <c r="E8" s="30" t="s">
        <v>22</v>
      </c>
      <c r="F8" s="277" t="s">
        <v>23</v>
      </c>
      <c r="G8" s="279"/>
      <c r="H8" s="276"/>
      <c r="I8" s="277" t="s">
        <v>23</v>
      </c>
      <c r="J8" s="279"/>
      <c r="K8" s="276"/>
      <c r="L8" s="277" t="s">
        <v>23</v>
      </c>
      <c r="M8" s="279"/>
      <c r="N8" s="276"/>
      <c r="O8" s="248" t="s">
        <v>24</v>
      </c>
      <c r="P8" s="248" t="s">
        <v>24</v>
      </c>
      <c r="Q8" s="240" t="s">
        <v>24</v>
      </c>
      <c r="R8" s="243" t="s">
        <v>25</v>
      </c>
      <c r="S8" s="33" t="s">
        <v>24</v>
      </c>
      <c r="T8" s="33" t="s">
        <v>24</v>
      </c>
      <c r="U8" s="33" t="s">
        <v>24</v>
      </c>
      <c r="V8" s="34" t="s">
        <v>23</v>
      </c>
      <c r="W8" s="253"/>
    </row>
    <row r="9" spans="1:27" ht="14.25" customHeight="1" x14ac:dyDescent="0.15">
      <c r="A9" s="386" t="s">
        <v>26</v>
      </c>
      <c r="B9" s="338" t="s">
        <v>27</v>
      </c>
      <c r="C9" s="280" t="s">
        <v>28</v>
      </c>
      <c r="D9" s="388" t="s">
        <v>29</v>
      </c>
      <c r="E9" s="390">
        <v>950</v>
      </c>
      <c r="F9" s="392" t="s">
        <v>81</v>
      </c>
      <c r="G9" s="393"/>
      <c r="H9" s="394"/>
      <c r="I9" s="392" t="s">
        <v>30</v>
      </c>
      <c r="J9" s="393"/>
      <c r="K9" s="394"/>
      <c r="L9" s="392" t="s">
        <v>31</v>
      </c>
      <c r="M9" s="393"/>
      <c r="N9" s="394"/>
      <c r="O9" s="280">
        <v>900</v>
      </c>
      <c r="P9" s="280">
        <v>450</v>
      </c>
      <c r="Q9" s="349">
        <v>4</v>
      </c>
      <c r="R9" s="385">
        <v>400</v>
      </c>
      <c r="S9" s="325">
        <v>0.4</v>
      </c>
      <c r="T9" s="327">
        <v>0.6</v>
      </c>
      <c r="U9" s="329">
        <v>35</v>
      </c>
      <c r="V9" s="336" t="s">
        <v>32</v>
      </c>
      <c r="W9" s="380"/>
      <c r="AA9" s="254"/>
    </row>
    <row r="10" spans="1:27" ht="14.25" customHeight="1" x14ac:dyDescent="0.15">
      <c r="A10" s="387"/>
      <c r="B10" s="351"/>
      <c r="C10" s="281"/>
      <c r="D10" s="389"/>
      <c r="E10" s="391"/>
      <c r="F10" s="382" t="s">
        <v>33</v>
      </c>
      <c r="G10" s="383"/>
      <c r="H10" s="384"/>
      <c r="I10" s="382" t="s">
        <v>34</v>
      </c>
      <c r="J10" s="383"/>
      <c r="K10" s="384"/>
      <c r="L10" s="382" t="s">
        <v>35</v>
      </c>
      <c r="M10" s="383"/>
      <c r="N10" s="384"/>
      <c r="O10" s="281"/>
      <c r="P10" s="281"/>
      <c r="Q10" s="350"/>
      <c r="R10" s="281"/>
      <c r="S10" s="326"/>
      <c r="T10" s="328"/>
      <c r="U10" s="330"/>
      <c r="V10" s="337"/>
      <c r="W10" s="381"/>
      <c r="AA10" s="254"/>
    </row>
    <row r="11" spans="1:27" ht="33.75" customHeight="1" x14ac:dyDescent="0.2">
      <c r="A11" s="332"/>
      <c r="B11" s="352"/>
      <c r="C11" s="36"/>
      <c r="D11" s="37" t="s">
        <v>36</v>
      </c>
      <c r="E11" s="145">
        <f>C11*E9</f>
        <v>0</v>
      </c>
      <c r="F11" s="146">
        <f>C11*31</f>
        <v>0</v>
      </c>
      <c r="G11" s="147" t="s">
        <v>80</v>
      </c>
      <c r="H11" s="256">
        <f>C11*47</f>
        <v>0</v>
      </c>
      <c r="I11" s="148">
        <f>C11*22</f>
        <v>0</v>
      </c>
      <c r="J11" s="147" t="s">
        <v>80</v>
      </c>
      <c r="K11" s="149">
        <f>C11*31</f>
        <v>0</v>
      </c>
      <c r="L11" s="146">
        <f>C11*119</f>
        <v>0</v>
      </c>
      <c r="M11" s="147" t="s">
        <v>80</v>
      </c>
      <c r="N11" s="256">
        <f>C11*154</f>
        <v>0</v>
      </c>
      <c r="O11" s="150">
        <f>C11*O9</f>
        <v>0</v>
      </c>
      <c r="P11" s="151">
        <f>C11*P9</f>
        <v>0</v>
      </c>
      <c r="Q11" s="150">
        <f>C11*Q9</f>
        <v>0</v>
      </c>
      <c r="R11" s="150">
        <f>C11*R9</f>
        <v>0</v>
      </c>
      <c r="S11" s="150">
        <f>C11*S9</f>
        <v>0</v>
      </c>
      <c r="T11" s="150">
        <f>C11*T9</f>
        <v>0</v>
      </c>
      <c r="U11" s="150">
        <f>C11*U9</f>
        <v>0</v>
      </c>
      <c r="V11" s="152" t="s">
        <v>37</v>
      </c>
      <c r="W11" s="253"/>
    </row>
    <row r="12" spans="1:27" ht="18" customHeight="1" x14ac:dyDescent="0.15">
      <c r="A12" s="332"/>
      <c r="B12" s="338" t="s">
        <v>38</v>
      </c>
      <c r="C12" s="38" t="s">
        <v>39</v>
      </c>
      <c r="D12" s="188" t="s">
        <v>40</v>
      </c>
      <c r="E12" s="40">
        <v>900</v>
      </c>
      <c r="F12" s="395" t="s">
        <v>41</v>
      </c>
      <c r="G12" s="396"/>
      <c r="H12" s="397"/>
      <c r="I12" s="395" t="s">
        <v>42</v>
      </c>
      <c r="J12" s="396"/>
      <c r="K12" s="397"/>
      <c r="L12" s="395" t="s">
        <v>43</v>
      </c>
      <c r="M12" s="396"/>
      <c r="N12" s="397"/>
      <c r="O12" s="261">
        <v>800</v>
      </c>
      <c r="P12" s="41">
        <v>400</v>
      </c>
      <c r="Q12" s="260">
        <v>4</v>
      </c>
      <c r="R12" s="42">
        <v>350</v>
      </c>
      <c r="S12" s="262">
        <v>0.4</v>
      </c>
      <c r="T12" s="138">
        <v>0.5</v>
      </c>
      <c r="U12" s="263">
        <v>35</v>
      </c>
      <c r="V12" s="264" t="s">
        <v>79</v>
      </c>
      <c r="W12" s="44"/>
    </row>
    <row r="13" spans="1:27" ht="33.75" customHeight="1" thickBot="1" x14ac:dyDescent="0.25">
      <c r="A13" s="333"/>
      <c r="B13" s="339"/>
      <c r="C13" s="45"/>
      <c r="D13" s="46" t="s">
        <v>44</v>
      </c>
      <c r="E13" s="153">
        <f>C13*E12</f>
        <v>0</v>
      </c>
      <c r="F13" s="154">
        <f>C13*30</f>
        <v>0</v>
      </c>
      <c r="G13" s="147" t="s">
        <v>80</v>
      </c>
      <c r="H13" s="155">
        <f>C13*45</f>
        <v>0</v>
      </c>
      <c r="I13" s="154">
        <f>C13*22</f>
        <v>0</v>
      </c>
      <c r="J13" s="147" t="s">
        <v>80</v>
      </c>
      <c r="K13" s="155">
        <f>C13*30</f>
        <v>0</v>
      </c>
      <c r="L13" s="154">
        <f>C13*113</f>
        <v>0</v>
      </c>
      <c r="M13" s="147" t="s">
        <v>80</v>
      </c>
      <c r="N13" s="155">
        <f>C15*146</f>
        <v>0</v>
      </c>
      <c r="O13" s="156">
        <f>C13*O12</f>
        <v>0</v>
      </c>
      <c r="P13" s="156">
        <f>C13*P12</f>
        <v>0</v>
      </c>
      <c r="Q13" s="157">
        <f>C13*Q12</f>
        <v>0</v>
      </c>
      <c r="R13" s="157">
        <f>C13*R12</f>
        <v>0</v>
      </c>
      <c r="S13" s="157">
        <f>C13*S12</f>
        <v>0</v>
      </c>
      <c r="T13" s="157">
        <f>C13*T12</f>
        <v>0</v>
      </c>
      <c r="U13" s="157">
        <f>C13*U12</f>
        <v>0</v>
      </c>
      <c r="V13" s="158" t="s">
        <v>37</v>
      </c>
      <c r="W13" s="254"/>
      <c r="Y13" s="47"/>
    </row>
    <row r="14" spans="1:27" ht="14.25" customHeight="1" x14ac:dyDescent="0.15">
      <c r="A14" s="313" t="s">
        <v>45</v>
      </c>
      <c r="B14" s="314"/>
      <c r="C14" s="48" t="s">
        <v>46</v>
      </c>
      <c r="D14" s="49" t="s">
        <v>47</v>
      </c>
      <c r="E14" s="378">
        <f>E11+E13</f>
        <v>0</v>
      </c>
      <c r="F14" s="267">
        <f>F11+F13</f>
        <v>0</v>
      </c>
      <c r="G14" s="159"/>
      <c r="H14" s="269">
        <f>H11+H13</f>
        <v>0</v>
      </c>
      <c r="I14" s="267">
        <f>I11+I13</f>
        <v>0</v>
      </c>
      <c r="J14" s="160"/>
      <c r="K14" s="269">
        <f>K11+K13</f>
        <v>0</v>
      </c>
      <c r="L14" s="267">
        <f>L11+L13</f>
        <v>0</v>
      </c>
      <c r="M14" s="160"/>
      <c r="N14" s="269">
        <f t="shared" ref="N14:U14" si="0">N11+N13</f>
        <v>0</v>
      </c>
      <c r="O14" s="284">
        <f t="shared" si="0"/>
        <v>0</v>
      </c>
      <c r="P14" s="284">
        <f t="shared" si="0"/>
        <v>0</v>
      </c>
      <c r="Q14" s="284">
        <f t="shared" si="0"/>
        <v>0</v>
      </c>
      <c r="R14" s="284">
        <f t="shared" si="0"/>
        <v>0</v>
      </c>
      <c r="S14" s="284">
        <f t="shared" si="0"/>
        <v>0</v>
      </c>
      <c r="T14" s="284">
        <f t="shared" si="0"/>
        <v>0</v>
      </c>
      <c r="U14" s="284">
        <f t="shared" si="0"/>
        <v>0</v>
      </c>
      <c r="V14" s="282" t="s">
        <v>37</v>
      </c>
      <c r="W14" s="14"/>
      <c r="Y14" s="47"/>
    </row>
    <row r="15" spans="1:27" ht="39.75" customHeight="1" thickBot="1" x14ac:dyDescent="0.2">
      <c r="A15" s="315"/>
      <c r="B15" s="316"/>
      <c r="C15" s="50">
        <f>C11+C13</f>
        <v>0</v>
      </c>
      <c r="D15" s="51" t="s">
        <v>49</v>
      </c>
      <c r="E15" s="379"/>
      <c r="F15" s="268"/>
      <c r="G15" s="161" t="s">
        <v>80</v>
      </c>
      <c r="H15" s="270"/>
      <c r="I15" s="268"/>
      <c r="J15" s="161" t="s">
        <v>80</v>
      </c>
      <c r="K15" s="270"/>
      <c r="L15" s="268"/>
      <c r="M15" s="161" t="s">
        <v>80</v>
      </c>
      <c r="N15" s="270"/>
      <c r="O15" s="285"/>
      <c r="P15" s="285"/>
      <c r="Q15" s="285"/>
      <c r="R15" s="285"/>
      <c r="S15" s="285"/>
      <c r="T15" s="285"/>
      <c r="U15" s="285"/>
      <c r="V15" s="283"/>
      <c r="W15" s="254"/>
      <c r="X15" s="52"/>
    </row>
    <row r="16" spans="1:27" ht="37.5" customHeight="1" x14ac:dyDescent="0.2">
      <c r="A16" s="297" t="s">
        <v>50</v>
      </c>
      <c r="B16" s="367"/>
      <c r="C16" s="367"/>
      <c r="D16" s="368"/>
      <c r="E16" s="162" t="e">
        <f>E14/C15</f>
        <v>#DIV/0!</v>
      </c>
      <c r="F16" s="173" t="e">
        <f>F14/C15</f>
        <v>#DIV/0!</v>
      </c>
      <c r="G16" s="163" t="s">
        <v>80</v>
      </c>
      <c r="H16" s="174" t="e">
        <f>H14/C15</f>
        <v>#DIV/0!</v>
      </c>
      <c r="I16" s="173" t="e">
        <f>I14/C15</f>
        <v>#DIV/0!</v>
      </c>
      <c r="J16" s="175" t="s">
        <v>80</v>
      </c>
      <c r="K16" s="174" t="e">
        <f>K14/C15</f>
        <v>#DIV/0!</v>
      </c>
      <c r="L16" s="173" t="e">
        <f>L14/C15</f>
        <v>#DIV/0!</v>
      </c>
      <c r="M16" s="163" t="s">
        <v>80</v>
      </c>
      <c r="N16" s="174" t="e">
        <f>N14/C15</f>
        <v>#DIV/0!</v>
      </c>
      <c r="O16" s="256" t="e">
        <f>O14/C15</f>
        <v>#DIV/0!</v>
      </c>
      <c r="P16" s="256" t="e">
        <f>P14/C15</f>
        <v>#DIV/0!</v>
      </c>
      <c r="Q16" s="194" t="e">
        <f>Q14/C15</f>
        <v>#DIV/0!</v>
      </c>
      <c r="R16" s="255" t="e">
        <f>R14/C15</f>
        <v>#DIV/0!</v>
      </c>
      <c r="S16" s="195" t="e">
        <f>S14/C15</f>
        <v>#DIV/0!</v>
      </c>
      <c r="T16" s="195" t="e">
        <f>T14/C15</f>
        <v>#DIV/0!</v>
      </c>
      <c r="U16" s="255" t="e">
        <f>U14/C15</f>
        <v>#DIV/0!</v>
      </c>
      <c r="V16" s="164" t="s">
        <v>37</v>
      </c>
      <c r="W16" s="254"/>
    </row>
    <row r="17" spans="1:25" ht="15.75" customHeight="1" x14ac:dyDescent="0.15">
      <c r="A17" s="369" t="s">
        <v>51</v>
      </c>
      <c r="B17" s="370"/>
      <c r="C17" s="373" t="s">
        <v>52</v>
      </c>
      <c r="D17" s="374"/>
      <c r="E17" s="54">
        <v>0.48</v>
      </c>
      <c r="F17" s="375">
        <v>0.48</v>
      </c>
      <c r="G17" s="376"/>
      <c r="H17" s="377"/>
      <c r="I17" s="375">
        <v>0.48</v>
      </c>
      <c r="J17" s="376"/>
      <c r="K17" s="377"/>
      <c r="L17" s="375">
        <v>0.48</v>
      </c>
      <c r="M17" s="376"/>
      <c r="N17" s="377"/>
      <c r="O17" s="55">
        <v>0.5</v>
      </c>
      <c r="P17" s="55">
        <v>0.5</v>
      </c>
      <c r="Q17" s="56">
        <v>0.5</v>
      </c>
      <c r="R17" s="56">
        <v>0.5</v>
      </c>
      <c r="S17" s="56">
        <v>0.5</v>
      </c>
      <c r="T17" s="56">
        <v>0.5</v>
      </c>
      <c r="U17" s="56">
        <v>0.5</v>
      </c>
      <c r="V17" s="43" t="s">
        <v>37</v>
      </c>
      <c r="W17" s="254"/>
    </row>
    <row r="18" spans="1:25" ht="41.25" customHeight="1" thickBot="1" x14ac:dyDescent="0.25">
      <c r="A18" s="371"/>
      <c r="B18" s="372"/>
      <c r="C18" s="295" t="s">
        <v>53</v>
      </c>
      <c r="D18" s="364"/>
      <c r="E18" s="139" t="e">
        <f>E16*0.48</f>
        <v>#DIV/0!</v>
      </c>
      <c r="F18" s="176" t="e">
        <f>F16*0.48</f>
        <v>#DIV/0!</v>
      </c>
      <c r="G18" s="141" t="s">
        <v>80</v>
      </c>
      <c r="H18" s="177" t="e">
        <f>H16*0.48</f>
        <v>#DIV/0!</v>
      </c>
      <c r="I18" s="176" t="e">
        <f>I16*0.48</f>
        <v>#DIV/0!</v>
      </c>
      <c r="J18" s="141" t="s">
        <v>80</v>
      </c>
      <c r="K18" s="133" t="e">
        <f>K16*0.48</f>
        <v>#DIV/0!</v>
      </c>
      <c r="L18" s="142" t="e">
        <f>L16*0.48</f>
        <v>#DIV/0!</v>
      </c>
      <c r="M18" s="141" t="s">
        <v>80</v>
      </c>
      <c r="N18" s="140" t="e">
        <f>N16*0.48</f>
        <v>#DIV/0!</v>
      </c>
      <c r="O18" s="178" t="e">
        <f t="shared" ref="O18:U18" si="1">O16*0.5</f>
        <v>#DIV/0!</v>
      </c>
      <c r="P18" s="178" t="e">
        <f t="shared" si="1"/>
        <v>#DIV/0!</v>
      </c>
      <c r="Q18" s="179" t="e">
        <f t="shared" si="1"/>
        <v>#DIV/0!</v>
      </c>
      <c r="R18" s="180" t="e">
        <f t="shared" si="1"/>
        <v>#DIV/0!</v>
      </c>
      <c r="S18" s="181" t="e">
        <f t="shared" si="1"/>
        <v>#DIV/0!</v>
      </c>
      <c r="T18" s="181" t="e">
        <f t="shared" si="1"/>
        <v>#DIV/0!</v>
      </c>
      <c r="U18" s="180" t="e">
        <f t="shared" si="1"/>
        <v>#DIV/0!</v>
      </c>
      <c r="V18" s="182" t="s">
        <v>37</v>
      </c>
      <c r="W18" s="254"/>
    </row>
    <row r="19" spans="1:25" ht="45" customHeight="1" thickBot="1" x14ac:dyDescent="0.25">
      <c r="A19" s="365" t="s">
        <v>54</v>
      </c>
      <c r="B19" s="289"/>
      <c r="C19" s="289"/>
      <c r="D19" s="366"/>
      <c r="E19" s="58"/>
      <c r="F19" s="184"/>
      <c r="G19" s="185" t="s">
        <v>80</v>
      </c>
      <c r="H19" s="186"/>
      <c r="I19" s="183"/>
      <c r="J19" s="187" t="s">
        <v>80</v>
      </c>
      <c r="K19" s="186"/>
      <c r="L19" s="183"/>
      <c r="M19" s="187" t="s">
        <v>80</v>
      </c>
      <c r="N19" s="186"/>
      <c r="O19" s="59"/>
      <c r="P19" s="59"/>
      <c r="Q19" s="60"/>
      <c r="R19" s="61"/>
      <c r="S19" s="62"/>
      <c r="T19" s="62"/>
      <c r="U19" s="63"/>
      <c r="V19" s="64" t="s">
        <v>55</v>
      </c>
      <c r="W19" s="254"/>
    </row>
    <row r="20" spans="1:25" s="8" customFormat="1" ht="11.25" customHeight="1" x14ac:dyDescent="0.15">
      <c r="A20" s="65"/>
      <c r="B20" s="66"/>
      <c r="C20" s="66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8" t="s">
        <v>56</v>
      </c>
      <c r="W20" s="68"/>
    </row>
    <row r="21" spans="1:25" s="72" customFormat="1" ht="13.5" customHeight="1" x14ac:dyDescent="0.15">
      <c r="A21" s="69" t="s">
        <v>57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71"/>
      <c r="T21" s="71"/>
    </row>
    <row r="22" spans="1:25" s="75" customFormat="1" ht="13.5" customHeight="1" x14ac:dyDescent="0.15">
      <c r="A22" s="69" t="s">
        <v>58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4"/>
      <c r="W22" s="76"/>
    </row>
    <row r="23" spans="1:25" s="75" customFormat="1" ht="13.5" customHeight="1" x14ac:dyDescent="0.15">
      <c r="A23" s="69" t="s">
        <v>59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W23" s="76"/>
    </row>
    <row r="24" spans="1:25" s="8" customFormat="1" ht="29.25" customHeight="1" thickBot="1" x14ac:dyDescent="0.2">
      <c r="A24" s="15" t="s">
        <v>60</v>
      </c>
      <c r="W24" s="10"/>
    </row>
    <row r="25" spans="1:25" ht="22.5" customHeight="1" x14ac:dyDescent="0.15">
      <c r="A25" s="77" t="s">
        <v>5</v>
      </c>
      <c r="B25" s="357" t="s">
        <v>61</v>
      </c>
      <c r="C25" s="257" t="s">
        <v>7</v>
      </c>
      <c r="D25" s="20"/>
      <c r="E25" s="21" t="s">
        <v>8</v>
      </c>
      <c r="F25" s="358" t="s">
        <v>9</v>
      </c>
      <c r="G25" s="359"/>
      <c r="H25" s="360"/>
      <c r="I25" s="361" t="s">
        <v>10</v>
      </c>
      <c r="J25" s="362"/>
      <c r="K25" s="363"/>
      <c r="L25" s="361" t="s">
        <v>11</v>
      </c>
      <c r="M25" s="362"/>
      <c r="N25" s="363"/>
      <c r="O25" s="245" t="s">
        <v>12</v>
      </c>
      <c r="P25" s="79" t="s">
        <v>13</v>
      </c>
      <c r="Q25" s="24" t="s">
        <v>14</v>
      </c>
      <c r="R25" s="24" t="s">
        <v>15</v>
      </c>
      <c r="S25" s="24" t="s">
        <v>16</v>
      </c>
      <c r="T25" s="24" t="s">
        <v>17</v>
      </c>
      <c r="U25" s="24" t="s">
        <v>18</v>
      </c>
      <c r="V25" s="244" t="s">
        <v>62</v>
      </c>
      <c r="W25" s="25" t="s">
        <v>19</v>
      </c>
    </row>
    <row r="26" spans="1:25" ht="15.75" customHeight="1" x14ac:dyDescent="0.15">
      <c r="A26" s="27" t="s">
        <v>20</v>
      </c>
      <c r="B26" s="266"/>
      <c r="C26" s="240" t="s">
        <v>21</v>
      </c>
      <c r="D26" s="81"/>
      <c r="E26" s="30" t="s">
        <v>22</v>
      </c>
      <c r="F26" s="277" t="s">
        <v>23</v>
      </c>
      <c r="G26" s="279"/>
      <c r="H26" s="276"/>
      <c r="I26" s="277" t="s">
        <v>23</v>
      </c>
      <c r="J26" s="279"/>
      <c r="K26" s="276"/>
      <c r="L26" s="277" t="s">
        <v>23</v>
      </c>
      <c r="M26" s="279"/>
      <c r="N26" s="276"/>
      <c r="O26" s="82" t="s">
        <v>24</v>
      </c>
      <c r="P26" s="248" t="s">
        <v>24</v>
      </c>
      <c r="Q26" s="240" t="s">
        <v>24</v>
      </c>
      <c r="R26" s="83" t="s">
        <v>25</v>
      </c>
      <c r="S26" s="240" t="s">
        <v>24</v>
      </c>
      <c r="T26" s="240" t="s">
        <v>24</v>
      </c>
      <c r="U26" s="240" t="s">
        <v>24</v>
      </c>
      <c r="V26" s="84" t="s">
        <v>23</v>
      </c>
      <c r="W26" s="84" t="s">
        <v>23</v>
      </c>
    </row>
    <row r="27" spans="1:25" ht="13.5" customHeight="1" x14ac:dyDescent="0.15">
      <c r="A27" s="331" t="s">
        <v>63</v>
      </c>
      <c r="B27" s="338" t="s">
        <v>27</v>
      </c>
      <c r="C27" s="280" t="s">
        <v>28</v>
      </c>
      <c r="D27" s="353" t="s">
        <v>29</v>
      </c>
      <c r="E27" s="355">
        <v>1300</v>
      </c>
      <c r="F27" s="340" t="s">
        <v>64</v>
      </c>
      <c r="G27" s="341"/>
      <c r="H27" s="342"/>
      <c r="I27" s="340" t="s">
        <v>65</v>
      </c>
      <c r="J27" s="341"/>
      <c r="K27" s="342"/>
      <c r="L27" s="343" t="s">
        <v>66</v>
      </c>
      <c r="M27" s="344"/>
      <c r="N27" s="345"/>
      <c r="O27" s="346" t="s">
        <v>82</v>
      </c>
      <c r="P27" s="348">
        <v>600</v>
      </c>
      <c r="Q27" s="349">
        <v>5</v>
      </c>
      <c r="R27" s="329">
        <v>500</v>
      </c>
      <c r="S27" s="325">
        <v>0.5</v>
      </c>
      <c r="T27" s="327">
        <v>0.8</v>
      </c>
      <c r="U27" s="329">
        <v>40</v>
      </c>
      <c r="V27" s="280" t="s">
        <v>67</v>
      </c>
      <c r="W27" s="336" t="s">
        <v>68</v>
      </c>
    </row>
    <row r="28" spans="1:25" ht="13.5" customHeight="1" x14ac:dyDescent="0.15">
      <c r="A28" s="332"/>
      <c r="B28" s="351"/>
      <c r="C28" s="281"/>
      <c r="D28" s="354"/>
      <c r="E28" s="356"/>
      <c r="F28" s="249">
        <v>43</v>
      </c>
      <c r="G28" s="193" t="s">
        <v>48</v>
      </c>
      <c r="H28" s="192">
        <v>65</v>
      </c>
      <c r="I28" s="249">
        <v>29</v>
      </c>
      <c r="J28" s="193" t="s">
        <v>48</v>
      </c>
      <c r="K28" s="192">
        <v>43</v>
      </c>
      <c r="L28" s="249">
        <v>163</v>
      </c>
      <c r="M28" s="193" t="s">
        <v>48</v>
      </c>
      <c r="N28" s="192">
        <v>211</v>
      </c>
      <c r="O28" s="347"/>
      <c r="P28" s="281"/>
      <c r="Q28" s="350"/>
      <c r="R28" s="330"/>
      <c r="S28" s="326"/>
      <c r="T28" s="328"/>
      <c r="U28" s="330"/>
      <c r="V28" s="281"/>
      <c r="W28" s="337"/>
    </row>
    <row r="29" spans="1:25" ht="36.75" customHeight="1" x14ac:dyDescent="0.15">
      <c r="A29" s="332"/>
      <c r="B29" s="352"/>
      <c r="C29" s="85"/>
      <c r="D29" s="37" t="s">
        <v>36</v>
      </c>
      <c r="E29" s="166">
        <f>C29*E27</f>
        <v>0</v>
      </c>
      <c r="F29" s="146">
        <f>C29*43</f>
        <v>0</v>
      </c>
      <c r="G29" s="148" t="s">
        <v>69</v>
      </c>
      <c r="H29" s="151">
        <f>C29*65</f>
        <v>0</v>
      </c>
      <c r="I29" s="146">
        <f>C29*29</f>
        <v>0</v>
      </c>
      <c r="J29" s="148" t="s">
        <v>69</v>
      </c>
      <c r="K29" s="151">
        <f>C29*43</f>
        <v>0</v>
      </c>
      <c r="L29" s="146">
        <f>C29*163</f>
        <v>0</v>
      </c>
      <c r="M29" s="148" t="s">
        <v>69</v>
      </c>
      <c r="N29" s="151">
        <f>C29213</f>
        <v>0</v>
      </c>
      <c r="O29" s="167">
        <f>C29*1600</f>
        <v>0</v>
      </c>
      <c r="P29" s="167">
        <f>C29*P27</f>
        <v>0</v>
      </c>
      <c r="Q29" s="168">
        <f>C29*Q27</f>
        <v>0</v>
      </c>
      <c r="R29" s="168">
        <f>C29*R27</f>
        <v>0</v>
      </c>
      <c r="S29" s="168">
        <f>C29*S27</f>
        <v>0</v>
      </c>
      <c r="T29" s="168">
        <f>C29*T27</f>
        <v>0</v>
      </c>
      <c r="U29" s="168">
        <f>C29*U27</f>
        <v>0</v>
      </c>
      <c r="V29" s="168">
        <f>C29*8</f>
        <v>0</v>
      </c>
      <c r="W29" s="164" t="s">
        <v>37</v>
      </c>
    </row>
    <row r="30" spans="1:25" ht="18" customHeight="1" x14ac:dyDescent="0.15">
      <c r="A30" s="332"/>
      <c r="B30" s="338" t="s">
        <v>38</v>
      </c>
      <c r="C30" s="38" t="s">
        <v>39</v>
      </c>
      <c r="D30" s="39" t="s">
        <v>40</v>
      </c>
      <c r="E30" s="86">
        <v>1250</v>
      </c>
      <c r="F30" s="190">
        <v>41</v>
      </c>
      <c r="G30" s="87" t="s">
        <v>48</v>
      </c>
      <c r="H30" s="41">
        <v>62</v>
      </c>
      <c r="I30" s="190">
        <v>28</v>
      </c>
      <c r="J30" s="87" t="s">
        <v>48</v>
      </c>
      <c r="K30" s="41">
        <v>41</v>
      </c>
      <c r="L30" s="250">
        <v>157</v>
      </c>
      <c r="M30" s="251" t="s">
        <v>48</v>
      </c>
      <c r="N30" s="252">
        <v>203</v>
      </c>
      <c r="O30" s="191" t="s">
        <v>83</v>
      </c>
      <c r="P30" s="41">
        <v>550</v>
      </c>
      <c r="Q30" s="260">
        <v>5</v>
      </c>
      <c r="R30" s="42">
        <v>500</v>
      </c>
      <c r="S30" s="262">
        <v>0.5</v>
      </c>
      <c r="T30" s="138">
        <v>0.8</v>
      </c>
      <c r="U30" s="263">
        <v>40</v>
      </c>
      <c r="V30" s="250" t="s">
        <v>67</v>
      </c>
      <c r="W30" s="43" t="s">
        <v>68</v>
      </c>
    </row>
    <row r="31" spans="1:25" ht="36.75" customHeight="1" thickBot="1" x14ac:dyDescent="0.2">
      <c r="A31" s="333"/>
      <c r="B31" s="339"/>
      <c r="C31" s="88"/>
      <c r="D31" s="46" t="s">
        <v>44</v>
      </c>
      <c r="E31" s="165">
        <f>C31*E30</f>
        <v>0</v>
      </c>
      <c r="F31" s="172">
        <f>C31*41</f>
        <v>0</v>
      </c>
      <c r="G31" s="169" t="s">
        <v>69</v>
      </c>
      <c r="H31" s="156">
        <f>C31*62</f>
        <v>0</v>
      </c>
      <c r="I31" s="172">
        <f>C31*28</f>
        <v>0</v>
      </c>
      <c r="J31" s="169" t="s">
        <v>69</v>
      </c>
      <c r="K31" s="156">
        <f>C31*41</f>
        <v>0</v>
      </c>
      <c r="L31" s="172">
        <f>C31*157</f>
        <v>0</v>
      </c>
      <c r="M31" s="169" t="s">
        <v>69</v>
      </c>
      <c r="N31" s="156">
        <f>N30*11</f>
        <v>2233</v>
      </c>
      <c r="O31" s="156">
        <f>C31*1400</f>
        <v>0</v>
      </c>
      <c r="P31" s="156">
        <f>C31*P30</f>
        <v>0</v>
      </c>
      <c r="Q31" s="171">
        <f>C31*Q30</f>
        <v>0</v>
      </c>
      <c r="R31" s="171">
        <f>C31*R30</f>
        <v>0</v>
      </c>
      <c r="S31" s="171">
        <f>C31*S30</f>
        <v>0</v>
      </c>
      <c r="T31" s="171">
        <f>C31*T30</f>
        <v>0</v>
      </c>
      <c r="U31" s="171">
        <f>C31*U30</f>
        <v>0</v>
      </c>
      <c r="V31" s="172">
        <f>C31*8</f>
        <v>0</v>
      </c>
      <c r="W31" s="170" t="s">
        <v>37</v>
      </c>
    </row>
    <row r="32" spans="1:25" ht="14.25" customHeight="1" x14ac:dyDescent="0.15">
      <c r="A32" s="313" t="s">
        <v>70</v>
      </c>
      <c r="B32" s="314"/>
      <c r="C32" s="48" t="s">
        <v>46</v>
      </c>
      <c r="D32" s="89" t="s">
        <v>71</v>
      </c>
      <c r="E32" s="273">
        <f>E29+E31</f>
        <v>0</v>
      </c>
      <c r="F32" s="271">
        <f>F29+F31</f>
        <v>0</v>
      </c>
      <c r="G32" s="278" t="s">
        <v>69</v>
      </c>
      <c r="H32" s="275">
        <f>H29+H31</f>
        <v>0</v>
      </c>
      <c r="I32" s="271">
        <f>I29+I31</f>
        <v>0</v>
      </c>
      <c r="J32" s="278" t="s">
        <v>69</v>
      </c>
      <c r="K32" s="275">
        <f>K29+K31</f>
        <v>0</v>
      </c>
      <c r="L32" s="271">
        <f>L29+L31</f>
        <v>0</v>
      </c>
      <c r="M32" s="278" t="s">
        <v>48</v>
      </c>
      <c r="N32" s="275">
        <f t="shared" ref="N32:V32" si="2">N29+N31</f>
        <v>2233</v>
      </c>
      <c r="O32" s="265">
        <f t="shared" si="2"/>
        <v>0</v>
      </c>
      <c r="P32" s="265">
        <f t="shared" si="2"/>
        <v>0</v>
      </c>
      <c r="Q32" s="265">
        <f t="shared" si="2"/>
        <v>0</v>
      </c>
      <c r="R32" s="265">
        <f t="shared" si="2"/>
        <v>0</v>
      </c>
      <c r="S32" s="334">
        <f t="shared" si="2"/>
        <v>0</v>
      </c>
      <c r="T32" s="334">
        <f t="shared" si="2"/>
        <v>0</v>
      </c>
      <c r="U32" s="265">
        <f t="shared" si="2"/>
        <v>0</v>
      </c>
      <c r="V32" s="265">
        <f t="shared" si="2"/>
        <v>0</v>
      </c>
      <c r="W32" s="90"/>
      <c r="Y32" s="47"/>
    </row>
    <row r="33" spans="1:23" ht="35.25" customHeight="1" thickBot="1" x14ac:dyDescent="0.2">
      <c r="A33" s="315"/>
      <c r="B33" s="316"/>
      <c r="C33" s="91">
        <f>C29+C31</f>
        <v>0</v>
      </c>
      <c r="D33" s="247" t="s">
        <v>49</v>
      </c>
      <c r="E33" s="274"/>
      <c r="F33" s="272"/>
      <c r="G33" s="279"/>
      <c r="H33" s="276"/>
      <c r="I33" s="277"/>
      <c r="J33" s="279"/>
      <c r="K33" s="276"/>
      <c r="L33" s="277"/>
      <c r="M33" s="279"/>
      <c r="N33" s="276"/>
      <c r="O33" s="266"/>
      <c r="P33" s="266"/>
      <c r="Q33" s="266"/>
      <c r="R33" s="266"/>
      <c r="S33" s="335"/>
      <c r="T33" s="335"/>
      <c r="U33" s="266"/>
      <c r="V33" s="266"/>
      <c r="W33" s="53" t="s">
        <v>37</v>
      </c>
    </row>
    <row r="34" spans="1:23" ht="43.5" customHeight="1" thickBot="1" x14ac:dyDescent="0.2">
      <c r="A34" s="317" t="s">
        <v>50</v>
      </c>
      <c r="B34" s="318"/>
      <c r="C34" s="318"/>
      <c r="D34" s="318"/>
      <c r="E34" s="165" t="e">
        <f>E32/C33</f>
        <v>#DIV/0!</v>
      </c>
      <c r="F34" s="196" t="e">
        <f>F32/C33</f>
        <v>#DIV/0!</v>
      </c>
      <c r="G34" s="94" t="s">
        <v>69</v>
      </c>
      <c r="H34" s="95" t="e">
        <f>H32/C33</f>
        <v>#DIV/0!</v>
      </c>
      <c r="I34" s="93" t="e">
        <f>I32/C33</f>
        <v>#DIV/0!</v>
      </c>
      <c r="J34" s="94" t="s">
        <v>69</v>
      </c>
      <c r="K34" s="197" t="e">
        <f>K32/C33</f>
        <v>#DIV/0!</v>
      </c>
      <c r="L34" s="93" t="e">
        <f>L32/C33</f>
        <v>#DIV/0!</v>
      </c>
      <c r="M34" s="94" t="s">
        <v>69</v>
      </c>
      <c r="N34" s="197" t="e">
        <f>N32/C33</f>
        <v>#DIV/0!</v>
      </c>
      <c r="O34" s="156" t="e">
        <f>O32/C33</f>
        <v>#DIV/0!</v>
      </c>
      <c r="P34" s="156" t="e">
        <f>P32/C33</f>
        <v>#DIV/0!</v>
      </c>
      <c r="Q34" s="199" t="e">
        <f>Q32/C33</f>
        <v>#DIV/0!</v>
      </c>
      <c r="R34" s="96" t="e">
        <f>R32/C33</f>
        <v>#DIV/0!</v>
      </c>
      <c r="S34" s="198" t="e">
        <f>S32/C33</f>
        <v>#DIV/0!</v>
      </c>
      <c r="T34" s="198" t="e">
        <f>T32/C33</f>
        <v>#DIV/0!</v>
      </c>
      <c r="U34" s="96" t="e">
        <f>U32/C33</f>
        <v>#DIV/0!</v>
      </c>
      <c r="V34" s="97" t="e">
        <f>V32/C33</f>
        <v>#DIV/0!</v>
      </c>
      <c r="W34" s="57" t="s">
        <v>37</v>
      </c>
    </row>
    <row r="35" spans="1:23" ht="15.75" customHeight="1" x14ac:dyDescent="0.15">
      <c r="A35" s="319" t="s">
        <v>51</v>
      </c>
      <c r="B35" s="320"/>
      <c r="C35" s="323" t="s">
        <v>52</v>
      </c>
      <c r="D35" s="324"/>
      <c r="E35" s="98">
        <v>0.43</v>
      </c>
      <c r="F35" s="292">
        <v>0.43</v>
      </c>
      <c r="G35" s="293"/>
      <c r="H35" s="294"/>
      <c r="I35" s="292">
        <v>0.43</v>
      </c>
      <c r="J35" s="293"/>
      <c r="K35" s="294"/>
      <c r="L35" s="292">
        <v>0.43</v>
      </c>
      <c r="M35" s="293"/>
      <c r="N35" s="294"/>
      <c r="O35" s="99">
        <v>0.5</v>
      </c>
      <c r="P35" s="99">
        <v>0.5</v>
      </c>
      <c r="Q35" s="99">
        <v>0.5</v>
      </c>
      <c r="R35" s="99">
        <v>0.5</v>
      </c>
      <c r="S35" s="99">
        <v>0.5</v>
      </c>
      <c r="T35" s="99">
        <v>0.5</v>
      </c>
      <c r="U35" s="99">
        <v>0.5</v>
      </c>
      <c r="V35" s="99">
        <v>0.5</v>
      </c>
      <c r="W35" s="48" t="s">
        <v>37</v>
      </c>
    </row>
    <row r="36" spans="1:23" ht="44.25" customHeight="1" thickBot="1" x14ac:dyDescent="0.2">
      <c r="A36" s="321"/>
      <c r="B36" s="322"/>
      <c r="C36" s="295" t="s">
        <v>53</v>
      </c>
      <c r="D36" s="296"/>
      <c r="E36" s="200" t="e">
        <f>E34*0.43</f>
        <v>#DIV/0!</v>
      </c>
      <c r="F36" s="203" t="e">
        <f>F34*0.43</f>
        <v>#DIV/0!</v>
      </c>
      <c r="G36" s="201" t="s">
        <v>48</v>
      </c>
      <c r="H36" s="204" t="e">
        <f>H34*0.43</f>
        <v>#DIV/0!</v>
      </c>
      <c r="I36" s="205" t="e">
        <f>I34*0.43</f>
        <v>#DIV/0!</v>
      </c>
      <c r="J36" s="201" t="s">
        <v>48</v>
      </c>
      <c r="K36" s="207" t="e">
        <f>K34*0.43</f>
        <v>#DIV/0!</v>
      </c>
      <c r="L36" s="203" t="e">
        <f>L34*0.43</f>
        <v>#DIV/0!</v>
      </c>
      <c r="M36" s="201" t="s">
        <v>48</v>
      </c>
      <c r="N36" s="207" t="e">
        <f>N34*0.43</f>
        <v>#DIV/0!</v>
      </c>
      <c r="O36" s="208" t="e">
        <f t="shared" ref="O36:V36" si="3">O34*0.5</f>
        <v>#DIV/0!</v>
      </c>
      <c r="P36" s="208" t="e">
        <f t="shared" si="3"/>
        <v>#DIV/0!</v>
      </c>
      <c r="Q36" s="206" t="e">
        <f t="shared" si="3"/>
        <v>#DIV/0!</v>
      </c>
      <c r="R36" s="206" t="e">
        <f t="shared" si="3"/>
        <v>#DIV/0!</v>
      </c>
      <c r="S36" s="206" t="e">
        <f t="shared" si="3"/>
        <v>#DIV/0!</v>
      </c>
      <c r="T36" s="209" t="e">
        <f t="shared" si="3"/>
        <v>#DIV/0!</v>
      </c>
      <c r="U36" s="206" t="e">
        <f t="shared" si="3"/>
        <v>#DIV/0!</v>
      </c>
      <c r="V36" s="205" t="e">
        <f t="shared" si="3"/>
        <v>#DIV/0!</v>
      </c>
      <c r="W36" s="202" t="s">
        <v>37</v>
      </c>
    </row>
    <row r="37" spans="1:23" ht="44.25" customHeight="1" x14ac:dyDescent="0.15">
      <c r="A37" s="302" t="s">
        <v>86</v>
      </c>
      <c r="B37" s="303"/>
      <c r="C37" s="305" t="s">
        <v>87</v>
      </c>
      <c r="D37" s="306"/>
      <c r="E37" s="224"/>
      <c r="F37" s="307" t="s">
        <v>69</v>
      </c>
      <c r="G37" s="308"/>
      <c r="H37" s="309"/>
      <c r="I37" s="307" t="s">
        <v>69</v>
      </c>
      <c r="J37" s="308"/>
      <c r="K37" s="309"/>
      <c r="L37" s="307" t="s">
        <v>69</v>
      </c>
      <c r="M37" s="308"/>
      <c r="N37" s="309"/>
      <c r="O37" s="225"/>
      <c r="P37" s="225"/>
      <c r="Q37" s="226"/>
      <c r="R37" s="227"/>
      <c r="S37" s="228"/>
      <c r="T37" s="228"/>
      <c r="U37" s="227"/>
      <c r="V37" s="229"/>
      <c r="W37" s="230" t="s">
        <v>88</v>
      </c>
    </row>
    <row r="38" spans="1:23" ht="44.25" customHeight="1" thickBot="1" x14ac:dyDescent="0.2">
      <c r="A38" s="297"/>
      <c r="B38" s="304"/>
      <c r="C38" s="310" t="s">
        <v>89</v>
      </c>
      <c r="D38" s="311"/>
      <c r="E38" s="231"/>
      <c r="F38" s="299" t="s">
        <v>69</v>
      </c>
      <c r="G38" s="312"/>
      <c r="H38" s="301"/>
      <c r="I38" s="299" t="s">
        <v>69</v>
      </c>
      <c r="J38" s="312"/>
      <c r="K38" s="301"/>
      <c r="L38" s="299" t="s">
        <v>69</v>
      </c>
      <c r="M38" s="300"/>
      <c r="N38" s="301"/>
      <c r="O38" s="232"/>
      <c r="P38" s="233"/>
      <c r="Q38" s="234"/>
      <c r="R38" s="235"/>
      <c r="S38" s="236"/>
      <c r="T38" s="236"/>
      <c r="U38" s="235"/>
      <c r="V38" s="237"/>
      <c r="W38" s="238" t="s">
        <v>88</v>
      </c>
    </row>
    <row r="39" spans="1:23" ht="41.25" customHeight="1" x14ac:dyDescent="0.15">
      <c r="A39" s="297" t="s">
        <v>72</v>
      </c>
      <c r="B39" s="298"/>
      <c r="C39" s="298"/>
      <c r="D39" s="298"/>
      <c r="E39" s="100"/>
      <c r="F39" s="214"/>
      <c r="G39" s="216" t="s">
        <v>69</v>
      </c>
      <c r="H39" s="215"/>
      <c r="I39" s="214"/>
      <c r="J39" s="216" t="s">
        <v>69</v>
      </c>
      <c r="K39" s="215"/>
      <c r="L39" s="214"/>
      <c r="M39" s="216" t="s">
        <v>69</v>
      </c>
      <c r="N39" s="215"/>
      <c r="O39" s="101"/>
      <c r="P39" s="102"/>
      <c r="Q39" s="103"/>
      <c r="R39" s="103"/>
      <c r="S39" s="103"/>
      <c r="T39" s="103"/>
      <c r="U39" s="103"/>
      <c r="V39" s="103"/>
      <c r="W39" s="104" t="s">
        <v>37</v>
      </c>
    </row>
    <row r="40" spans="1:23" ht="41.25" customHeight="1" thickBot="1" x14ac:dyDescent="0.2">
      <c r="A40" s="286" t="s">
        <v>73</v>
      </c>
      <c r="B40" s="287"/>
      <c r="C40" s="287"/>
      <c r="D40" s="287"/>
      <c r="E40" s="239" t="e">
        <f>E36-E39</f>
        <v>#DIV/0!</v>
      </c>
      <c r="F40" s="212" t="e">
        <f>F36-F39</f>
        <v>#DIV/0!</v>
      </c>
      <c r="G40" s="210" t="s">
        <v>69</v>
      </c>
      <c r="H40" s="409" t="e">
        <f>H36-H39</f>
        <v>#DIV/0!</v>
      </c>
      <c r="I40" s="212" t="e">
        <f>I36-I39</f>
        <v>#DIV/0!</v>
      </c>
      <c r="J40" s="210" t="s">
        <v>69</v>
      </c>
      <c r="K40" s="220" t="e">
        <f>K36-K39</f>
        <v>#DIV/0!</v>
      </c>
      <c r="L40" s="212" t="e">
        <f>L36-L39</f>
        <v>#DIV/0!</v>
      </c>
      <c r="M40" s="217" t="s">
        <v>69</v>
      </c>
      <c r="N40" s="409" t="e">
        <f t="shared" ref="N40:V40" si="4">N36-N39</f>
        <v>#DIV/0!</v>
      </c>
      <c r="O40" s="409" t="e">
        <f t="shared" si="4"/>
        <v>#DIV/0!</v>
      </c>
      <c r="P40" s="409" t="e">
        <f t="shared" si="4"/>
        <v>#DIV/0!</v>
      </c>
      <c r="Q40" s="213" t="e">
        <f t="shared" si="4"/>
        <v>#DIV/0!</v>
      </c>
      <c r="R40" s="213" t="e">
        <f t="shared" si="4"/>
        <v>#DIV/0!</v>
      </c>
      <c r="S40" s="213" t="e">
        <f t="shared" si="4"/>
        <v>#DIV/0!</v>
      </c>
      <c r="T40" s="222" t="e">
        <f t="shared" si="4"/>
        <v>#DIV/0!</v>
      </c>
      <c r="U40" s="213" t="e">
        <f t="shared" si="4"/>
        <v>#DIV/0!</v>
      </c>
      <c r="V40" s="410" t="e">
        <f t="shared" si="4"/>
        <v>#DIV/0!</v>
      </c>
      <c r="W40" s="211" t="s">
        <v>37</v>
      </c>
    </row>
    <row r="41" spans="1:23" ht="50.25" customHeight="1" thickBot="1" x14ac:dyDescent="0.2">
      <c r="A41" s="288" t="s">
        <v>54</v>
      </c>
      <c r="B41" s="289"/>
      <c r="C41" s="289"/>
      <c r="D41" s="289"/>
      <c r="E41" s="105"/>
      <c r="F41" s="106"/>
      <c r="G41" s="107" t="s">
        <v>69</v>
      </c>
      <c r="H41" s="108"/>
      <c r="I41" s="106"/>
      <c r="J41" s="107" t="s">
        <v>69</v>
      </c>
      <c r="K41" s="108"/>
      <c r="L41" s="106"/>
      <c r="M41" s="107" t="s">
        <v>69</v>
      </c>
      <c r="N41" s="108"/>
      <c r="O41" s="108"/>
      <c r="P41" s="108"/>
      <c r="Q41" s="109"/>
      <c r="R41" s="109"/>
      <c r="S41" s="109"/>
      <c r="T41" s="109"/>
      <c r="U41" s="109"/>
      <c r="V41" s="106"/>
      <c r="W41" s="110" t="s">
        <v>74</v>
      </c>
    </row>
    <row r="42" spans="1:23" ht="11.25" customHeight="1" x14ac:dyDescent="0.15">
      <c r="A42" s="111"/>
      <c r="B42" s="111"/>
      <c r="C42" s="111"/>
      <c r="D42" s="111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68" t="s">
        <v>56</v>
      </c>
    </row>
    <row r="43" spans="1:23" s="72" customFormat="1" ht="15" customHeight="1" x14ac:dyDescent="0.15">
      <c r="A43" s="69" t="s">
        <v>57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3"/>
      <c r="S43" s="113"/>
      <c r="T43" s="113"/>
      <c r="U43" s="114"/>
      <c r="V43" s="114"/>
      <c r="W43" s="114"/>
    </row>
    <row r="44" spans="1:23" s="75" customFormat="1" ht="15" customHeight="1" x14ac:dyDescent="0.15">
      <c r="A44" s="69" t="s">
        <v>58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6"/>
      <c r="U44" s="117"/>
      <c r="V44" s="117"/>
      <c r="W44" s="118"/>
    </row>
    <row r="45" spans="1:23" s="72" customFormat="1" ht="15" customHeight="1" x14ac:dyDescent="0.15">
      <c r="A45" s="290" t="s">
        <v>75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</row>
    <row r="46" spans="1:23" x14ac:dyDescent="0.15">
      <c r="A46" s="290" t="s">
        <v>76</v>
      </c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</row>
    <row r="47" spans="1:23" s="72" customFormat="1" ht="15" customHeight="1" x14ac:dyDescent="0.15">
      <c r="A47" s="119" t="s">
        <v>77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</row>
    <row r="48" spans="1:23" s="76" customFormat="1" ht="15" customHeight="1" x14ac:dyDescent="0.15">
      <c r="A48" s="114" t="s">
        <v>78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</row>
    <row r="49" spans="1:37" s="72" customFormat="1" ht="20.25" customHeight="1" x14ac:dyDescent="0.15">
      <c r="A49" s="121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122"/>
      <c r="Q49" s="70"/>
      <c r="R49" s="71"/>
      <c r="S49" s="71"/>
      <c r="T49" s="71"/>
    </row>
    <row r="50" spans="1:37" ht="13.5" customHeight="1" x14ac:dyDescent="0.15"/>
    <row r="51" spans="1:37" ht="15" customHeight="1" x14ac:dyDescent="0.15">
      <c r="A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5"/>
      <c r="X51" s="126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127"/>
    </row>
    <row r="52" spans="1:37" ht="15" customHeight="1" x14ac:dyDescent="0.15">
      <c r="A52" s="128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S52" s="129"/>
      <c r="T52" s="129"/>
      <c r="U52" s="129"/>
      <c r="V52" s="129"/>
    </row>
    <row r="53" spans="1:37" ht="15.75" customHeight="1" x14ac:dyDescent="0.15">
      <c r="A53" s="291"/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130"/>
      <c r="U53" s="130"/>
      <c r="V53" s="130"/>
    </row>
    <row r="54" spans="1:37" s="72" customFormat="1" ht="15.75" customHeight="1" x14ac:dyDescent="0.15">
      <c r="A54" s="121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</row>
    <row r="55" spans="1:37" s="131" customFormat="1" ht="15.75" customHeight="1" x14ac:dyDescent="0.15">
      <c r="A55" s="121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1"/>
      <c r="S55" s="71"/>
      <c r="T55" s="71"/>
      <c r="U55" s="72"/>
      <c r="V55" s="72"/>
      <c r="W55" s="72"/>
    </row>
    <row r="56" spans="1:37" ht="15.75" customHeight="1" x14ac:dyDescent="0.15">
      <c r="A56" s="121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4"/>
      <c r="U56" s="75"/>
      <c r="V56" s="75"/>
      <c r="W56" s="76"/>
    </row>
    <row r="57" spans="1:37" x14ac:dyDescent="0.15">
      <c r="A57" s="128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</row>
    <row r="58" spans="1:37" x14ac:dyDescent="0.15">
      <c r="A58" s="291"/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</row>
    <row r="59" spans="1:37" x14ac:dyDescent="0.15">
      <c r="A59" s="128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</row>
    <row r="60" spans="1:37" x14ac:dyDescent="0.15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</row>
  </sheetData>
  <mergeCells count="127">
    <mergeCell ref="A58:W58"/>
    <mergeCell ref="A39:D39"/>
    <mergeCell ref="A40:D40"/>
    <mergeCell ref="A41:D41"/>
    <mergeCell ref="A45:W45"/>
    <mergeCell ref="A46:W46"/>
    <mergeCell ref="A53:S53"/>
    <mergeCell ref="A37:B38"/>
    <mergeCell ref="C37:D37"/>
    <mergeCell ref="F37:H37"/>
    <mergeCell ref="I37:K37"/>
    <mergeCell ref="L37:N37"/>
    <mergeCell ref="C38:D38"/>
    <mergeCell ref="F38:H38"/>
    <mergeCell ref="I38:K38"/>
    <mergeCell ref="L38:N38"/>
    <mergeCell ref="V32:V33"/>
    <mergeCell ref="A34:D34"/>
    <mergeCell ref="A35:B36"/>
    <mergeCell ref="C35:D35"/>
    <mergeCell ref="F35:H35"/>
    <mergeCell ref="I35:K35"/>
    <mergeCell ref="L35:N35"/>
    <mergeCell ref="C36:D36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32:B33"/>
    <mergeCell ref="E32:E33"/>
    <mergeCell ref="F32:F33"/>
    <mergeCell ref="G32:G33"/>
    <mergeCell ref="H32:H33"/>
    <mergeCell ref="I32:I33"/>
    <mergeCell ref="S27:S28"/>
    <mergeCell ref="T27:T28"/>
    <mergeCell ref="U27:U28"/>
    <mergeCell ref="V27:V28"/>
    <mergeCell ref="W27:W28"/>
    <mergeCell ref="B30:B31"/>
    <mergeCell ref="I27:K27"/>
    <mergeCell ref="L27:N27"/>
    <mergeCell ref="O27:O28"/>
    <mergeCell ref="P27:P28"/>
    <mergeCell ref="Q27:Q28"/>
    <mergeCell ref="R27:R28"/>
    <mergeCell ref="A27:A31"/>
    <mergeCell ref="B27:B29"/>
    <mergeCell ref="C27:C28"/>
    <mergeCell ref="D27:D28"/>
    <mergeCell ref="E27:E28"/>
    <mergeCell ref="F27:H27"/>
    <mergeCell ref="C18:D18"/>
    <mergeCell ref="A19:D19"/>
    <mergeCell ref="B25:B26"/>
    <mergeCell ref="F25:H25"/>
    <mergeCell ref="I25:K25"/>
    <mergeCell ref="L25:N25"/>
    <mergeCell ref="F26:H26"/>
    <mergeCell ref="I26:K26"/>
    <mergeCell ref="L26:N26"/>
    <mergeCell ref="S14:S15"/>
    <mergeCell ref="T14:T15"/>
    <mergeCell ref="U14:U15"/>
    <mergeCell ref="V14:V15"/>
    <mergeCell ref="A16:D16"/>
    <mergeCell ref="A17:B18"/>
    <mergeCell ref="C17:D17"/>
    <mergeCell ref="F17:H17"/>
    <mergeCell ref="I17:K17"/>
    <mergeCell ref="L17:N17"/>
    <mergeCell ref="L14:L15"/>
    <mergeCell ref="N14:N15"/>
    <mergeCell ref="O14:O15"/>
    <mergeCell ref="P14:P15"/>
    <mergeCell ref="Q14:Q15"/>
    <mergeCell ref="R14:R15"/>
    <mergeCell ref="B12:B13"/>
    <mergeCell ref="F12:H12"/>
    <mergeCell ref="I12:K12"/>
    <mergeCell ref="L12:N12"/>
    <mergeCell ref="A14:B15"/>
    <mergeCell ref="E14:E15"/>
    <mergeCell ref="F14:F15"/>
    <mergeCell ref="H14:H15"/>
    <mergeCell ref="I14:I15"/>
    <mergeCell ref="K14:K15"/>
    <mergeCell ref="U9:U10"/>
    <mergeCell ref="V9:V10"/>
    <mergeCell ref="W9:W10"/>
    <mergeCell ref="F10:H10"/>
    <mergeCell ref="I10:K10"/>
    <mergeCell ref="L10:N10"/>
    <mergeCell ref="O9:O10"/>
    <mergeCell ref="P9:P10"/>
    <mergeCell ref="Q9:Q10"/>
    <mergeCell ref="R9:R10"/>
    <mergeCell ref="S9:S10"/>
    <mergeCell ref="T9:T10"/>
    <mergeCell ref="I8:K8"/>
    <mergeCell ref="L8:N8"/>
    <mergeCell ref="A9:A13"/>
    <mergeCell ref="B9:B11"/>
    <mergeCell ref="C9:C10"/>
    <mergeCell ref="D9:D10"/>
    <mergeCell ref="E9:E10"/>
    <mergeCell ref="F9:H9"/>
    <mergeCell ref="I9:K9"/>
    <mergeCell ref="L9:N9"/>
    <mergeCell ref="T1:T2"/>
    <mergeCell ref="U1:U2"/>
    <mergeCell ref="V1:V2"/>
    <mergeCell ref="W1:W2"/>
    <mergeCell ref="C3:S3"/>
    <mergeCell ref="B7:B8"/>
    <mergeCell ref="F7:H7"/>
    <mergeCell ref="I7:K7"/>
    <mergeCell ref="L7:N7"/>
    <mergeCell ref="F8:H8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様式１－3</vt:lpstr>
      <vt:lpstr>様式１－3 (計算式入り)</vt:lpstr>
      <vt:lpstr>'様式１－3'!Print_Area</vt:lpstr>
      <vt:lpstr>'様式１－3 (計算式入り)'!Print_Area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佳代子</dc:creator>
  <cp:lastModifiedBy>健康づくり課　健康支援係　臨職１０</cp:lastModifiedBy>
  <cp:lastPrinted>2025-06-12T06:06:43Z</cp:lastPrinted>
  <dcterms:created xsi:type="dcterms:W3CDTF">2021-01-06T06:06:41Z</dcterms:created>
  <dcterms:modified xsi:type="dcterms:W3CDTF">2025-06-13T00:06:34Z</dcterms:modified>
</cp:coreProperties>
</file>