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06_【者】参考様式\"/>
    </mc:Choice>
  </mc:AlternateContent>
  <bookViews>
    <workbookView xWindow="0" yWindow="0" windowWidth="21570" windowHeight="8085" tabRatio="953" activeTab="3"/>
  </bookViews>
  <sheets>
    <sheet name="前置き" sheetId="7" r:id="rId1"/>
    <sheet name="❶-2算出シート(生活介護 直接入力用)" sheetId="15" r:id="rId2"/>
    <sheet name="❷-2算出シート(生活介護 自動計算用)" sheetId="14" r:id="rId3"/>
    <sheet name="❷-2'算出根拠シート(生活介護)" sheetId="13" r:id="rId4"/>
  </sheets>
  <definedNames>
    <definedName name="_xlnm.Print_Area" localSheetId="2">'❷-2算出シート(生活介護 自動計算用)'!$A$1:$R$30</definedName>
    <definedName name="_xlnm.Print_Area" localSheetId="0">前置き!$A$1:$P$53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15" l="1"/>
  <c r="Q15" i="15"/>
  <c r="I15" i="15"/>
  <c r="Q16" i="14"/>
  <c r="G15" i="15"/>
  <c r="F15" i="15"/>
  <c r="E15" i="15"/>
  <c r="P15" i="15"/>
  <c r="O15" i="15"/>
  <c r="N15" i="15"/>
  <c r="M15" i="15"/>
  <c r="L15" i="15"/>
  <c r="K15" i="15"/>
  <c r="J15" i="15"/>
  <c r="H15" i="15"/>
  <c r="G73" i="13" l="1"/>
  <c r="H73" i="13"/>
  <c r="I73" i="13"/>
  <c r="J73" i="13"/>
  <c r="K73" i="13"/>
  <c r="L73" i="13"/>
  <c r="M73" i="13"/>
  <c r="N73" i="13"/>
  <c r="O73" i="13"/>
  <c r="P73" i="13"/>
  <c r="Q73" i="13"/>
  <c r="F73" i="13"/>
  <c r="F72" i="13"/>
  <c r="G72" i="13"/>
  <c r="H72" i="13"/>
  <c r="I72" i="13"/>
  <c r="J72" i="13"/>
  <c r="K72" i="13"/>
  <c r="L72" i="13"/>
  <c r="M72" i="13"/>
  <c r="N72" i="13"/>
  <c r="O72" i="13"/>
  <c r="P72" i="13"/>
  <c r="Q72" i="13"/>
  <c r="F71" i="13"/>
  <c r="G71" i="13"/>
  <c r="H71" i="13"/>
  <c r="I71" i="13"/>
  <c r="J71" i="13"/>
  <c r="K71" i="13"/>
  <c r="L71" i="13"/>
  <c r="M71" i="13"/>
  <c r="N71" i="13"/>
  <c r="O71" i="13"/>
  <c r="P71" i="13"/>
  <c r="Q71" i="13"/>
  <c r="F62" i="13"/>
  <c r="G62" i="13"/>
  <c r="H62" i="13"/>
  <c r="I62" i="13"/>
  <c r="J62" i="13"/>
  <c r="K62" i="13"/>
  <c r="L62" i="13"/>
  <c r="M62" i="13"/>
  <c r="N62" i="13"/>
  <c r="O62" i="13"/>
  <c r="P62" i="13"/>
  <c r="Q62" i="13"/>
  <c r="F3" i="14" l="1"/>
  <c r="I70" i="13" l="1"/>
  <c r="K70" i="13"/>
  <c r="J70" i="13"/>
  <c r="G70" i="13"/>
  <c r="N70" i="13"/>
  <c r="H70" i="13"/>
  <c r="P70" i="13"/>
  <c r="F70" i="13"/>
  <c r="O70" i="13"/>
  <c r="M70" i="13"/>
  <c r="L70" i="13"/>
  <c r="Q70" i="13"/>
  <c r="R72" i="13"/>
  <c r="R71" i="13"/>
  <c r="R73" i="13"/>
  <c r="M20" i="15"/>
  <c r="L20" i="15"/>
  <c r="P20" i="15"/>
  <c r="G20" i="15"/>
  <c r="F20" i="15"/>
  <c r="Q18" i="15"/>
  <c r="R18" i="15" s="1"/>
  <c r="O20" i="15"/>
  <c r="N20" i="15"/>
  <c r="K20" i="15"/>
  <c r="J20" i="15"/>
  <c r="I20" i="15"/>
  <c r="H20" i="15"/>
  <c r="E20" i="15"/>
  <c r="Q16" i="15"/>
  <c r="Q13" i="15"/>
  <c r="Q12" i="15"/>
  <c r="Q10" i="15"/>
  <c r="Q9" i="15"/>
  <c r="Q8" i="15"/>
  <c r="Q7" i="15"/>
  <c r="E6" i="15"/>
  <c r="F6" i="15" s="1"/>
  <c r="G6" i="15" s="1"/>
  <c r="H6" i="15" s="1"/>
  <c r="I6" i="15" s="1"/>
  <c r="J6" i="15" s="1"/>
  <c r="K6" i="15" s="1"/>
  <c r="L6" i="15" s="1"/>
  <c r="M6" i="15" s="1"/>
  <c r="N6" i="15" s="1"/>
  <c r="O6" i="15" s="1"/>
  <c r="P6" i="15" s="1"/>
  <c r="R70" i="13" l="1"/>
  <c r="Q26" i="15"/>
  <c r="Q11" i="15"/>
  <c r="Q19" i="15"/>
  <c r="R19" i="15" s="1"/>
  <c r="Q14" i="15"/>
  <c r="Q17" i="15"/>
  <c r="R17" i="15" s="1"/>
  <c r="Q67" i="13"/>
  <c r="P18" i="14" s="1"/>
  <c r="Q68" i="13"/>
  <c r="P19" i="14" s="1"/>
  <c r="Q66" i="13"/>
  <c r="P17" i="14" s="1"/>
  <c r="P20" i="14" s="1"/>
  <c r="P67" i="13"/>
  <c r="O18" i="14" s="1"/>
  <c r="P68" i="13"/>
  <c r="O19" i="14" s="1"/>
  <c r="P66" i="13"/>
  <c r="O17" i="14" s="1"/>
  <c r="O67" i="13"/>
  <c r="N18" i="14" s="1"/>
  <c r="O68" i="13"/>
  <c r="N19" i="14" s="1"/>
  <c r="O66" i="13"/>
  <c r="N17" i="14" s="1"/>
  <c r="N67" i="13"/>
  <c r="M18" i="14" s="1"/>
  <c r="N68" i="13"/>
  <c r="M19" i="14" s="1"/>
  <c r="N66" i="13"/>
  <c r="M17" i="14" s="1"/>
  <c r="M67" i="13"/>
  <c r="L18" i="14" s="1"/>
  <c r="M68" i="13"/>
  <c r="L19" i="14" s="1"/>
  <c r="M66" i="13"/>
  <c r="L17" i="14" s="1"/>
  <c r="L67" i="13"/>
  <c r="K18" i="14" s="1"/>
  <c r="L68" i="13"/>
  <c r="K19" i="14" s="1"/>
  <c r="L66" i="13"/>
  <c r="K17" i="14" s="1"/>
  <c r="K67" i="13"/>
  <c r="J18" i="14" s="1"/>
  <c r="K68" i="13"/>
  <c r="J19" i="14" s="1"/>
  <c r="K66" i="13"/>
  <c r="J17" i="14" s="1"/>
  <c r="J67" i="13"/>
  <c r="I18" i="14" s="1"/>
  <c r="J68" i="13"/>
  <c r="I19" i="14" s="1"/>
  <c r="J66" i="13"/>
  <c r="I17" i="14" s="1"/>
  <c r="I67" i="13"/>
  <c r="H18" i="14" s="1"/>
  <c r="I68" i="13"/>
  <c r="H19" i="14" s="1"/>
  <c r="I66" i="13"/>
  <c r="H17" i="14" s="1"/>
  <c r="H67" i="13"/>
  <c r="G18" i="14" s="1"/>
  <c r="H68" i="13"/>
  <c r="G19" i="14" s="1"/>
  <c r="H66" i="13"/>
  <c r="G17" i="14" s="1"/>
  <c r="G67" i="13"/>
  <c r="F18" i="14" s="1"/>
  <c r="G68" i="13"/>
  <c r="F19" i="14" s="1"/>
  <c r="G66" i="13"/>
  <c r="F17" i="14" s="1"/>
  <c r="F68" i="13"/>
  <c r="E19" i="14" s="1"/>
  <c r="F67" i="13"/>
  <c r="F66" i="13"/>
  <c r="E17" i="14" s="1"/>
  <c r="F16" i="14"/>
  <c r="G16" i="14"/>
  <c r="H16" i="14"/>
  <c r="I16" i="14"/>
  <c r="J16" i="14"/>
  <c r="K16" i="14"/>
  <c r="L16" i="14"/>
  <c r="M16" i="14"/>
  <c r="N16" i="14"/>
  <c r="O16" i="14"/>
  <c r="P16" i="14"/>
  <c r="E16" i="14"/>
  <c r="E12" i="14"/>
  <c r="F57" i="13"/>
  <c r="R5" i="13"/>
  <c r="Q19" i="14" l="1"/>
  <c r="R19" i="14" s="1"/>
  <c r="Q17" i="14"/>
  <c r="R17" i="14" s="1"/>
  <c r="E18" i="14"/>
  <c r="R67" i="13"/>
  <c r="R9" i="15"/>
  <c r="R8" i="15"/>
  <c r="R11" i="15"/>
  <c r="R10" i="15"/>
  <c r="R13" i="15"/>
  <c r="G23" i="15"/>
  <c r="R20" i="15"/>
  <c r="Q21" i="15" s="1"/>
  <c r="R7" i="15"/>
  <c r="R15" i="15" s="1"/>
  <c r="R14" i="15"/>
  <c r="F69" i="13"/>
  <c r="Q69" i="13"/>
  <c r="P69" i="13"/>
  <c r="O69" i="13"/>
  <c r="N69" i="13"/>
  <c r="M69" i="13"/>
  <c r="L69" i="13"/>
  <c r="K69" i="13"/>
  <c r="J69" i="13"/>
  <c r="I69" i="13"/>
  <c r="R68" i="13"/>
  <c r="H69" i="13"/>
  <c r="R66" i="13"/>
  <c r="T26" i="14" s="1"/>
  <c r="G69" i="13"/>
  <c r="G12" i="14"/>
  <c r="H12" i="14"/>
  <c r="I12" i="14"/>
  <c r="J12" i="14"/>
  <c r="K12" i="14"/>
  <c r="L12" i="14"/>
  <c r="M12" i="14"/>
  <c r="N12" i="14"/>
  <c r="O12" i="14"/>
  <c r="P12" i="14"/>
  <c r="F12" i="14"/>
  <c r="Q12" i="14" s="1"/>
  <c r="Q61" i="13"/>
  <c r="P11" i="14" s="1"/>
  <c r="P61" i="13"/>
  <c r="O11" i="14" s="1"/>
  <c r="M61" i="13"/>
  <c r="L11" i="14" s="1"/>
  <c r="I61" i="13"/>
  <c r="H11" i="14" s="1"/>
  <c r="F61" i="13"/>
  <c r="E11" i="14" s="1"/>
  <c r="G60" i="13"/>
  <c r="F10" i="14" s="1"/>
  <c r="I60" i="13"/>
  <c r="H10" i="14" s="1"/>
  <c r="O59" i="13"/>
  <c r="N9" i="14" s="1"/>
  <c r="L59" i="13"/>
  <c r="K9" i="14" s="1"/>
  <c r="I59" i="13"/>
  <c r="H9" i="14" s="1"/>
  <c r="I58" i="13"/>
  <c r="H8" i="14" s="1"/>
  <c r="H58" i="13"/>
  <c r="G8" i="14" s="1"/>
  <c r="G58" i="13"/>
  <c r="F8" i="14" s="1"/>
  <c r="F58" i="13"/>
  <c r="E8" i="14" s="1"/>
  <c r="Q57" i="13"/>
  <c r="P7" i="14" s="1"/>
  <c r="P57" i="13"/>
  <c r="O7" i="14" s="1"/>
  <c r="O57" i="13"/>
  <c r="N7" i="14" s="1"/>
  <c r="N57" i="13"/>
  <c r="M7" i="14" s="1"/>
  <c r="M57" i="13"/>
  <c r="L7" i="14" s="1"/>
  <c r="L57" i="13"/>
  <c r="K7" i="14" s="1"/>
  <c r="K57" i="13"/>
  <c r="J7" i="14" s="1"/>
  <c r="J57" i="13"/>
  <c r="I7" i="14" s="1"/>
  <c r="I57" i="13"/>
  <c r="H7" i="14" s="1"/>
  <c r="H57" i="13"/>
  <c r="G7" i="14" s="1"/>
  <c r="G57" i="13"/>
  <c r="F7" i="14" s="1"/>
  <c r="E7" i="14"/>
  <c r="E6" i="14"/>
  <c r="F65" i="13"/>
  <c r="J58" i="13"/>
  <c r="I8" i="14" s="1"/>
  <c r="K58" i="13"/>
  <c r="J8" i="14" s="1"/>
  <c r="L58" i="13"/>
  <c r="K8" i="14" s="1"/>
  <c r="M58" i="13"/>
  <c r="L8" i="14" s="1"/>
  <c r="N58" i="13"/>
  <c r="M8" i="14" s="1"/>
  <c r="O58" i="13"/>
  <c r="N8" i="14" s="1"/>
  <c r="P58" i="13"/>
  <c r="O8" i="14" s="1"/>
  <c r="Q58" i="13"/>
  <c r="P8" i="14" s="1"/>
  <c r="F59" i="13"/>
  <c r="E9" i="14" s="1"/>
  <c r="G59" i="13"/>
  <c r="F9" i="14" s="1"/>
  <c r="H59" i="13"/>
  <c r="G9" i="14" s="1"/>
  <c r="J59" i="13"/>
  <c r="I9" i="14" s="1"/>
  <c r="K59" i="13"/>
  <c r="J9" i="14" s="1"/>
  <c r="M59" i="13"/>
  <c r="L9" i="14" s="1"/>
  <c r="N59" i="13"/>
  <c r="M9" i="14" s="1"/>
  <c r="P59" i="13"/>
  <c r="O9" i="14" s="1"/>
  <c r="Q59" i="13"/>
  <c r="P9" i="14" s="1"/>
  <c r="Q7" i="14" l="1"/>
  <c r="Q9" i="14"/>
  <c r="E20" i="14"/>
  <c r="Q18" i="14"/>
  <c r="R18" i="14" s="1"/>
  <c r="Q8" i="14"/>
  <c r="R20" i="14"/>
  <c r="Q21" i="14" s="1"/>
  <c r="Q26" i="14"/>
  <c r="Q23" i="15"/>
  <c r="F6" i="14"/>
  <c r="G6" i="14" s="1"/>
  <c r="H6" i="14" s="1"/>
  <c r="I6" i="14" s="1"/>
  <c r="J6" i="14" s="1"/>
  <c r="K6" i="14" s="1"/>
  <c r="L6" i="14" s="1"/>
  <c r="M6" i="14" s="1"/>
  <c r="N6" i="14" s="1"/>
  <c r="O6" i="14" s="1"/>
  <c r="P6" i="14" s="1"/>
  <c r="R69" i="13"/>
  <c r="R57" i="13"/>
  <c r="R59" i="13"/>
  <c r="R58" i="13"/>
  <c r="R62" i="13"/>
  <c r="Q65" i="13" l="1"/>
  <c r="P65" i="13"/>
  <c r="O65" i="13"/>
  <c r="N65" i="13"/>
  <c r="M65" i="13"/>
  <c r="L65" i="13"/>
  <c r="K65" i="13"/>
  <c r="J65" i="13"/>
  <c r="I65" i="13"/>
  <c r="H65" i="13"/>
  <c r="G65" i="13"/>
  <c r="Q64" i="13"/>
  <c r="P14" i="14" s="1"/>
  <c r="P64" i="13"/>
  <c r="O14" i="14" s="1"/>
  <c r="O64" i="13"/>
  <c r="N14" i="14" s="1"/>
  <c r="N64" i="13"/>
  <c r="M14" i="14" s="1"/>
  <c r="M64" i="13"/>
  <c r="L14" i="14" s="1"/>
  <c r="L64" i="13"/>
  <c r="K14" i="14" s="1"/>
  <c r="K64" i="13"/>
  <c r="J14" i="14" s="1"/>
  <c r="J64" i="13"/>
  <c r="I14" i="14" s="1"/>
  <c r="I64" i="13"/>
  <c r="H14" i="14" s="1"/>
  <c r="H64" i="13"/>
  <c r="G14" i="14" s="1"/>
  <c r="G64" i="13"/>
  <c r="F14" i="14" s="1"/>
  <c r="F64" i="13"/>
  <c r="E14" i="14" s="1"/>
  <c r="Q63" i="13"/>
  <c r="P13" i="14" s="1"/>
  <c r="P63" i="13"/>
  <c r="O13" i="14" s="1"/>
  <c r="O63" i="13"/>
  <c r="N13" i="14" s="1"/>
  <c r="N63" i="13"/>
  <c r="M13" i="14" s="1"/>
  <c r="M63" i="13"/>
  <c r="L13" i="14" s="1"/>
  <c r="L63" i="13"/>
  <c r="K13" i="14" s="1"/>
  <c r="K63" i="13"/>
  <c r="J13" i="14" s="1"/>
  <c r="J63" i="13"/>
  <c r="I13" i="14" s="1"/>
  <c r="I63" i="13"/>
  <c r="H13" i="14" s="1"/>
  <c r="H15" i="14" s="1"/>
  <c r="H63" i="13"/>
  <c r="G13" i="14" s="1"/>
  <c r="G63" i="13"/>
  <c r="F13" i="14" s="1"/>
  <c r="F63" i="13"/>
  <c r="E13" i="14" s="1"/>
  <c r="O61" i="13"/>
  <c r="N11" i="14" s="1"/>
  <c r="N61" i="13"/>
  <c r="M11" i="14" s="1"/>
  <c r="L61" i="13"/>
  <c r="K11" i="14" s="1"/>
  <c r="K61" i="13"/>
  <c r="J11" i="14" s="1"/>
  <c r="J61" i="13"/>
  <c r="I11" i="14" s="1"/>
  <c r="H61" i="13"/>
  <c r="G11" i="14" s="1"/>
  <c r="G61" i="13"/>
  <c r="F11" i="14" s="1"/>
  <c r="Q60" i="13"/>
  <c r="P10" i="14" s="1"/>
  <c r="P60" i="13"/>
  <c r="O10" i="14" s="1"/>
  <c r="O60" i="13"/>
  <c r="N10" i="14" s="1"/>
  <c r="N15" i="14" s="1"/>
  <c r="N60" i="13"/>
  <c r="M10" i="14" s="1"/>
  <c r="M60" i="13"/>
  <c r="L10" i="14" s="1"/>
  <c r="L60" i="13"/>
  <c r="K10" i="14" s="1"/>
  <c r="K15" i="14" s="1"/>
  <c r="K60" i="13"/>
  <c r="J10" i="14" s="1"/>
  <c r="J15" i="14" s="1"/>
  <c r="J60" i="13"/>
  <c r="I10" i="14" s="1"/>
  <c r="H60" i="13"/>
  <c r="G10" i="14" s="1"/>
  <c r="F60" i="13"/>
  <c r="E10" i="14" s="1"/>
  <c r="R56" i="13"/>
  <c r="R55" i="13"/>
  <c r="R54" i="13"/>
  <c r="R53" i="13"/>
  <c r="R52" i="13"/>
  <c r="R51" i="13"/>
  <c r="R50" i="13"/>
  <c r="R49" i="13"/>
  <c r="R48" i="13"/>
  <c r="R47" i="13"/>
  <c r="R46" i="13"/>
  <c r="R45" i="13"/>
  <c r="R44" i="13"/>
  <c r="R43" i="13"/>
  <c r="R42" i="13"/>
  <c r="R41" i="13"/>
  <c r="R40" i="13"/>
  <c r="R39" i="13"/>
  <c r="R38" i="13"/>
  <c r="R37" i="13"/>
  <c r="R36" i="13"/>
  <c r="R35" i="13"/>
  <c r="R34" i="13"/>
  <c r="R33" i="13"/>
  <c r="R32" i="13"/>
  <c r="R31" i="13"/>
  <c r="R30" i="13"/>
  <c r="R29" i="13"/>
  <c r="R28" i="13"/>
  <c r="R27" i="13"/>
  <c r="R26" i="13"/>
  <c r="R25" i="13"/>
  <c r="R24" i="13"/>
  <c r="R23" i="13"/>
  <c r="R22" i="13"/>
  <c r="R21" i="13"/>
  <c r="R20" i="13"/>
  <c r="R19" i="13"/>
  <c r="R18" i="13"/>
  <c r="R17" i="13"/>
  <c r="R16" i="13"/>
  <c r="R15" i="13"/>
  <c r="R14" i="13"/>
  <c r="R13" i="13"/>
  <c r="R12" i="13"/>
  <c r="R11" i="13"/>
  <c r="R10" i="13"/>
  <c r="R9" i="13"/>
  <c r="R8" i="13"/>
  <c r="R7" i="13"/>
  <c r="G4" i="13"/>
  <c r="M15" i="14" l="1"/>
  <c r="O15" i="14"/>
  <c r="P15" i="14"/>
  <c r="Q14" i="14"/>
  <c r="Q10" i="14"/>
  <c r="E15" i="14"/>
  <c r="Q11" i="14"/>
  <c r="F15" i="14"/>
  <c r="L15" i="14"/>
  <c r="Q13" i="14"/>
  <c r="G15" i="14"/>
  <c r="I15" i="14"/>
  <c r="R65" i="13"/>
  <c r="R63" i="13"/>
  <c r="R64" i="13"/>
  <c r="R60" i="13"/>
  <c r="R61" i="13"/>
  <c r="H4" i="13"/>
  <c r="T24" i="14" l="1"/>
  <c r="Q15" i="14"/>
  <c r="I4" i="13"/>
  <c r="R9" i="14" l="1"/>
  <c r="R7" i="14"/>
  <c r="R8" i="14"/>
  <c r="R13" i="14"/>
  <c r="R14" i="14"/>
  <c r="G23" i="14"/>
  <c r="Q23" i="14" s="1"/>
  <c r="R10" i="14"/>
  <c r="R11" i="14"/>
  <c r="J4" i="13"/>
  <c r="R15" i="14" l="1"/>
  <c r="K4" i="13"/>
  <c r="L4" i="13" l="1"/>
  <c r="M4" i="13" l="1"/>
  <c r="N4" i="13" l="1"/>
  <c r="O4" i="13" l="1"/>
  <c r="P4" i="13" l="1"/>
  <c r="Q4" i="13" l="1"/>
  <c r="J20" i="14" l="1"/>
  <c r="H20" i="14"/>
  <c r="F20" i="14"/>
  <c r="L20" i="14"/>
  <c r="G20" i="14"/>
  <c r="M20" i="14"/>
  <c r="K20" i="14"/>
  <c r="O20" i="14"/>
  <c r="I20" i="14"/>
  <c r="N20" i="14"/>
  <c r="Q20" i="14" l="1"/>
</calcChain>
</file>

<file path=xl/comments1.xml><?xml version="1.0" encoding="utf-8"?>
<comments xmlns="http://schemas.openxmlformats.org/spreadsheetml/2006/main">
  <authors>
    <author>守淳一</author>
  </authors>
  <commentList>
    <comment ref="L3" authorId="0" shapeId="0">
      <text>
        <r>
          <rPr>
            <b/>
            <sz val="9"/>
            <color indexed="81"/>
            <rFont val="MS P ゴシック"/>
            <family val="3"/>
            <charset val="128"/>
          </rPr>
          <t>適用される期間を入力</t>
        </r>
      </text>
    </comment>
    <comment ref="L4" authorId="0" shapeId="0">
      <text>
        <r>
          <rPr>
            <b/>
            <sz val="9"/>
            <color indexed="81"/>
            <rFont val="MS P ゴシック"/>
            <family val="3"/>
            <charset val="128"/>
          </rPr>
          <t>算出根拠となる期間を入力</t>
        </r>
      </text>
    </comment>
  </commentList>
</comments>
</file>

<file path=xl/comments2.xml><?xml version="1.0" encoding="utf-8"?>
<comments xmlns="http://schemas.openxmlformats.org/spreadsheetml/2006/main">
  <authors>
    <author>守淳一</author>
  </authors>
  <commentList>
    <comment ref="L3" authorId="0" shapeId="0">
      <text>
        <r>
          <rPr>
            <b/>
            <sz val="9"/>
            <color indexed="81"/>
            <rFont val="MS P ゴシック"/>
            <family val="3"/>
            <charset val="128"/>
          </rPr>
          <t>適用される期間を入力</t>
        </r>
      </text>
    </comment>
    <comment ref="L4" authorId="0" shapeId="0">
      <text>
        <r>
          <rPr>
            <b/>
            <sz val="9"/>
            <color indexed="81"/>
            <rFont val="MS P ゴシック"/>
            <family val="3"/>
            <charset val="128"/>
          </rPr>
          <t>算出根拠となる期間を入力</t>
        </r>
      </text>
    </comment>
  </commentList>
</comments>
</file>

<file path=xl/comments3.xml><?xml version="1.0" encoding="utf-8"?>
<comments xmlns="http://schemas.openxmlformats.org/spreadsheetml/2006/main">
  <authors>
    <author>守淳一</author>
  </authors>
  <commentList>
    <comment ref="F4" authorId="0" shapeId="0">
      <text>
        <r>
          <rPr>
            <b/>
            <sz val="9"/>
            <color indexed="81"/>
            <rFont val="MS P ゴシック"/>
            <family val="3"/>
            <charset val="128"/>
          </rPr>
          <t>算定をする期間の最初の月を選択してください。</t>
        </r>
      </text>
    </comment>
  </commentList>
</comments>
</file>

<file path=xl/sharedStrings.xml><?xml version="1.0" encoding="utf-8"?>
<sst xmlns="http://schemas.openxmlformats.org/spreadsheetml/2006/main" count="169" uniqueCount="102">
  <si>
    <t>事業所名</t>
    <rPh sb="0" eb="3">
      <t>ジギョウショ</t>
    </rPh>
    <rPh sb="3" eb="4">
      <t>メイ</t>
    </rPh>
    <phoneticPr fontId="1"/>
  </si>
  <si>
    <t>サービス種別</t>
    <rPh sb="4" eb="6">
      <t>シュベツ</t>
    </rPh>
    <phoneticPr fontId="1"/>
  </si>
  <si>
    <t>平均利用者数の算出</t>
    <rPh sb="0" eb="2">
      <t>ヘイキン</t>
    </rPh>
    <rPh sb="2" eb="4">
      <t>リヨウ</t>
    </rPh>
    <rPh sb="4" eb="5">
      <t>シャ</t>
    </rPh>
    <rPh sb="5" eb="6">
      <t>スウ</t>
    </rPh>
    <rPh sb="7" eb="9">
      <t>サンシュツ</t>
    </rPh>
    <phoneticPr fontId="1"/>
  </si>
  <si>
    <t>合計</t>
    <rPh sb="0" eb="2">
      <t>ゴウケイ</t>
    </rPh>
    <phoneticPr fontId="1"/>
  </si>
  <si>
    <t>利用者延人数</t>
    <rPh sb="0" eb="3">
      <t>リヨウシャ</t>
    </rPh>
    <rPh sb="3" eb="4">
      <t>ノ</t>
    </rPh>
    <rPh sb="4" eb="6">
      <t>ニンズウ</t>
    </rPh>
    <phoneticPr fontId="1"/>
  </si>
  <si>
    <t>開所日数</t>
    <rPh sb="0" eb="2">
      <t>カイショ</t>
    </rPh>
    <rPh sb="2" eb="4">
      <t>ニッスウ</t>
    </rPh>
    <phoneticPr fontId="1"/>
  </si>
  <si>
    <t>平均利用者数</t>
    <rPh sb="0" eb="2">
      <t>ヘイキン</t>
    </rPh>
    <rPh sb="2" eb="4">
      <t>リヨウ</t>
    </rPh>
    <rPh sb="4" eb="5">
      <t>シャ</t>
    </rPh>
    <rPh sb="5" eb="6">
      <t>スウ</t>
    </rPh>
    <phoneticPr fontId="1"/>
  </si>
  <si>
    <t>（❶／❷）</t>
    <phoneticPr fontId="1"/>
  </si>
  <si>
    <t>２．事業実績が６月以上１年未満である場合は、直近の６月間における平均利用者数を算定すること。</t>
    <phoneticPr fontId="1"/>
  </si>
  <si>
    <t>３．前年度において１年未満の実績しかない場合であって、かつ、事業実績が１年以上である場合は、直近１年間における平均利用者数を算定すること。</t>
    <phoneticPr fontId="1"/>
  </si>
  <si>
    <t>利用定員</t>
    <rPh sb="0" eb="2">
      <t>リヨウ</t>
    </rPh>
    <rPh sb="2" eb="4">
      <t>テイイン</t>
    </rPh>
    <phoneticPr fontId="1"/>
  </si>
  <si>
    <t>名</t>
    <rPh sb="0" eb="1">
      <t>メイ</t>
    </rPh>
    <phoneticPr fontId="1"/>
  </si>
  <si>
    <t>令和　　年　　月 ～ 令和　　年　　月</t>
    <rPh sb="0" eb="2">
      <t>レイワ</t>
    </rPh>
    <rPh sb="4" eb="5">
      <t>ネン</t>
    </rPh>
    <rPh sb="7" eb="8">
      <t>ガツ</t>
    </rPh>
    <rPh sb="11" eb="13">
      <t>レイワ</t>
    </rPh>
    <rPh sb="15" eb="16">
      <t>ネン</t>
    </rPh>
    <rPh sb="18" eb="19">
      <t>ガツ</t>
    </rPh>
    <phoneticPr fontId="1"/>
  </si>
  <si>
    <t>１．本届出は、事業実績が６月以上である場合に作成すること。</t>
    <rPh sb="2" eb="3">
      <t>ホン</t>
    </rPh>
    <phoneticPr fontId="1"/>
  </si>
  <si>
    <t>年　　月　　日</t>
    <rPh sb="0" eb="1">
      <t>ネン</t>
    </rPh>
    <rPh sb="3" eb="4">
      <t>ガツ</t>
    </rPh>
    <rPh sb="6" eb="7">
      <t>ヒ</t>
    </rPh>
    <phoneticPr fontId="1"/>
  </si>
  <si>
    <t>作成日</t>
    <rPh sb="0" eb="3">
      <t>サクセイビ</t>
    </rPh>
    <phoneticPr fontId="1"/>
  </si>
  <si>
    <t>#</t>
    <phoneticPr fontId="1"/>
  </si>
  <si>
    <t>利用者名</t>
    <rPh sb="0" eb="3">
      <t>リヨウシャ</t>
    </rPh>
    <rPh sb="3" eb="4">
      <t>メイ</t>
    </rPh>
    <phoneticPr fontId="1"/>
  </si>
  <si>
    <t>利用日数</t>
    <rPh sb="0" eb="2">
      <t>リヨウ</t>
    </rPh>
    <rPh sb="2" eb="4">
      <t>ニッスウ</t>
    </rPh>
    <phoneticPr fontId="1"/>
  </si>
  <si>
    <t>（注）</t>
    <phoneticPr fontId="1"/>
  </si>
  <si>
    <t>対象月</t>
    <rPh sb="0" eb="2">
      <t>タイショウ</t>
    </rPh>
    <rPh sb="2" eb="3">
      <t>ツキ</t>
    </rPh>
    <phoneticPr fontId="1"/>
  </si>
  <si>
    <t>利用日数　計</t>
    <rPh sb="0" eb="2">
      <t>リヨウ</t>
    </rPh>
    <rPh sb="2" eb="4">
      <t>ニッスウ</t>
    </rPh>
    <rPh sb="5" eb="6">
      <t>ケイ</t>
    </rPh>
    <phoneticPr fontId="1"/>
  </si>
  <si>
    <t>報酬算定上満たすべき従業者の員数又は加算等若しくは減算の算定要件を算定する際の利用者数について</t>
    <rPh sb="0" eb="2">
      <t>ホウシュウ</t>
    </rPh>
    <rPh sb="2" eb="4">
      <t>サンテイ</t>
    </rPh>
    <rPh sb="4" eb="5">
      <t>ジョウ</t>
    </rPh>
    <rPh sb="5" eb="6">
      <t>ミ</t>
    </rPh>
    <rPh sb="10" eb="13">
      <t>ジュウギョウシャ</t>
    </rPh>
    <rPh sb="14" eb="15">
      <t>イン</t>
    </rPh>
    <rPh sb="15" eb="16">
      <t>スウ</t>
    </rPh>
    <rPh sb="16" eb="17">
      <t>マタ</t>
    </rPh>
    <rPh sb="18" eb="20">
      <t>カサン</t>
    </rPh>
    <rPh sb="20" eb="21">
      <t>トウ</t>
    </rPh>
    <rPh sb="21" eb="22">
      <t>モ</t>
    </rPh>
    <rPh sb="25" eb="27">
      <t>ゲンサン</t>
    </rPh>
    <rPh sb="28" eb="30">
      <t>サンテイ</t>
    </rPh>
    <rPh sb="30" eb="32">
      <t>ヨウケン</t>
    </rPh>
    <rPh sb="33" eb="35">
      <t>サンテイ</t>
    </rPh>
    <rPh sb="37" eb="38">
      <t>サイ</t>
    </rPh>
    <rPh sb="39" eb="42">
      <t>リヨウシャ</t>
    </rPh>
    <rPh sb="42" eb="43">
      <t>スウ</t>
    </rPh>
    <phoneticPr fontId="1"/>
  </si>
  <si>
    <t>(1)</t>
    <phoneticPr fontId="1"/>
  </si>
  <si>
    <t>当該年度の前年度（毎年４月１日に始まり翌年３月３１日をもって終わる年度）の実績がある場合</t>
    <rPh sb="0" eb="2">
      <t>トウガイ</t>
    </rPh>
    <rPh sb="2" eb="4">
      <t>ネンド</t>
    </rPh>
    <rPh sb="5" eb="8">
      <t>ゼンネンド</t>
    </rPh>
    <rPh sb="9" eb="11">
      <t>マイトシ</t>
    </rPh>
    <rPh sb="12" eb="13">
      <t>ガツ</t>
    </rPh>
    <rPh sb="14" eb="15">
      <t>ニチ</t>
    </rPh>
    <rPh sb="16" eb="17">
      <t>ハジ</t>
    </rPh>
    <rPh sb="19" eb="21">
      <t>ヨクネン</t>
    </rPh>
    <rPh sb="22" eb="23">
      <t>ガツ</t>
    </rPh>
    <rPh sb="25" eb="26">
      <t>ニチ</t>
    </rPh>
    <rPh sb="30" eb="31">
      <t>オ</t>
    </rPh>
    <rPh sb="33" eb="35">
      <t>ネンド</t>
    </rPh>
    <rPh sb="37" eb="39">
      <t>ジッセキ</t>
    </rPh>
    <rPh sb="42" eb="44">
      <t>バアイ</t>
    </rPh>
    <phoneticPr fontId="1"/>
  </si>
  <si>
    <t>「前年度の利用者数の平均」を用いる。</t>
    <rPh sb="1" eb="4">
      <t>ゼンネンド</t>
    </rPh>
    <rPh sb="5" eb="7">
      <t>リヨウ</t>
    </rPh>
    <rPh sb="7" eb="8">
      <t>シャ</t>
    </rPh>
    <rPh sb="8" eb="9">
      <t>スウ</t>
    </rPh>
    <rPh sb="10" eb="12">
      <t>ヘイキン</t>
    </rPh>
    <rPh sb="14" eb="15">
      <t>モチ</t>
    </rPh>
    <phoneticPr fontId="1"/>
  </si>
  <si>
    <t>　※療養介護、短期入所、施設入所支援、宿泊型自立訓練、共同生活援助に関しては、入所等した日を含み、退所等した日を除く</t>
    <rPh sb="2" eb="4">
      <t>リョウヨウ</t>
    </rPh>
    <rPh sb="4" eb="6">
      <t>カイゴ</t>
    </rPh>
    <rPh sb="7" eb="9">
      <t>タンキ</t>
    </rPh>
    <rPh sb="9" eb="11">
      <t>ニュウショ</t>
    </rPh>
    <rPh sb="12" eb="14">
      <t>シセツ</t>
    </rPh>
    <rPh sb="14" eb="16">
      <t>ニュウショ</t>
    </rPh>
    <rPh sb="16" eb="18">
      <t>シエン</t>
    </rPh>
    <rPh sb="19" eb="22">
      <t>シュクハクガタ</t>
    </rPh>
    <rPh sb="22" eb="24">
      <t>ジリツ</t>
    </rPh>
    <rPh sb="24" eb="26">
      <t>クンレン</t>
    </rPh>
    <rPh sb="27" eb="29">
      <t>キョウドウ</t>
    </rPh>
    <rPh sb="29" eb="31">
      <t>セイカツ</t>
    </rPh>
    <rPh sb="31" eb="33">
      <t>エンジョ</t>
    </rPh>
    <rPh sb="34" eb="35">
      <t>カン</t>
    </rPh>
    <rPh sb="39" eb="41">
      <t>ニュウショ</t>
    </rPh>
    <rPh sb="41" eb="42">
      <t>トウ</t>
    </rPh>
    <rPh sb="44" eb="45">
      <t>ヒ</t>
    </rPh>
    <rPh sb="46" eb="47">
      <t>フク</t>
    </rPh>
    <rPh sb="49" eb="51">
      <t>タイショ</t>
    </rPh>
    <rPh sb="51" eb="52">
      <t>トウ</t>
    </rPh>
    <rPh sb="54" eb="55">
      <t>ヒ</t>
    </rPh>
    <rPh sb="56" eb="57">
      <t>ノゾ</t>
    </rPh>
    <phoneticPr fontId="1"/>
  </si>
  <si>
    <t>　※就労定着支援及び自立生活援助の算出方法は、【前年度の全利用者の延利用日数】／【前年度の開所月数】</t>
    <rPh sb="2" eb="4">
      <t>シュウロウ</t>
    </rPh>
    <rPh sb="4" eb="6">
      <t>テイチャク</t>
    </rPh>
    <rPh sb="6" eb="8">
      <t>シエン</t>
    </rPh>
    <rPh sb="8" eb="9">
      <t>オヨ</t>
    </rPh>
    <rPh sb="10" eb="12">
      <t>ジリツ</t>
    </rPh>
    <rPh sb="12" eb="14">
      <t>セイカツ</t>
    </rPh>
    <rPh sb="14" eb="16">
      <t>エンジョ</t>
    </rPh>
    <rPh sb="17" eb="19">
      <t>サンシュツ</t>
    </rPh>
    <rPh sb="19" eb="21">
      <t>ホウホウ</t>
    </rPh>
    <rPh sb="24" eb="27">
      <t>ゼンネンド</t>
    </rPh>
    <rPh sb="28" eb="29">
      <t>ゼン</t>
    </rPh>
    <rPh sb="29" eb="32">
      <t>リヨウシャ</t>
    </rPh>
    <rPh sb="33" eb="34">
      <t>ノ</t>
    </rPh>
    <rPh sb="34" eb="36">
      <t>リヨウ</t>
    </rPh>
    <rPh sb="36" eb="38">
      <t>ニッスウ</t>
    </rPh>
    <rPh sb="41" eb="44">
      <t>ゼンネンド</t>
    </rPh>
    <rPh sb="45" eb="47">
      <t>カイショ</t>
    </rPh>
    <rPh sb="47" eb="49">
      <t>ツキスウ</t>
    </rPh>
    <phoneticPr fontId="1"/>
  </si>
  <si>
    <t>(2)</t>
    <phoneticPr fontId="1"/>
  </si>
  <si>
    <t>新設及び増改築等により、６月未満の実績しかない場合</t>
    <rPh sb="0" eb="2">
      <t>シンセツ</t>
    </rPh>
    <rPh sb="2" eb="3">
      <t>オヨ</t>
    </rPh>
    <rPh sb="4" eb="7">
      <t>ゾウカイチク</t>
    </rPh>
    <rPh sb="7" eb="8">
      <t>トウ</t>
    </rPh>
    <rPh sb="13" eb="14">
      <t>ゲツ</t>
    </rPh>
    <rPh sb="14" eb="16">
      <t>ミマン</t>
    </rPh>
    <rPh sb="17" eb="19">
      <t>ジッセキ</t>
    </rPh>
    <rPh sb="23" eb="25">
      <t>バアイ</t>
    </rPh>
    <phoneticPr fontId="1"/>
  </si>
  <si>
    <t>■</t>
    <phoneticPr fontId="1"/>
  </si>
  <si>
    <t>(3)</t>
    <phoneticPr fontId="1"/>
  </si>
  <si>
    <t>新設及び増改築等から、６月以上１年未満の実績がある場合</t>
    <rPh sb="0" eb="2">
      <t>シンセツ</t>
    </rPh>
    <rPh sb="2" eb="3">
      <t>オヨ</t>
    </rPh>
    <rPh sb="4" eb="7">
      <t>ゾウカイチク</t>
    </rPh>
    <rPh sb="7" eb="8">
      <t>トウ</t>
    </rPh>
    <rPh sb="12" eb="15">
      <t>ツキイジョウ</t>
    </rPh>
    <rPh sb="16" eb="17">
      <t>ネン</t>
    </rPh>
    <rPh sb="17" eb="19">
      <t>ミマン</t>
    </rPh>
    <rPh sb="20" eb="22">
      <t>ジッセキ</t>
    </rPh>
    <rPh sb="25" eb="27">
      <t>バアイ</t>
    </rPh>
    <phoneticPr fontId="1"/>
  </si>
  <si>
    <t>便宜上、「定員の90％」を利用者数とする。</t>
    <rPh sb="0" eb="2">
      <t>ベンギ</t>
    </rPh>
    <rPh sb="2" eb="3">
      <t>ジョウ</t>
    </rPh>
    <rPh sb="5" eb="7">
      <t>テイイン</t>
    </rPh>
    <rPh sb="13" eb="15">
      <t>リヨウ</t>
    </rPh>
    <rPh sb="15" eb="16">
      <t>シャ</t>
    </rPh>
    <rPh sb="16" eb="17">
      <t>スウ</t>
    </rPh>
    <phoneticPr fontId="1"/>
  </si>
  <si>
    <t>「直近の６月における平均利用者数」を用いる。</t>
    <rPh sb="1" eb="3">
      <t>チョッキン</t>
    </rPh>
    <rPh sb="5" eb="6">
      <t>ツキ</t>
    </rPh>
    <rPh sb="10" eb="12">
      <t>ヘイキン</t>
    </rPh>
    <rPh sb="12" eb="14">
      <t>リヨウ</t>
    </rPh>
    <rPh sb="14" eb="15">
      <t>シャ</t>
    </rPh>
    <rPh sb="15" eb="16">
      <t>スウ</t>
    </rPh>
    <rPh sb="18" eb="19">
      <t>モチ</t>
    </rPh>
    <phoneticPr fontId="1"/>
  </si>
  <si>
    <t>【利用者数】＝【前年度の全利用者の延利用日数】／【前年度の開所日数】　※小数点第2位以下切り上げ</t>
    <phoneticPr fontId="1"/>
  </si>
  <si>
    <t>(4)</t>
    <phoneticPr fontId="1"/>
  </si>
  <si>
    <t>新設及び増改築等から、１年以上の実績がある場合</t>
    <rPh sb="0" eb="2">
      <t>シンセツ</t>
    </rPh>
    <rPh sb="2" eb="3">
      <t>オヨ</t>
    </rPh>
    <rPh sb="4" eb="7">
      <t>ゾウカイチク</t>
    </rPh>
    <rPh sb="7" eb="8">
      <t>トウ</t>
    </rPh>
    <rPh sb="12" eb="13">
      <t>ネン</t>
    </rPh>
    <rPh sb="13" eb="15">
      <t>イジョウ</t>
    </rPh>
    <rPh sb="16" eb="18">
      <t>ジッセキ</t>
    </rPh>
    <rPh sb="21" eb="23">
      <t>バアイ</t>
    </rPh>
    <phoneticPr fontId="1"/>
  </si>
  <si>
    <t>「直近１年間における平均利用者数」を用いる。</t>
    <rPh sb="1" eb="3">
      <t>チョッキン</t>
    </rPh>
    <rPh sb="4" eb="6">
      <t>ネンカン</t>
    </rPh>
    <rPh sb="10" eb="12">
      <t>ヘイキン</t>
    </rPh>
    <rPh sb="12" eb="14">
      <t>リヨウ</t>
    </rPh>
    <rPh sb="14" eb="15">
      <t>シャ</t>
    </rPh>
    <rPh sb="15" eb="16">
      <t>スウ</t>
    </rPh>
    <rPh sb="18" eb="19">
      <t>モチ</t>
    </rPh>
    <phoneticPr fontId="1"/>
  </si>
  <si>
    <t>(5)</t>
    <phoneticPr fontId="1"/>
  </si>
  <si>
    <t>定員増の場合</t>
    <rPh sb="0" eb="3">
      <t>テイインゾウ</t>
    </rPh>
    <rPh sb="4" eb="6">
      <t>バアイ</t>
    </rPh>
    <phoneticPr fontId="1"/>
  </si>
  <si>
    <t>増加する前の(1)～(4)の場合の利用者数に、増加した分の定員に対する(1)～(4)の場合で算出した数値を加えた数値を用いる。</t>
    <rPh sb="0" eb="2">
      <t>ゾウカ</t>
    </rPh>
    <rPh sb="4" eb="5">
      <t>マエ</t>
    </rPh>
    <rPh sb="14" eb="16">
      <t>バアイ</t>
    </rPh>
    <rPh sb="17" eb="19">
      <t>リヨウ</t>
    </rPh>
    <rPh sb="19" eb="20">
      <t>シャ</t>
    </rPh>
    <rPh sb="20" eb="21">
      <t>スウ</t>
    </rPh>
    <rPh sb="23" eb="25">
      <t>ゾウカ</t>
    </rPh>
    <rPh sb="27" eb="28">
      <t>ブン</t>
    </rPh>
    <rPh sb="29" eb="31">
      <t>テイイン</t>
    </rPh>
    <rPh sb="32" eb="33">
      <t>タイ</t>
    </rPh>
    <rPh sb="43" eb="45">
      <t>バアイ</t>
    </rPh>
    <rPh sb="46" eb="48">
      <t>サンシュツ</t>
    </rPh>
    <rPh sb="50" eb="52">
      <t>スウチ</t>
    </rPh>
    <rPh sb="53" eb="54">
      <t>クワ</t>
    </rPh>
    <rPh sb="56" eb="58">
      <t>スウチ</t>
    </rPh>
    <rPh sb="59" eb="60">
      <t>モチ</t>
    </rPh>
    <phoneticPr fontId="1"/>
  </si>
  <si>
    <t>【利用者数】＝【定員増前の上記区分に応じ算出した数値】＋【増加した定員の上記区分に応じ算出した数値】</t>
    <rPh sb="8" eb="11">
      <t>テイインゾウ</t>
    </rPh>
    <rPh sb="11" eb="12">
      <t>マエ</t>
    </rPh>
    <rPh sb="13" eb="15">
      <t>ジョウキ</t>
    </rPh>
    <rPh sb="15" eb="17">
      <t>クブン</t>
    </rPh>
    <rPh sb="18" eb="19">
      <t>オウ</t>
    </rPh>
    <rPh sb="20" eb="22">
      <t>サンシュツ</t>
    </rPh>
    <rPh sb="24" eb="26">
      <t>スウチ</t>
    </rPh>
    <rPh sb="29" eb="31">
      <t>ゾウカ</t>
    </rPh>
    <rPh sb="33" eb="35">
      <t>テイイン</t>
    </rPh>
    <rPh sb="36" eb="38">
      <t>ジョウキ</t>
    </rPh>
    <rPh sb="38" eb="40">
      <t>クブン</t>
    </rPh>
    <rPh sb="41" eb="42">
      <t>オウ</t>
    </rPh>
    <rPh sb="43" eb="45">
      <t>サンシュツ</t>
    </rPh>
    <rPh sb="47" eb="49">
      <t>スウチ</t>
    </rPh>
    <phoneticPr fontId="1"/>
  </si>
  <si>
    <t>【利用者数】＝【直近１年間の全利用者の延利用日数】×【直近１年間の開所日数】</t>
    <rPh sb="8" eb="10">
      <t>チョッキン</t>
    </rPh>
    <rPh sb="11" eb="13">
      <t>ネンカン</t>
    </rPh>
    <rPh sb="14" eb="15">
      <t>ゼン</t>
    </rPh>
    <rPh sb="15" eb="18">
      <t>リヨウシャ</t>
    </rPh>
    <rPh sb="19" eb="20">
      <t>ノ</t>
    </rPh>
    <rPh sb="20" eb="22">
      <t>リヨウ</t>
    </rPh>
    <rPh sb="22" eb="24">
      <t>ニッスウ</t>
    </rPh>
    <rPh sb="27" eb="29">
      <t>チョッキン</t>
    </rPh>
    <rPh sb="30" eb="32">
      <t>ネンカン</t>
    </rPh>
    <rPh sb="33" eb="35">
      <t>カイショ</t>
    </rPh>
    <rPh sb="35" eb="37">
      <t>ニッスウ</t>
    </rPh>
    <phoneticPr fontId="1"/>
  </si>
  <si>
    <t>【利用者数】＝【６月の全利用者の延利用日数】×【６月の開所日数】</t>
    <rPh sb="9" eb="10">
      <t>ツキ</t>
    </rPh>
    <rPh sb="11" eb="12">
      <t>ゼン</t>
    </rPh>
    <rPh sb="12" eb="15">
      <t>リヨウシャ</t>
    </rPh>
    <rPh sb="16" eb="17">
      <t>ノ</t>
    </rPh>
    <rPh sb="17" eb="19">
      <t>リヨウ</t>
    </rPh>
    <rPh sb="19" eb="21">
      <t>ニッスウ</t>
    </rPh>
    <rPh sb="25" eb="26">
      <t>ツキ</t>
    </rPh>
    <rPh sb="27" eb="29">
      <t>カイショ</t>
    </rPh>
    <rPh sb="29" eb="31">
      <t>ニッスウ</t>
    </rPh>
    <phoneticPr fontId="1"/>
  </si>
  <si>
    <t>【利用者数】＝【事業所の利用定員】×【９０／１００】</t>
    <phoneticPr fontId="1"/>
  </si>
  <si>
    <t>(6)</t>
    <phoneticPr fontId="1"/>
  </si>
  <si>
    <t>定員減の場合</t>
    <rPh sb="0" eb="2">
      <t>テイイン</t>
    </rPh>
    <rPh sb="2" eb="3">
      <t>ゲン</t>
    </rPh>
    <rPh sb="4" eb="6">
      <t>バアイ</t>
    </rPh>
    <phoneticPr fontId="1"/>
  </si>
  <si>
    <t>【利用者数】＝【定員減少後の延利用者数】／【定員減少後の３月間の開所日数】</t>
    <rPh sb="8" eb="10">
      <t>テイイン</t>
    </rPh>
    <rPh sb="10" eb="12">
      <t>ゲンショウ</t>
    </rPh>
    <rPh sb="12" eb="13">
      <t>ゴ</t>
    </rPh>
    <rPh sb="14" eb="15">
      <t>ノ</t>
    </rPh>
    <rPh sb="15" eb="17">
      <t>リヨウ</t>
    </rPh>
    <rPh sb="17" eb="18">
      <t>シャ</t>
    </rPh>
    <rPh sb="18" eb="19">
      <t>スウ</t>
    </rPh>
    <rPh sb="22" eb="24">
      <t>テイイン</t>
    </rPh>
    <rPh sb="24" eb="26">
      <t>ゲンショウ</t>
    </rPh>
    <rPh sb="26" eb="27">
      <t>ゴ</t>
    </rPh>
    <rPh sb="29" eb="30">
      <t>ツキ</t>
    </rPh>
    <rPh sb="30" eb="31">
      <t>カン</t>
    </rPh>
    <rPh sb="32" eb="34">
      <t>カイショ</t>
    </rPh>
    <rPh sb="34" eb="36">
      <t>ニッスウ</t>
    </rPh>
    <phoneticPr fontId="1"/>
  </si>
  <si>
    <t>定員減少後の実績が３月以上ある場合は、「3月の平均利用者数」を用いる。</t>
    <rPh sb="0" eb="2">
      <t>テイイン</t>
    </rPh>
    <rPh sb="2" eb="4">
      <t>ゲンショウ</t>
    </rPh>
    <rPh sb="4" eb="5">
      <t>アト</t>
    </rPh>
    <rPh sb="6" eb="8">
      <t>ジッセキ</t>
    </rPh>
    <rPh sb="10" eb="11">
      <t>ツキ</t>
    </rPh>
    <rPh sb="11" eb="13">
      <t>イジョウ</t>
    </rPh>
    <rPh sb="15" eb="17">
      <t>バアイ</t>
    </rPh>
    <rPh sb="21" eb="22">
      <t>ツキ</t>
    </rPh>
    <rPh sb="23" eb="25">
      <t>ヘイキン</t>
    </rPh>
    <rPh sb="25" eb="27">
      <t>リヨウ</t>
    </rPh>
    <rPh sb="27" eb="28">
      <t>シャ</t>
    </rPh>
    <rPh sb="28" eb="29">
      <t>スウ</t>
    </rPh>
    <rPh sb="31" eb="32">
      <t>モチ</t>
    </rPh>
    <phoneticPr fontId="1"/>
  </si>
  <si>
    <t>【原則ルール】</t>
    <rPh sb="1" eb="3">
      <t>ゲンソク</t>
    </rPh>
    <phoneticPr fontId="1"/>
  </si>
  <si>
    <t>【その他の特殊なルール】</t>
    <rPh sb="3" eb="4">
      <t>ホカ</t>
    </rPh>
    <rPh sb="5" eb="7">
      <t>トクシュ</t>
    </rPh>
    <phoneticPr fontId="1"/>
  </si>
  <si>
    <t>就労定着支援にかかる利用者数の算出方法</t>
    <rPh sb="0" eb="2">
      <t>シュウロウ</t>
    </rPh>
    <rPh sb="2" eb="4">
      <t>テイチャク</t>
    </rPh>
    <rPh sb="4" eb="6">
      <t>シエン</t>
    </rPh>
    <rPh sb="10" eb="13">
      <t>リヨウシャ</t>
    </rPh>
    <rPh sb="13" eb="14">
      <t>スウ</t>
    </rPh>
    <rPh sb="15" eb="17">
      <t>サンシュツ</t>
    </rPh>
    <rPh sb="17" eb="19">
      <t>ホウホウ</t>
    </rPh>
    <phoneticPr fontId="1"/>
  </si>
  <si>
    <t>新設等から、実績が６月未満しかない場合は、便宜上、一体的に運営する生活介護、自立訓練、就労移行支援又は就労継続支援を受けた後に一般就労し、就労を継続している期間が６月に達した者の数の過去３年間の総数の７０％を用いる。</t>
    <rPh sb="0" eb="2">
      <t>シンセツ</t>
    </rPh>
    <rPh sb="2" eb="3">
      <t>トウ</t>
    </rPh>
    <rPh sb="6" eb="8">
      <t>ジッセキ</t>
    </rPh>
    <rPh sb="10" eb="11">
      <t>ツキ</t>
    </rPh>
    <rPh sb="11" eb="13">
      <t>ミマン</t>
    </rPh>
    <rPh sb="17" eb="19">
      <t>バアイ</t>
    </rPh>
    <rPh sb="21" eb="23">
      <t>ベンギ</t>
    </rPh>
    <rPh sb="23" eb="24">
      <t>ジョウ</t>
    </rPh>
    <rPh sb="25" eb="28">
      <t>イッタイテキ</t>
    </rPh>
    <rPh sb="29" eb="31">
      <t>ウンエイ</t>
    </rPh>
    <rPh sb="33" eb="35">
      <t>セイカツ</t>
    </rPh>
    <rPh sb="35" eb="37">
      <t>カイゴ</t>
    </rPh>
    <rPh sb="38" eb="40">
      <t>ジリツ</t>
    </rPh>
    <rPh sb="40" eb="42">
      <t>クンレン</t>
    </rPh>
    <rPh sb="43" eb="45">
      <t>シュウロウ</t>
    </rPh>
    <rPh sb="45" eb="47">
      <t>イコウ</t>
    </rPh>
    <rPh sb="47" eb="49">
      <t>シエン</t>
    </rPh>
    <rPh sb="49" eb="50">
      <t>マタ</t>
    </rPh>
    <rPh sb="51" eb="53">
      <t>シュウロウ</t>
    </rPh>
    <rPh sb="53" eb="55">
      <t>ケイゾク</t>
    </rPh>
    <rPh sb="55" eb="57">
      <t>シエン</t>
    </rPh>
    <rPh sb="58" eb="59">
      <t>ウ</t>
    </rPh>
    <rPh sb="61" eb="62">
      <t>アト</t>
    </rPh>
    <rPh sb="63" eb="65">
      <t>イッパン</t>
    </rPh>
    <rPh sb="65" eb="67">
      <t>シュウロウ</t>
    </rPh>
    <rPh sb="69" eb="71">
      <t>シュウロウ</t>
    </rPh>
    <rPh sb="72" eb="74">
      <t>ケイゾク</t>
    </rPh>
    <rPh sb="78" eb="80">
      <t>キカン</t>
    </rPh>
    <rPh sb="82" eb="83">
      <t>ツキ</t>
    </rPh>
    <rPh sb="84" eb="85">
      <t>タッ</t>
    </rPh>
    <rPh sb="87" eb="88">
      <t>モノ</t>
    </rPh>
    <rPh sb="89" eb="90">
      <t>カズ</t>
    </rPh>
    <rPh sb="91" eb="93">
      <t>カコ</t>
    </rPh>
    <rPh sb="94" eb="96">
      <t>ネンカン</t>
    </rPh>
    <rPh sb="97" eb="99">
      <t>ソウスウ</t>
    </rPh>
    <phoneticPr fontId="1"/>
  </si>
  <si>
    <t>新設等から６月以上１年未満の間は、直近の６月における全利用者の延べ数を６で除した数を用いる。</t>
    <rPh sb="0" eb="2">
      <t>シンセツ</t>
    </rPh>
    <rPh sb="2" eb="3">
      <t>トウ</t>
    </rPh>
    <rPh sb="6" eb="9">
      <t>ツキイジョウ</t>
    </rPh>
    <rPh sb="10" eb="11">
      <t>ネン</t>
    </rPh>
    <rPh sb="11" eb="13">
      <t>ミマン</t>
    </rPh>
    <rPh sb="14" eb="15">
      <t>アイダ</t>
    </rPh>
    <rPh sb="17" eb="19">
      <t>チョッキン</t>
    </rPh>
    <rPh sb="21" eb="22">
      <t>ツキ</t>
    </rPh>
    <rPh sb="26" eb="27">
      <t>ゼン</t>
    </rPh>
    <rPh sb="27" eb="30">
      <t>リヨウシャ</t>
    </rPh>
    <rPh sb="31" eb="32">
      <t>ノ</t>
    </rPh>
    <rPh sb="33" eb="34">
      <t>スウ</t>
    </rPh>
    <rPh sb="37" eb="38">
      <t>ジョ</t>
    </rPh>
    <rPh sb="40" eb="41">
      <t>カズ</t>
    </rPh>
    <rPh sb="42" eb="43">
      <t>モチ</t>
    </rPh>
    <phoneticPr fontId="1"/>
  </si>
  <si>
    <t>新設等から１年以上経過している場合は、直近１年間における全利用者の延べ数を１２で除した数を用いる。</t>
    <rPh sb="0" eb="2">
      <t>シンセツ</t>
    </rPh>
    <rPh sb="2" eb="3">
      <t>トウ</t>
    </rPh>
    <rPh sb="6" eb="9">
      <t>ネンイジョウ</t>
    </rPh>
    <rPh sb="9" eb="11">
      <t>ケイカ</t>
    </rPh>
    <rPh sb="15" eb="17">
      <t>バアイ</t>
    </rPh>
    <rPh sb="19" eb="21">
      <t>チョッキン</t>
    </rPh>
    <rPh sb="22" eb="24">
      <t>ネンカン</t>
    </rPh>
    <rPh sb="28" eb="29">
      <t>ゼン</t>
    </rPh>
    <rPh sb="29" eb="32">
      <t>リヨウシャ</t>
    </rPh>
    <rPh sb="33" eb="34">
      <t>ノ</t>
    </rPh>
    <rPh sb="35" eb="36">
      <t>スウ</t>
    </rPh>
    <rPh sb="40" eb="41">
      <t>ジョ</t>
    </rPh>
    <rPh sb="43" eb="44">
      <t>カズ</t>
    </rPh>
    <rPh sb="45" eb="46">
      <t>モチ</t>
    </rPh>
    <phoneticPr fontId="1"/>
  </si>
  <si>
    <t>自立生活援助にかかる利用者数の算出方法</t>
    <rPh sb="0" eb="2">
      <t>ジリツ</t>
    </rPh>
    <rPh sb="2" eb="4">
      <t>セイカツ</t>
    </rPh>
    <rPh sb="4" eb="6">
      <t>エンジョ</t>
    </rPh>
    <rPh sb="10" eb="13">
      <t>リヨウシャ</t>
    </rPh>
    <rPh sb="13" eb="14">
      <t>スウ</t>
    </rPh>
    <rPh sb="15" eb="17">
      <t>サンシュツ</t>
    </rPh>
    <rPh sb="17" eb="19">
      <t>ホウホウ</t>
    </rPh>
    <phoneticPr fontId="1"/>
  </si>
  <si>
    <t>新設等から、実績が６月未満しかない場合は、便宜上、利用者の推定数の９０％を用いる。</t>
    <rPh sb="0" eb="2">
      <t>シンセツ</t>
    </rPh>
    <rPh sb="2" eb="3">
      <t>トウ</t>
    </rPh>
    <rPh sb="6" eb="8">
      <t>ジッセキ</t>
    </rPh>
    <rPh sb="10" eb="11">
      <t>ツキ</t>
    </rPh>
    <rPh sb="11" eb="13">
      <t>ミマン</t>
    </rPh>
    <rPh sb="17" eb="19">
      <t>バアイ</t>
    </rPh>
    <rPh sb="21" eb="23">
      <t>ベンギ</t>
    </rPh>
    <rPh sb="23" eb="24">
      <t>ジョウ</t>
    </rPh>
    <rPh sb="25" eb="28">
      <t>リヨウシャ</t>
    </rPh>
    <rPh sb="29" eb="31">
      <t>スイテイ</t>
    </rPh>
    <rPh sb="31" eb="32">
      <t>スウ</t>
    </rPh>
    <rPh sb="37" eb="38">
      <t>モチ</t>
    </rPh>
    <phoneticPr fontId="1"/>
  </si>
  <si>
    <t>【利用者数の算出について】</t>
    <rPh sb="1" eb="4">
      <t>リヨウシャ</t>
    </rPh>
    <rPh sb="4" eb="5">
      <t>スウ</t>
    </rPh>
    <rPh sb="6" eb="8">
      <t>サンシュツ</t>
    </rPh>
    <phoneticPr fontId="1"/>
  </si>
  <si>
    <t>※月単位の利用日数を入力するタイプ</t>
    <rPh sb="1" eb="4">
      <t>ツキタンイ</t>
    </rPh>
    <rPh sb="5" eb="7">
      <t>リヨウ</t>
    </rPh>
    <rPh sb="7" eb="9">
      <t>ニッスウ</t>
    </rPh>
    <rPh sb="10" eb="12">
      <t>ニュウリョク</t>
    </rPh>
    <phoneticPr fontId="1"/>
  </si>
  <si>
    <t>※利用者単位で日数を入力するタイプ</t>
    <rPh sb="1" eb="4">
      <t>リヨウシャ</t>
    </rPh>
    <rPh sb="4" eb="6">
      <t>タンイ</t>
    </rPh>
    <rPh sb="7" eb="9">
      <t>ニッスウ</t>
    </rPh>
    <rPh sb="10" eb="12">
      <t>ニュウリョク</t>
    </rPh>
    <phoneticPr fontId="1"/>
  </si>
  <si>
    <t>支援区分</t>
    <rPh sb="0" eb="2">
      <t>シエン</t>
    </rPh>
    <rPh sb="2" eb="4">
      <t>クブン</t>
    </rPh>
    <phoneticPr fontId="1"/>
  </si>
  <si>
    <t>平均</t>
    <rPh sb="0" eb="2">
      <t>ヘイキン</t>
    </rPh>
    <phoneticPr fontId="1"/>
  </si>
  <si>
    <t>※区分が変更になった利用者については、行を変えて入力すること</t>
    <rPh sb="1" eb="3">
      <t>クブン</t>
    </rPh>
    <rPh sb="4" eb="6">
      <t>ヘンコウ</t>
    </rPh>
    <rPh sb="10" eb="13">
      <t>リヨウシャ</t>
    </rPh>
    <rPh sb="19" eb="20">
      <t>ギョウ</t>
    </rPh>
    <rPh sb="21" eb="22">
      <t>カ</t>
    </rPh>
    <rPh sb="24" eb="26">
      <t>ニュウリョク</t>
    </rPh>
    <phoneticPr fontId="1"/>
  </si>
  <si>
    <t>非該当</t>
    <rPh sb="0" eb="3">
      <t>ヒガイトウ</t>
    </rPh>
    <phoneticPr fontId="1"/>
  </si>
  <si>
    <t>生活介護</t>
    <rPh sb="0" eb="2">
      <t>セイカツ</t>
    </rPh>
    <rPh sb="2" eb="4">
      <t>カイゴ</t>
    </rPh>
    <phoneticPr fontId="1"/>
  </si>
  <si>
    <t>上記中、行動点数10点以上</t>
    <rPh sb="0" eb="2">
      <t>ジョウキ</t>
    </rPh>
    <rPh sb="2" eb="3">
      <t>チュウ</t>
    </rPh>
    <rPh sb="4" eb="6">
      <t>コウドウ</t>
    </rPh>
    <rPh sb="6" eb="8">
      <t>テンスウ</t>
    </rPh>
    <rPh sb="10" eb="13">
      <t>テンイジョウ</t>
    </rPh>
    <phoneticPr fontId="1"/>
  </si>
  <si>
    <t xml:space="preserve"> 平均障害支援区分</t>
    <rPh sb="1" eb="3">
      <t>ヘイキン</t>
    </rPh>
    <rPh sb="3" eb="5">
      <t>ショウガイ</t>
    </rPh>
    <rPh sb="5" eb="7">
      <t>シエン</t>
    </rPh>
    <rPh sb="7" eb="9">
      <t>クブン</t>
    </rPh>
    <phoneticPr fontId="1"/>
  </si>
  <si>
    <t>４未満の場合の基準配置　６：１</t>
    <rPh sb="1" eb="3">
      <t>ミマン</t>
    </rPh>
    <rPh sb="4" eb="6">
      <t>バアイ</t>
    </rPh>
    <rPh sb="7" eb="9">
      <t>キジュン</t>
    </rPh>
    <rPh sb="9" eb="11">
      <t>ハイチ</t>
    </rPh>
    <phoneticPr fontId="1"/>
  </si>
  <si>
    <t>５以上の場合の基準配置　３：１</t>
    <rPh sb="7" eb="9">
      <t>キジュン</t>
    </rPh>
    <rPh sb="9" eb="11">
      <t>ハイチ</t>
    </rPh>
    <phoneticPr fontId="1"/>
  </si>
  <si>
    <t>４以上５未満の場合の基準配置　５：１</t>
    <rPh sb="10" eb="12">
      <t>キジュン</t>
    </rPh>
    <rPh sb="12" eb="14">
      <t>ハイチ</t>
    </rPh>
    <phoneticPr fontId="1"/>
  </si>
  <si>
    <t>必要職員数（最低基準）</t>
    <rPh sb="0" eb="2">
      <t>ヒツヨウ</t>
    </rPh>
    <rPh sb="2" eb="5">
      <t>ショクインスウ</t>
    </rPh>
    <rPh sb="6" eb="8">
      <t>サイテイ</t>
    </rPh>
    <rPh sb="8" eb="10">
      <t>キジュン</t>
    </rPh>
    <phoneticPr fontId="1"/>
  </si>
  <si>
    <t>(上記のうち、10点以上)</t>
    <rPh sb="1" eb="3">
      <t>ジョウキ</t>
    </rPh>
    <rPh sb="9" eb="12">
      <t>テンイジョウ</t>
    </rPh>
    <phoneticPr fontId="1"/>
  </si>
  <si>
    <t>■平均利用者数算出シート＿算出根拠（生活介護）</t>
    <rPh sb="1" eb="3">
      <t>ヘイキン</t>
    </rPh>
    <rPh sb="3" eb="5">
      <t>リヨウ</t>
    </rPh>
    <rPh sb="5" eb="6">
      <t>シャ</t>
    </rPh>
    <rPh sb="6" eb="7">
      <t>スウ</t>
    </rPh>
    <rPh sb="7" eb="9">
      <t>サンシュツ</t>
    </rPh>
    <rPh sb="13" eb="15">
      <t>サンシュツ</t>
    </rPh>
    <rPh sb="15" eb="17">
      <t>コンキョ</t>
    </rPh>
    <rPh sb="18" eb="20">
      <t>セイカツ</t>
    </rPh>
    <rPh sb="20" eb="22">
      <t>カイゴ</t>
    </rPh>
    <phoneticPr fontId="1"/>
  </si>
  <si>
    <t>■平均利用者数算出シート（生活介護）（自動計算用）</t>
    <rPh sb="1" eb="3">
      <t>ヘイキン</t>
    </rPh>
    <rPh sb="3" eb="5">
      <t>リヨウ</t>
    </rPh>
    <rPh sb="5" eb="6">
      <t>シャ</t>
    </rPh>
    <rPh sb="6" eb="7">
      <t>スウ</t>
    </rPh>
    <rPh sb="7" eb="9">
      <t>サンシュツ</t>
    </rPh>
    <rPh sb="13" eb="15">
      <t>セイカツ</t>
    </rPh>
    <rPh sb="15" eb="17">
      <t>カイゴ</t>
    </rPh>
    <rPh sb="19" eb="21">
      <t>ジドウ</t>
    </rPh>
    <rPh sb="21" eb="23">
      <t>ケイサン</t>
    </rPh>
    <rPh sb="23" eb="24">
      <t>ヨウ</t>
    </rPh>
    <phoneticPr fontId="1"/>
  </si>
  <si>
    <t>❶-2算出シート（生活介護 直接入力用）</t>
    <rPh sb="3" eb="5">
      <t>サンシュツ</t>
    </rPh>
    <rPh sb="9" eb="11">
      <t>セイカツ</t>
    </rPh>
    <rPh sb="11" eb="13">
      <t>カイゴ</t>
    </rPh>
    <rPh sb="14" eb="16">
      <t>チョクセツ</t>
    </rPh>
    <rPh sb="16" eb="19">
      <t>ニュウリョクヨウ</t>
    </rPh>
    <phoneticPr fontId="1"/>
  </si>
  <si>
    <t>❷-2算出シート（生活介護 自動計算用）、❷-2'算出根拠シート（生活介護）</t>
    <rPh sb="3" eb="5">
      <t>サンシュツ</t>
    </rPh>
    <rPh sb="9" eb="11">
      <t>セイカツ</t>
    </rPh>
    <rPh sb="11" eb="13">
      <t>カイゴ</t>
    </rPh>
    <rPh sb="14" eb="16">
      <t>ジドウ</t>
    </rPh>
    <rPh sb="16" eb="19">
      <t>ケイサンヨウ</t>
    </rPh>
    <rPh sb="25" eb="27">
      <t>サンシュツ</t>
    </rPh>
    <rPh sb="27" eb="29">
      <t>コンキョ</t>
    </rPh>
    <rPh sb="33" eb="35">
      <t>セイカツ</t>
    </rPh>
    <rPh sb="35" eb="37">
      <t>カイゴ</t>
    </rPh>
    <phoneticPr fontId="1"/>
  </si>
  <si>
    <t>参考までに算出シートを作成していますので、ご利用ください。（❶-2又は、❷-2と❷-2’を作成）</t>
    <rPh sb="0" eb="2">
      <t>サンコウ</t>
    </rPh>
    <rPh sb="5" eb="7">
      <t>サンシュツ</t>
    </rPh>
    <rPh sb="11" eb="13">
      <t>サクセイ</t>
    </rPh>
    <rPh sb="22" eb="24">
      <t>リヨウ</t>
    </rPh>
    <rPh sb="33" eb="34">
      <t>マタ</t>
    </rPh>
    <rPh sb="45" eb="47">
      <t>サクセイ</t>
    </rPh>
    <phoneticPr fontId="1"/>
  </si>
  <si>
    <t>適用年度</t>
    <rPh sb="0" eb="2">
      <t>テキヨウ</t>
    </rPh>
    <rPh sb="2" eb="4">
      <t>トウネンド</t>
    </rPh>
    <phoneticPr fontId="1"/>
  </si>
  <si>
    <t>算出根拠期間</t>
    <rPh sb="0" eb="2">
      <t>サンシュツ</t>
    </rPh>
    <rPh sb="2" eb="4">
      <t>コンキョ</t>
    </rPh>
    <rPh sb="4" eb="6">
      <t>キカン</t>
    </rPh>
    <phoneticPr fontId="1"/>
  </si>
  <si>
    <t>開所日数➡</t>
    <rPh sb="0" eb="2">
      <t>カイショ</t>
    </rPh>
    <rPh sb="2" eb="4">
      <t>ニッスウ</t>
    </rPh>
    <phoneticPr fontId="1"/>
  </si>
  <si>
    <t>利用時間</t>
    <rPh sb="0" eb="2">
      <t>リヨウ</t>
    </rPh>
    <rPh sb="2" eb="4">
      <t>ジカン</t>
    </rPh>
    <phoneticPr fontId="1"/>
  </si>
  <si>
    <t>5h未満</t>
  </si>
  <si>
    <t>5h未満</t>
    <rPh sb="2" eb="4">
      <t>ミマン</t>
    </rPh>
    <phoneticPr fontId="1"/>
  </si>
  <si>
    <t>平均利用者数の算出</t>
    <rPh sb="0" eb="2">
      <t>ヘイキン</t>
    </rPh>
    <rPh sb="2" eb="4">
      <t>リヨウ</t>
    </rPh>
    <rPh sb="4" eb="5">
      <t>シャ</t>
    </rPh>
    <rPh sb="5" eb="6">
      <t>スウ</t>
    </rPh>
    <rPh sb="7" eb="9">
      <t>サンシュツ</t>
    </rPh>
    <phoneticPr fontId="1"/>
  </si>
  <si>
    <t>5h以上7h未満</t>
  </si>
  <si>
    <t>5h以上7h未満</t>
    <rPh sb="2" eb="4">
      <t>イジョウ</t>
    </rPh>
    <rPh sb="6" eb="8">
      <t>ミマン</t>
    </rPh>
    <phoneticPr fontId="1"/>
  </si>
  <si>
    <t>7h以上</t>
  </si>
  <si>
    <t>7h以上</t>
    <rPh sb="2" eb="4">
      <t>イジョウ</t>
    </rPh>
    <phoneticPr fontId="1"/>
  </si>
  <si>
    <t>計</t>
    <rPh sb="0" eb="1">
      <t>ケイ</t>
    </rPh>
    <phoneticPr fontId="1"/>
  </si>
  <si>
    <t>利用
時間毎</t>
    <rPh sb="0" eb="2">
      <t>リヨウ</t>
    </rPh>
    <rPh sb="3" eb="5">
      <t>ジカン</t>
    </rPh>
    <rPh sb="5" eb="6">
      <t>ゴト</t>
    </rPh>
    <phoneticPr fontId="1"/>
  </si>
  <si>
    <t>（※令和6年度以降用）</t>
    <rPh sb="2" eb="4">
      <t>レイワ</t>
    </rPh>
    <rPh sb="5" eb="7">
      <t>ネンド</t>
    </rPh>
    <rPh sb="7" eb="9">
      <t>イコウ</t>
    </rPh>
    <rPh sb="9" eb="10">
      <t>ヨウ</t>
    </rPh>
    <phoneticPr fontId="1"/>
  </si>
  <si>
    <t>（※令和６年度以降用）</t>
    <rPh sb="2" eb="4">
      <t>レイワ</t>
    </rPh>
    <rPh sb="5" eb="7">
      <t>ネンド</t>
    </rPh>
    <rPh sb="7" eb="9">
      <t>イコウ</t>
    </rPh>
    <rPh sb="9" eb="10">
      <t>ヨウ</t>
    </rPh>
    <phoneticPr fontId="1"/>
  </si>
  <si>
    <t>事業所名</t>
    <rPh sb="0" eb="3">
      <t>ジギョウショ</t>
    </rPh>
    <rPh sb="3" eb="4">
      <t>メイ</t>
    </rPh>
    <phoneticPr fontId="1"/>
  </si>
  <si>
    <t>区分４以下で行動関連項目の点数10点以上・区分５・区分６の利用者が占める割合</t>
    <rPh sb="0" eb="2">
      <t>クブン</t>
    </rPh>
    <rPh sb="3" eb="5">
      <t>イカ</t>
    </rPh>
    <rPh sb="6" eb="8">
      <t>コウドウ</t>
    </rPh>
    <rPh sb="8" eb="10">
      <t>カンレン</t>
    </rPh>
    <rPh sb="10" eb="12">
      <t>コウモク</t>
    </rPh>
    <rPh sb="13" eb="15">
      <t>テンスウ</t>
    </rPh>
    <rPh sb="17" eb="20">
      <t>テンイジョウ</t>
    </rPh>
    <rPh sb="21" eb="23">
      <t>クブン</t>
    </rPh>
    <rPh sb="25" eb="27">
      <t>クブン</t>
    </rPh>
    <rPh sb="29" eb="32">
      <t>リヨウシャ</t>
    </rPh>
    <rPh sb="33" eb="34">
      <t>シ</t>
    </rPh>
    <rPh sb="36" eb="38">
      <t>ワリアイ</t>
    </rPh>
    <phoneticPr fontId="1"/>
  </si>
  <si>
    <t>人員配置体制加算Ⅲ　➡　50%以上</t>
    <rPh sb="0" eb="2">
      <t>ジンイン</t>
    </rPh>
    <rPh sb="2" eb="4">
      <t>ハイチ</t>
    </rPh>
    <rPh sb="4" eb="6">
      <t>タイセイ</t>
    </rPh>
    <rPh sb="6" eb="8">
      <t>カサン</t>
    </rPh>
    <rPh sb="15" eb="17">
      <t>イジョウ</t>
    </rPh>
    <phoneticPr fontId="1"/>
  </si>
  <si>
    <t>人員配置体制加算Ⅰ・Ⅱ　➡　60％以上</t>
    <rPh sb="0" eb="2">
      <t>ジンイン</t>
    </rPh>
    <rPh sb="2" eb="4">
      <t>ハイチ</t>
    </rPh>
    <rPh sb="4" eb="6">
      <t>タイセイ</t>
    </rPh>
    <rPh sb="6" eb="8">
      <t>カサン</t>
    </rPh>
    <rPh sb="17" eb="19">
      <t>イジョウ</t>
    </rPh>
    <phoneticPr fontId="1"/>
  </si>
  <si>
    <t>■平均利用者数算出シート（生活介護）（直接入力用）</t>
    <rPh sb="1" eb="3">
      <t>ヘイキン</t>
    </rPh>
    <rPh sb="3" eb="5">
      <t>リヨウ</t>
    </rPh>
    <rPh sb="5" eb="6">
      <t>シャ</t>
    </rPh>
    <rPh sb="6" eb="7">
      <t>スウ</t>
    </rPh>
    <rPh sb="7" eb="9">
      <t>サンシュツ</t>
    </rPh>
    <rPh sb="13" eb="15">
      <t>セイカツ</t>
    </rPh>
    <rPh sb="15" eb="17">
      <t>カイゴ</t>
    </rPh>
    <rPh sb="19" eb="21">
      <t>チョクセツ</t>
    </rPh>
    <rPh sb="21" eb="23">
      <t>ニュウリョク</t>
    </rPh>
    <rPh sb="23" eb="24">
      <t>ヨウ</t>
    </rPh>
    <phoneticPr fontId="1"/>
  </si>
  <si>
    <t>②</t>
    <phoneticPr fontId="1"/>
  </si>
  <si>
    <t>①</t>
    <phoneticPr fontId="1"/>
  </si>
  <si>
    <t>行動点数等</t>
    <rPh sb="0" eb="2">
      <t>コウドウ</t>
    </rPh>
    <rPh sb="2" eb="4">
      <t>テンスウ</t>
    </rPh>
    <rPh sb="4" eb="5">
      <t>トウ</t>
    </rPh>
    <phoneticPr fontId="1"/>
  </si>
  <si>
    <t>区分5・6等に該当する利用者の割合算出用</t>
    <rPh sb="5" eb="6">
      <t>トウ</t>
    </rPh>
    <rPh sb="17" eb="19">
      <t>サンシュツ</t>
    </rPh>
    <rPh sb="19" eb="2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</si>
</sst>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quot;月&quot;"/>
    <numFmt numFmtId="178" formatCode="0.0"/>
    <numFmt numFmtId="179" formatCode="0.0%"/>
    <numFmt numFmtId="180" formatCode="&quot;(&quot;0&quot;)&quot;"/>
    <numFmt numFmtId="181" formatCode="0_);[Red]\(0\)"/>
    <numFmt numFmtId="182" formatCode="#,##0.00_);[Red]\(#,##0.00\)"/>
    <numFmt numFmtId="183" formatCode="0.00_);[Red]\(0.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val="double"/>
      <sz val="14"/>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b/>
      <u/>
      <sz val="11"/>
      <color theme="10"/>
      <name val="游ゴシック"/>
      <family val="3"/>
      <charset val="128"/>
      <scheme val="minor"/>
    </font>
    <font>
      <b/>
      <sz val="9"/>
      <color indexed="81"/>
      <name val="MS P ゴシック"/>
      <family val="3"/>
      <charset val="128"/>
    </font>
    <font>
      <sz val="11"/>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diagonal/>
    </border>
    <border>
      <left/>
      <right/>
      <top style="mediumDashDot">
        <color auto="1"/>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diagonalUp="1">
      <left style="thin">
        <color indexed="64"/>
      </left>
      <right style="thin">
        <color indexed="64"/>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3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1" xfId="0" applyBorder="1">
      <alignment vertical="center"/>
    </xf>
    <xf numFmtId="176" fontId="0" fillId="2" borderId="1" xfId="0" applyNumberFormat="1" applyFill="1" applyBorder="1">
      <alignment vertical="center"/>
    </xf>
    <xf numFmtId="176" fontId="0" fillId="2" borderId="7" xfId="0" applyNumberFormat="1" applyFill="1" applyBorder="1">
      <alignment vertical="center"/>
    </xf>
    <xf numFmtId="3" fontId="0" fillId="0" borderId="1" xfId="0" applyNumberFormat="1" applyBorder="1" applyAlignment="1">
      <alignment horizontal="center" vertical="center"/>
    </xf>
    <xf numFmtId="49" fontId="0" fillId="0" borderId="0" xfId="0" applyNumberFormat="1">
      <alignment vertical="center"/>
    </xf>
    <xf numFmtId="0" fontId="5" fillId="0" borderId="0" xfId="0" applyFont="1">
      <alignment vertical="center"/>
    </xf>
    <xf numFmtId="0" fontId="0" fillId="0" borderId="26" xfId="0" applyBorder="1" applyAlignment="1">
      <alignment vertical="center"/>
    </xf>
    <xf numFmtId="49" fontId="0" fillId="0" borderId="27" xfId="0" applyNumberFormat="1" applyBorder="1">
      <alignment vertical="center"/>
    </xf>
    <xf numFmtId="0" fontId="0" fillId="0" borderId="27" xfId="0" applyBorder="1" applyAlignment="1">
      <alignment horizontal="center" vertical="center"/>
    </xf>
    <xf numFmtId="0" fontId="0" fillId="0" borderId="27" xfId="0" applyBorder="1">
      <alignment vertical="center"/>
    </xf>
    <xf numFmtId="0" fontId="0" fillId="0" borderId="0" xfId="0" applyAlignment="1">
      <alignment vertical="center" wrapText="1"/>
    </xf>
    <xf numFmtId="0" fontId="0" fillId="0" borderId="0" xfId="0" applyAlignment="1">
      <alignment horizontal="right" vertical="center"/>
    </xf>
    <xf numFmtId="0" fontId="0" fillId="0" borderId="7" xfId="0" applyBorder="1">
      <alignment vertical="center"/>
    </xf>
    <xf numFmtId="3" fontId="0" fillId="0" borderId="7" xfId="0" applyNumberFormat="1" applyBorder="1" applyAlignment="1">
      <alignment horizontal="center" vertical="center"/>
    </xf>
    <xf numFmtId="3" fontId="0" fillId="0" borderId="34" xfId="0" applyNumberFormat="1" applyFill="1" applyBorder="1" applyAlignment="1">
      <alignment horizontal="center" vertical="center"/>
    </xf>
    <xf numFmtId="3" fontId="0" fillId="0" borderId="36" xfId="0" applyNumberFormat="1" applyFill="1" applyBorder="1" applyAlignment="1">
      <alignment horizontal="center" vertical="center"/>
    </xf>
    <xf numFmtId="177" fontId="0" fillId="0" borderId="1" xfId="0" applyNumberFormat="1" applyFill="1" applyBorder="1" applyAlignment="1">
      <alignment horizontal="center" vertical="center"/>
    </xf>
    <xf numFmtId="0" fontId="0" fillId="0" borderId="3"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77" fontId="0" fillId="0" borderId="1" xfId="0" applyNumberFormat="1" applyBorder="1" applyAlignment="1">
      <alignment horizontal="center" vertical="center"/>
    </xf>
    <xf numFmtId="0" fontId="0" fillId="0" borderId="2" xfId="0" applyFill="1" applyBorder="1" applyAlignment="1">
      <alignment horizontal="center" vertical="center"/>
    </xf>
    <xf numFmtId="0" fontId="0" fillId="0" borderId="17" xfId="0" applyBorder="1" applyAlignment="1">
      <alignment horizontal="center" vertical="center"/>
    </xf>
    <xf numFmtId="0" fontId="0" fillId="0" borderId="54" xfId="0" applyBorder="1">
      <alignment vertical="center"/>
    </xf>
    <xf numFmtId="0" fontId="0" fillId="0" borderId="33" xfId="0" applyFill="1" applyBorder="1" applyAlignment="1">
      <alignment horizontal="center" vertical="center"/>
    </xf>
    <xf numFmtId="0" fontId="0" fillId="0" borderId="19" xfId="0" applyBorder="1">
      <alignment vertical="center"/>
    </xf>
    <xf numFmtId="3" fontId="2" fillId="0" borderId="36" xfId="0" applyNumberFormat="1" applyFont="1" applyFill="1" applyBorder="1" applyAlignment="1">
      <alignment horizontal="center" vertical="center"/>
    </xf>
    <xf numFmtId="3" fontId="13" fillId="0" borderId="36" xfId="0" applyNumberFormat="1" applyFont="1" applyFill="1" applyBorder="1" applyAlignment="1">
      <alignment horizontal="center" vertical="center"/>
    </xf>
    <xf numFmtId="176" fontId="0" fillId="2" borderId="4"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8" xfId="0" applyBorder="1" applyAlignment="1">
      <alignment horizontal="center" vertical="center"/>
    </xf>
    <xf numFmtId="0" fontId="0" fillId="0" borderId="0" xfId="0" applyAlignment="1">
      <alignment vertical="center"/>
    </xf>
    <xf numFmtId="0" fontId="0" fillId="0" borderId="2"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pplyProtection="1">
      <alignment horizontal="center" vertical="center"/>
      <protection locked="0"/>
    </xf>
    <xf numFmtId="3" fontId="2" fillId="0" borderId="2" xfId="0" applyNumberFormat="1" applyFont="1" applyFill="1" applyBorder="1" applyAlignment="1">
      <alignment horizontal="center" vertical="center"/>
    </xf>
    <xf numFmtId="3" fontId="0" fillId="0" borderId="2" xfId="0" applyNumberFormat="1" applyFill="1" applyBorder="1" applyAlignment="1">
      <alignment horizontal="center" vertical="center"/>
    </xf>
    <xf numFmtId="3" fontId="13" fillId="0" borderId="2" xfId="0" applyNumberFormat="1" applyFont="1" applyFill="1" applyBorder="1" applyAlignment="1">
      <alignment horizontal="center" vertical="center"/>
    </xf>
    <xf numFmtId="3" fontId="0" fillId="0" borderId="33" xfId="0" applyNumberFormat="1" applyFill="1" applyBorder="1" applyAlignment="1">
      <alignment horizontal="center" vertical="center"/>
    </xf>
    <xf numFmtId="3" fontId="0" fillId="2" borderId="8" xfId="0" applyNumberFormat="1" applyFill="1" applyBorder="1" applyAlignment="1" applyProtection="1">
      <alignment horizontal="center" vertical="center"/>
      <protection locked="0"/>
    </xf>
    <xf numFmtId="3" fontId="0" fillId="2" borderId="2" xfId="0" applyNumberFormat="1" applyFill="1" applyBorder="1" applyAlignment="1" applyProtection="1">
      <alignment horizontal="center" vertical="center"/>
      <protection locked="0"/>
    </xf>
    <xf numFmtId="177" fontId="0" fillId="0" borderId="1" xfId="0" applyNumberFormat="1" applyBorder="1" applyAlignment="1">
      <alignment horizontal="center" vertical="center"/>
    </xf>
    <xf numFmtId="177" fontId="0" fillId="2" borderId="1" xfId="0" applyNumberForma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1" xfId="0" applyBorder="1" applyAlignment="1">
      <alignment horizontal="center" vertical="center"/>
    </xf>
    <xf numFmtId="0" fontId="14" fillId="0" borderId="4" xfId="0" applyFont="1" applyFill="1" applyBorder="1" applyAlignment="1">
      <alignment horizontal="center" vertical="center"/>
    </xf>
    <xf numFmtId="0" fontId="13" fillId="0" borderId="4" xfId="0" applyFont="1" applyFill="1" applyBorder="1" applyAlignment="1">
      <alignment horizontal="center" vertical="center"/>
    </xf>
    <xf numFmtId="3" fontId="2" fillId="0" borderId="55" xfId="0" applyNumberFormat="1" applyFont="1" applyBorder="1" applyAlignment="1">
      <alignment horizontal="center" vertical="center"/>
    </xf>
    <xf numFmtId="0" fontId="0" fillId="2" borderId="8" xfId="0" applyNumberFormat="1" applyFill="1" applyBorder="1" applyAlignment="1">
      <alignment horizontal="center" vertical="center" wrapText="1"/>
    </xf>
    <xf numFmtId="0" fontId="0" fillId="0" borderId="32" xfId="0" applyBorder="1" applyAlignment="1">
      <alignment horizontal="center" vertical="center"/>
    </xf>
    <xf numFmtId="176" fontId="0" fillId="0" borderId="0" xfId="0" applyNumberFormat="1" applyBorder="1">
      <alignment vertical="center"/>
    </xf>
    <xf numFmtId="181" fontId="0" fillId="0" borderId="1" xfId="0" applyNumberFormat="1" applyBorder="1" applyAlignment="1">
      <alignment vertical="center"/>
    </xf>
    <xf numFmtId="181" fontId="0" fillId="0" borderId="2" xfId="0" applyNumberFormat="1" applyBorder="1" applyAlignment="1">
      <alignment vertical="center"/>
    </xf>
    <xf numFmtId="182" fontId="0" fillId="0" borderId="1" xfId="0" applyNumberFormat="1" applyBorder="1">
      <alignment vertical="center"/>
    </xf>
    <xf numFmtId="180" fontId="0" fillId="0" borderId="40" xfId="0" applyNumberFormat="1" applyBorder="1">
      <alignment vertical="center"/>
    </xf>
    <xf numFmtId="183" fontId="13" fillId="0" borderId="1" xfId="0" applyNumberFormat="1" applyFont="1" applyFill="1" applyBorder="1" applyAlignment="1">
      <alignment vertical="center"/>
    </xf>
    <xf numFmtId="181" fontId="0" fillId="0" borderId="8" xfId="0" applyNumberFormat="1" applyBorder="1" applyAlignment="1">
      <alignment vertical="center"/>
    </xf>
    <xf numFmtId="182" fontId="0" fillId="0" borderId="7" xfId="0" applyNumberFormat="1" applyBorder="1">
      <alignment vertical="center"/>
    </xf>
    <xf numFmtId="176" fontId="0" fillId="0" borderId="19" xfId="0" applyNumberFormat="1" applyBorder="1" applyAlignment="1">
      <alignment vertical="center"/>
    </xf>
    <xf numFmtId="176" fontId="0" fillId="0" borderId="59" xfId="0" applyNumberFormat="1" applyBorder="1" applyAlignment="1">
      <alignment horizontal="center" vertical="center"/>
    </xf>
    <xf numFmtId="176" fontId="2" fillId="0" borderId="63" xfId="0" applyNumberFormat="1" applyFont="1" applyBorder="1">
      <alignment vertical="center"/>
    </xf>
    <xf numFmtId="181" fontId="0" fillId="0" borderId="7" xfId="0" applyNumberFormat="1" applyBorder="1" applyAlignment="1">
      <alignment vertical="center"/>
    </xf>
    <xf numFmtId="183" fontId="13" fillId="0" borderId="7" xfId="0" applyNumberFormat="1" applyFont="1" applyFill="1" applyBorder="1" applyAlignment="1">
      <alignment vertical="center"/>
    </xf>
    <xf numFmtId="181" fontId="2" fillId="0" borderId="61" xfId="0" applyNumberFormat="1" applyFont="1" applyBorder="1" applyAlignment="1">
      <alignment vertical="center"/>
    </xf>
    <xf numFmtId="183" fontId="2" fillId="0" borderId="63" xfId="0" applyNumberFormat="1" applyFont="1" applyBorder="1" applyAlignment="1">
      <alignment vertical="center"/>
    </xf>
    <xf numFmtId="0" fontId="0" fillId="0" borderId="16" xfId="0" applyBorder="1" applyAlignment="1">
      <alignment horizontal="right" vertical="center"/>
    </xf>
    <xf numFmtId="0" fontId="0" fillId="0" borderId="0" xfId="0" applyAlignment="1">
      <alignment vertical="center"/>
    </xf>
    <xf numFmtId="0" fontId="0" fillId="0" borderId="7" xfId="0" applyBorder="1" applyAlignment="1">
      <alignment horizontal="center" vertical="center"/>
    </xf>
    <xf numFmtId="0" fontId="2" fillId="0" borderId="64" xfId="0" applyFont="1" applyBorder="1" applyAlignment="1">
      <alignment horizontal="center" vertical="center"/>
    </xf>
    <xf numFmtId="0" fontId="0" fillId="0" borderId="0" xfId="0" applyBorder="1" applyAlignment="1">
      <alignment horizontal="right" vertical="center"/>
    </xf>
    <xf numFmtId="180" fontId="0" fillId="2" borderId="1" xfId="0" applyNumberFormat="1" applyFill="1" applyBorder="1">
      <alignment vertical="center"/>
    </xf>
    <xf numFmtId="176" fontId="0" fillId="2" borderId="19" xfId="0" applyNumberFormat="1" applyFill="1" applyBorder="1">
      <alignment vertical="center"/>
    </xf>
    <xf numFmtId="181" fontId="0" fillId="2" borderId="1" xfId="0" applyNumberFormat="1" applyFill="1" applyBorder="1" applyAlignment="1">
      <alignment vertical="center"/>
    </xf>
    <xf numFmtId="181" fontId="0" fillId="2" borderId="7" xfId="0" applyNumberFormat="1" applyFill="1" applyBorder="1" applyAlignment="1">
      <alignment vertical="center"/>
    </xf>
    <xf numFmtId="9" fontId="0" fillId="0" borderId="0" xfId="2" applyFont="1" applyBorder="1">
      <alignment vertical="center"/>
    </xf>
    <xf numFmtId="38" fontId="0" fillId="0" borderId="1" xfId="3" applyFont="1" applyFill="1" applyBorder="1">
      <alignment vertical="center"/>
    </xf>
    <xf numFmtId="38" fontId="0" fillId="0" borderId="2" xfId="3" applyFont="1" applyBorder="1" applyAlignment="1">
      <alignment vertical="center"/>
    </xf>
    <xf numFmtId="38" fontId="0" fillId="0" borderId="7" xfId="3" applyFont="1" applyFill="1" applyBorder="1">
      <alignment vertical="center"/>
    </xf>
    <xf numFmtId="38" fontId="0" fillId="0" borderId="8" xfId="3" applyFont="1" applyBorder="1" applyAlignment="1">
      <alignment vertical="center"/>
    </xf>
    <xf numFmtId="38" fontId="2" fillId="0" borderId="61" xfId="3" applyFont="1" applyFill="1" applyBorder="1">
      <alignment vertical="center"/>
    </xf>
    <xf numFmtId="38" fontId="2" fillId="0" borderId="62" xfId="3" applyFont="1" applyBorder="1" applyAlignment="1">
      <alignment vertical="center"/>
    </xf>
    <xf numFmtId="38" fontId="0" fillId="0" borderId="19" xfId="3" applyFont="1" applyFill="1" applyBorder="1">
      <alignment vertical="center"/>
    </xf>
    <xf numFmtId="38" fontId="0" fillId="0" borderId="19" xfId="3" applyFont="1" applyBorder="1" applyAlignment="1">
      <alignment vertical="center"/>
    </xf>
    <xf numFmtId="38" fontId="0" fillId="0" borderId="1" xfId="3" applyFont="1" applyBorder="1" applyAlignment="1">
      <alignment vertical="center"/>
    </xf>
    <xf numFmtId="38" fontId="0" fillId="0" borderId="7" xfId="3" applyFont="1" applyBorder="1" applyAlignment="1">
      <alignment vertical="center"/>
    </xf>
    <xf numFmtId="38" fontId="2" fillId="0" borderId="61" xfId="3" applyFont="1" applyBorder="1" applyAlignment="1">
      <alignment vertical="center"/>
    </xf>
    <xf numFmtId="0" fontId="0" fillId="3" borderId="9"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7" fontId="0" fillId="3" borderId="1" xfId="0" applyNumberFormat="1" applyFill="1" applyBorder="1" applyAlignment="1">
      <alignment horizontal="center" vertical="center"/>
    </xf>
    <xf numFmtId="0" fontId="0" fillId="3" borderId="7" xfId="0" applyFill="1" applyBorder="1" applyAlignment="1">
      <alignment horizontal="center" vertical="center"/>
    </xf>
    <xf numFmtId="3" fontId="13" fillId="0" borderId="57" xfId="0" applyNumberFormat="1" applyFont="1" applyFill="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65" xfId="0" applyFont="1" applyBorder="1" applyAlignment="1">
      <alignment horizontal="center" vertical="center"/>
    </xf>
    <xf numFmtId="0" fontId="13" fillId="0" borderId="5" xfId="0" applyFont="1" applyFill="1" applyBorder="1" applyAlignment="1">
      <alignment horizontal="center" vertical="center"/>
    </xf>
    <xf numFmtId="3" fontId="13" fillId="0" borderId="8" xfId="0" applyNumberFormat="1" applyFont="1" applyFill="1" applyBorder="1" applyAlignment="1">
      <alignment horizontal="center" vertical="center"/>
    </xf>
    <xf numFmtId="0" fontId="2" fillId="0" borderId="21" xfId="0" applyFont="1" applyFill="1" applyBorder="1" applyAlignment="1">
      <alignment horizontal="center" vertical="center"/>
    </xf>
    <xf numFmtId="3" fontId="2" fillId="0" borderId="62" xfId="0" applyNumberFormat="1" applyFont="1" applyFill="1" applyBorder="1" applyAlignment="1">
      <alignment horizontal="center" vertical="center"/>
    </xf>
    <xf numFmtId="3" fontId="2" fillId="0" borderId="63" xfId="0" applyNumberFormat="1" applyFont="1" applyFill="1" applyBorder="1" applyAlignment="1">
      <alignment horizontal="center" vertical="center"/>
    </xf>
    <xf numFmtId="38" fontId="0" fillId="0" borderId="32" xfId="3" applyFont="1" applyBorder="1" applyAlignment="1">
      <alignment horizontal="center" vertical="center"/>
    </xf>
    <xf numFmtId="38" fontId="13" fillId="0" borderId="34" xfId="3" applyFont="1" applyFill="1" applyBorder="1" applyAlignment="1">
      <alignment horizontal="center" vertical="center"/>
    </xf>
    <xf numFmtId="38" fontId="0" fillId="0" borderId="1" xfId="3" applyFont="1" applyBorder="1" applyAlignment="1">
      <alignment horizontal="center" vertical="center"/>
    </xf>
    <xf numFmtId="38" fontId="13" fillId="0" borderId="36" xfId="3" applyFont="1" applyFill="1" applyBorder="1" applyAlignment="1">
      <alignment horizontal="center" vertical="center"/>
    </xf>
    <xf numFmtId="38" fontId="0" fillId="0" borderId="7" xfId="3" applyFont="1" applyBorder="1" applyAlignment="1">
      <alignment horizontal="center" vertical="center"/>
    </xf>
    <xf numFmtId="38" fontId="13" fillId="0" borderId="57" xfId="3" applyFont="1" applyFill="1" applyBorder="1" applyAlignment="1">
      <alignment horizontal="center" vertical="center"/>
    </xf>
    <xf numFmtId="38" fontId="2" fillId="0" borderId="61" xfId="3" applyFont="1" applyBorder="1" applyAlignment="1">
      <alignment horizontal="center" vertical="center"/>
    </xf>
    <xf numFmtId="38" fontId="2" fillId="0" borderId="63" xfId="3" applyFont="1" applyBorder="1" applyAlignment="1">
      <alignment horizontal="center" vertical="center"/>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38" fontId="2" fillId="0" borderId="68" xfId="3" applyFont="1" applyBorder="1" applyAlignment="1">
      <alignment horizontal="center" vertical="center"/>
    </xf>
    <xf numFmtId="38" fontId="2" fillId="0" borderId="69" xfId="3" applyFont="1" applyBorder="1" applyAlignment="1">
      <alignment horizontal="center" vertical="center"/>
    </xf>
    <xf numFmtId="38" fontId="2" fillId="0" borderId="70" xfId="3" applyFont="1" applyBorder="1" applyAlignment="1">
      <alignment horizontal="center" vertical="center"/>
    </xf>
    <xf numFmtId="0" fontId="0" fillId="0" borderId="0" xfId="0"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0" fillId="0" borderId="0" xfId="0" applyAlignment="1">
      <alignment vertical="center" wrapText="1"/>
    </xf>
    <xf numFmtId="0" fontId="7" fillId="0" borderId="0" xfId="1" applyFont="1" applyAlignment="1">
      <alignment vertical="center"/>
    </xf>
    <xf numFmtId="0" fontId="0" fillId="0" borderId="16" xfId="0" applyBorder="1" applyAlignment="1">
      <alignment horizontal="center" vertical="center"/>
    </xf>
    <xf numFmtId="0" fontId="0" fillId="2" borderId="16" xfId="0" applyFill="1" applyBorder="1" applyAlignment="1" applyProtection="1">
      <alignment horizontal="center" vertical="center"/>
      <protection locked="0"/>
    </xf>
    <xf numFmtId="0" fontId="0" fillId="0" borderId="1"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1" xfId="0" applyBorder="1" applyAlignment="1">
      <alignment horizontal="center"/>
    </xf>
    <xf numFmtId="0" fontId="2" fillId="0" borderId="20" xfId="0" applyFont="1" applyFill="1" applyBorder="1" applyAlignment="1">
      <alignment horizontal="center" vertical="center"/>
    </xf>
    <xf numFmtId="0" fontId="2" fillId="0" borderId="60" xfId="0" applyFont="1" applyFill="1"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2" fillId="0" borderId="64" xfId="0" applyFont="1" applyBorder="1" applyAlignment="1">
      <alignment horizontal="center" vertical="center"/>
    </xf>
    <xf numFmtId="0" fontId="2" fillId="0" borderId="61" xfId="0" applyFont="1" applyBorder="1" applyAlignment="1">
      <alignment horizontal="center" vertical="center"/>
    </xf>
    <xf numFmtId="0" fontId="10"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178" fontId="4" fillId="0" borderId="11" xfId="0" applyNumberFormat="1" applyFont="1" applyBorder="1" applyAlignment="1">
      <alignment horizontal="center" vertical="center"/>
    </xf>
    <xf numFmtId="178" fontId="4" fillId="0" borderId="12" xfId="0" applyNumberFormat="1" applyFont="1" applyBorder="1" applyAlignment="1">
      <alignment horizontal="center" vertical="center"/>
    </xf>
    <xf numFmtId="178" fontId="4" fillId="0" borderId="14" xfId="0" applyNumberFormat="1" applyFont="1" applyBorder="1" applyAlignment="1">
      <alignment horizontal="center" vertical="center"/>
    </xf>
    <xf numFmtId="178" fontId="4" fillId="0" borderId="15"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78" fontId="4" fillId="0" borderId="0" xfId="0" applyNumberFormat="1" applyFont="1" applyBorder="1" applyAlignment="1">
      <alignment horizontal="center" vertical="center"/>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50" xfId="0" applyFont="1" applyBorder="1" applyAlignment="1">
      <alignment horizontal="center" vertical="center" wrapText="1"/>
    </xf>
    <xf numFmtId="0" fontId="3" fillId="0" borderId="41" xfId="0" applyFont="1" applyBorder="1" applyAlignment="1">
      <alignment horizontal="center" vertical="center"/>
    </xf>
    <xf numFmtId="0" fontId="3" fillId="0" borderId="0" xfId="0" applyFont="1" applyBorder="1" applyAlignment="1">
      <alignment horizontal="center" vertical="center"/>
    </xf>
    <xf numFmtId="178" fontId="4" fillId="0" borderId="58" xfId="0" applyNumberFormat="1" applyFont="1" applyBorder="1" applyAlignment="1">
      <alignment horizontal="center" vertical="center"/>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52"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8" xfId="0" applyBorder="1" applyAlignment="1">
      <alignment horizontal="left" vertical="center"/>
    </xf>
    <xf numFmtId="179" fontId="3" fillId="0" borderId="11" xfId="2" applyNumberFormat="1" applyFont="1" applyBorder="1" applyAlignment="1">
      <alignment horizontal="center" vertical="center"/>
    </xf>
    <xf numFmtId="179" fontId="3" fillId="0" borderId="12" xfId="2" applyNumberFormat="1" applyFont="1" applyBorder="1" applyAlignment="1">
      <alignment horizontal="center" vertical="center"/>
    </xf>
    <xf numFmtId="179" fontId="3" fillId="0" borderId="14" xfId="2" applyNumberFormat="1" applyFont="1" applyBorder="1" applyAlignment="1">
      <alignment horizontal="center" vertical="center"/>
    </xf>
    <xf numFmtId="179" fontId="3" fillId="0" borderId="15" xfId="2" applyNumberFormat="1" applyFont="1" applyBorder="1" applyAlignment="1">
      <alignment horizontal="center" vertical="center"/>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49" xfId="0" applyFont="1" applyBorder="1" applyAlignment="1">
      <alignment horizontal="left"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3" borderId="1" xfId="0" applyFill="1" applyBorder="1" applyAlignment="1">
      <alignment horizontal="center" vertical="center"/>
    </xf>
    <xf numFmtId="0" fontId="2" fillId="0" borderId="72" xfId="0" applyFont="1" applyBorder="1" applyAlignment="1">
      <alignment horizontal="center" vertical="center"/>
    </xf>
    <xf numFmtId="0" fontId="2" fillId="0" borderId="54" xfId="0" applyFont="1" applyBorder="1" applyAlignment="1">
      <alignment horizontal="center" vertical="center"/>
    </xf>
    <xf numFmtId="0" fontId="2" fillId="0" borderId="73" xfId="0" applyFont="1" applyBorder="1" applyAlignment="1">
      <alignment horizontal="center" vertical="center"/>
    </xf>
    <xf numFmtId="0" fontId="2" fillId="0" borderId="19"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0" fillId="3" borderId="6" xfId="0" applyFill="1" applyBorder="1" applyAlignment="1">
      <alignment horizontal="center" vertical="center"/>
    </xf>
    <xf numFmtId="0" fontId="0" fillId="0" borderId="0" xfId="0" applyBorder="1" applyAlignment="1">
      <alignment horizontal="righ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2" fillId="0" borderId="29" xfId="0" applyFont="1" applyBorder="1" applyAlignment="1">
      <alignment horizontal="center" vertical="center"/>
    </xf>
    <xf numFmtId="0" fontId="2" fillId="0" borderId="71" xfId="0" applyFont="1" applyBorder="1" applyAlignment="1">
      <alignment horizontal="center" vertical="center"/>
    </xf>
    <xf numFmtId="0" fontId="0" fillId="2" borderId="1" xfId="0"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8" xfId="0" applyFont="1" applyFill="1" applyBorder="1" applyAlignment="1">
      <alignment horizontal="center" vertical="center"/>
    </xf>
    <xf numFmtId="0" fontId="0" fillId="3" borderId="8" xfId="0" applyFill="1" applyBorder="1" applyAlignment="1">
      <alignment horizontal="center" vertical="center"/>
    </xf>
    <xf numFmtId="0" fontId="0" fillId="3" borderId="5" xfId="0" applyFill="1" applyBorder="1" applyAlignment="1">
      <alignment horizontal="center" vertical="center"/>
    </xf>
    <xf numFmtId="0" fontId="0" fillId="3" borderId="28" xfId="0" applyFill="1" applyBorder="1" applyAlignment="1">
      <alignment horizontal="center" vertical="center"/>
    </xf>
    <xf numFmtId="0" fontId="0" fillId="3" borderId="0" xfId="0" applyFill="1" applyBorder="1" applyAlignment="1">
      <alignment horizontal="center" vertical="center"/>
    </xf>
    <xf numFmtId="0" fontId="0" fillId="3" borderId="30" xfId="0" applyFill="1" applyBorder="1" applyAlignment="1">
      <alignment horizontal="center" vertical="center"/>
    </xf>
  </cellXfs>
  <cellStyles count="4">
    <cellStyle name="パーセント" xfId="2" builtinId="5"/>
    <cellStyle name="ハイパーリンク" xfId="1" builtinId="8"/>
    <cellStyle name="桁区切り" xfId="3" builtinId="6"/>
    <cellStyle name="標準" xfId="0" builtinId="0"/>
  </cellStyles>
  <dxfs count="0"/>
  <tableStyles count="0" defaultTableStyle="TableStyleMedium2" defaultPivotStyle="PivotStyleLight16"/>
  <colors>
    <mruColors>
      <color rgb="FFFFCCFF"/>
      <color rgb="FF00F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view="pageBreakPreview" zoomScale="85" zoomScaleNormal="100" zoomScaleSheetLayoutView="85" workbookViewId="0">
      <selection activeCell="W16" sqref="W16"/>
    </sheetView>
  </sheetViews>
  <sheetFormatPr defaultRowHeight="18.75"/>
  <cols>
    <col min="1" max="1" width="2.125" customWidth="1"/>
    <col min="2" max="2" width="4" style="8" bestFit="1" customWidth="1"/>
    <col min="3" max="3" width="3.375" style="1" bestFit="1" customWidth="1"/>
    <col min="16" max="16" width="2.125" customWidth="1"/>
  </cols>
  <sheetData>
    <row r="1" spans="2:15" ht="19.5" thickBot="1"/>
    <row r="2" spans="2:15" ht="19.5" thickBot="1">
      <c r="B2" s="126" t="s">
        <v>22</v>
      </c>
      <c r="C2" s="127"/>
      <c r="D2" s="127"/>
      <c r="E2" s="127"/>
      <c r="F2" s="127"/>
      <c r="G2" s="127"/>
      <c r="H2" s="127"/>
      <c r="I2" s="127"/>
      <c r="J2" s="127"/>
      <c r="K2" s="127"/>
      <c r="L2" s="127"/>
      <c r="M2" s="127"/>
      <c r="N2" s="127"/>
      <c r="O2" s="128"/>
    </row>
    <row r="4" spans="2:15">
      <c r="B4" s="2" t="s">
        <v>58</v>
      </c>
      <c r="C4" s="2"/>
      <c r="D4" s="2"/>
      <c r="E4" s="2"/>
      <c r="F4" s="2"/>
      <c r="G4" s="2"/>
      <c r="H4" s="2"/>
      <c r="I4" s="2"/>
      <c r="J4" s="2"/>
      <c r="K4" s="2"/>
      <c r="L4" s="2"/>
      <c r="M4" s="2"/>
      <c r="N4" s="2"/>
    </row>
    <row r="5" spans="2:15">
      <c r="C5" s="1" t="s">
        <v>30</v>
      </c>
      <c r="D5" s="2" t="s">
        <v>77</v>
      </c>
      <c r="E5" s="2"/>
      <c r="F5" s="2"/>
      <c r="G5" s="2"/>
      <c r="H5" s="2"/>
      <c r="I5" s="2"/>
      <c r="J5" s="2"/>
      <c r="K5" s="2"/>
      <c r="L5" s="2"/>
      <c r="M5" s="2"/>
      <c r="N5" s="2"/>
    </row>
    <row r="6" spans="2:15">
      <c r="C6" s="38"/>
      <c r="D6" s="130" t="s">
        <v>75</v>
      </c>
      <c r="E6" s="130"/>
      <c r="F6" s="130"/>
      <c r="G6" s="130"/>
      <c r="H6" s="130"/>
      <c r="I6" s="130"/>
      <c r="K6" t="s">
        <v>59</v>
      </c>
    </row>
    <row r="7" spans="2:15">
      <c r="C7" s="27"/>
      <c r="D7" s="130" t="s">
        <v>76</v>
      </c>
      <c r="E7" s="130"/>
      <c r="F7" s="130"/>
      <c r="G7" s="130"/>
      <c r="H7" s="130"/>
      <c r="I7" s="130"/>
      <c r="J7" s="130"/>
      <c r="K7" t="s">
        <v>60</v>
      </c>
    </row>
    <row r="8" spans="2:15">
      <c r="C8" s="3"/>
      <c r="D8" s="2"/>
      <c r="E8" s="2"/>
      <c r="F8" s="2"/>
      <c r="G8" s="2"/>
      <c r="H8" s="2"/>
    </row>
    <row r="9" spans="2:15">
      <c r="B9" s="8" t="s">
        <v>50</v>
      </c>
    </row>
    <row r="10" spans="2:15">
      <c r="B10" s="8" t="s">
        <v>23</v>
      </c>
      <c r="C10" s="122" t="s">
        <v>24</v>
      </c>
      <c r="D10" s="122"/>
      <c r="E10" s="122"/>
      <c r="F10" s="122"/>
      <c r="G10" s="122"/>
      <c r="H10" s="122"/>
      <c r="I10" s="122"/>
      <c r="J10" s="122"/>
      <c r="K10" s="122"/>
      <c r="L10" s="122"/>
      <c r="M10" s="122"/>
      <c r="N10" s="122"/>
      <c r="O10" s="122"/>
    </row>
    <row r="11" spans="2:15">
      <c r="C11" s="1" t="s">
        <v>30</v>
      </c>
      <c r="D11" t="s">
        <v>25</v>
      </c>
    </row>
    <row r="12" spans="2:15" ht="30" customHeight="1">
      <c r="C12" s="10"/>
      <c r="D12" s="123" t="s">
        <v>35</v>
      </c>
      <c r="E12" s="124"/>
      <c r="F12" s="124"/>
      <c r="G12" s="124"/>
      <c r="H12" s="124"/>
      <c r="I12" s="124"/>
      <c r="J12" s="124"/>
      <c r="K12" s="124"/>
      <c r="L12" s="124"/>
      <c r="M12" s="124"/>
      <c r="N12" s="124"/>
      <c r="O12" s="125"/>
    </row>
    <row r="13" spans="2:15">
      <c r="D13" s="9" t="s">
        <v>26</v>
      </c>
    </row>
    <row r="14" spans="2:15">
      <c r="D14" s="9" t="s">
        <v>27</v>
      </c>
    </row>
    <row r="16" spans="2:15">
      <c r="B16" s="8" t="s">
        <v>28</v>
      </c>
      <c r="C16" s="122" t="s">
        <v>29</v>
      </c>
      <c r="D16" s="122"/>
      <c r="E16" s="122"/>
      <c r="F16" s="122"/>
      <c r="G16" s="122"/>
      <c r="H16" s="122"/>
      <c r="I16" s="122"/>
      <c r="J16" s="122"/>
      <c r="K16" s="122"/>
      <c r="L16" s="122"/>
      <c r="M16" s="122"/>
      <c r="N16" s="122"/>
      <c r="O16" s="122"/>
    </row>
    <row r="17" spans="2:15">
      <c r="C17" s="1" t="s">
        <v>30</v>
      </c>
      <c r="D17" t="s">
        <v>33</v>
      </c>
    </row>
    <row r="18" spans="2:15" ht="30" customHeight="1">
      <c r="C18" s="10"/>
      <c r="D18" s="123" t="s">
        <v>45</v>
      </c>
      <c r="E18" s="124"/>
      <c r="F18" s="124"/>
      <c r="G18" s="124"/>
      <c r="H18" s="124"/>
      <c r="I18" s="124"/>
      <c r="J18" s="124"/>
      <c r="K18" s="124"/>
      <c r="L18" s="124"/>
      <c r="M18" s="124"/>
      <c r="N18" s="124"/>
      <c r="O18" s="125"/>
    </row>
    <row r="20" spans="2:15">
      <c r="B20" s="8" t="s">
        <v>31</v>
      </c>
      <c r="C20" s="122" t="s">
        <v>32</v>
      </c>
      <c r="D20" s="122"/>
      <c r="E20" s="122"/>
      <c r="F20" s="122"/>
      <c r="G20" s="122"/>
      <c r="H20" s="122"/>
      <c r="I20" s="122"/>
      <c r="J20" s="122"/>
      <c r="K20" s="122"/>
      <c r="L20" s="122"/>
      <c r="M20" s="122"/>
      <c r="N20" s="122"/>
      <c r="O20" s="122"/>
    </row>
    <row r="21" spans="2:15">
      <c r="C21" s="1" t="s">
        <v>30</v>
      </c>
      <c r="D21" t="s">
        <v>34</v>
      </c>
    </row>
    <row r="22" spans="2:15" ht="30" customHeight="1">
      <c r="C22" s="10"/>
      <c r="D22" s="123" t="s">
        <v>44</v>
      </c>
      <c r="E22" s="124"/>
      <c r="F22" s="124"/>
      <c r="G22" s="124"/>
      <c r="H22" s="124"/>
      <c r="I22" s="124"/>
      <c r="J22" s="124"/>
      <c r="K22" s="124"/>
      <c r="L22" s="124"/>
      <c r="M22" s="124"/>
      <c r="N22" s="124"/>
      <c r="O22" s="125"/>
    </row>
    <row r="24" spans="2:15">
      <c r="B24" s="8" t="s">
        <v>36</v>
      </c>
      <c r="C24" s="122" t="s">
        <v>37</v>
      </c>
      <c r="D24" s="122"/>
      <c r="E24" s="122"/>
      <c r="F24" s="122"/>
      <c r="G24" s="122"/>
      <c r="H24" s="122"/>
      <c r="I24" s="122"/>
      <c r="J24" s="122"/>
      <c r="K24" s="122"/>
      <c r="L24" s="122"/>
      <c r="M24" s="122"/>
      <c r="N24" s="122"/>
      <c r="O24" s="122"/>
    </row>
    <row r="25" spans="2:15">
      <c r="C25" s="1" t="s">
        <v>30</v>
      </c>
      <c r="D25" t="s">
        <v>38</v>
      </c>
    </row>
    <row r="26" spans="2:15" ht="30" customHeight="1">
      <c r="C26" s="10"/>
      <c r="D26" s="123" t="s">
        <v>43</v>
      </c>
      <c r="E26" s="124"/>
      <c r="F26" s="124"/>
      <c r="G26" s="124"/>
      <c r="H26" s="124"/>
      <c r="I26" s="124"/>
      <c r="J26" s="124"/>
      <c r="K26" s="124"/>
      <c r="L26" s="124"/>
      <c r="M26" s="124"/>
      <c r="N26" s="124"/>
      <c r="O26" s="125"/>
    </row>
    <row r="28" spans="2:15">
      <c r="B28" s="8" t="s">
        <v>39</v>
      </c>
      <c r="C28" s="122" t="s">
        <v>40</v>
      </c>
      <c r="D28" s="122"/>
      <c r="E28" s="122"/>
      <c r="F28" s="122"/>
      <c r="G28" s="122"/>
      <c r="H28" s="122"/>
      <c r="I28" s="122"/>
      <c r="J28" s="122"/>
      <c r="K28" s="122"/>
      <c r="L28" s="122"/>
      <c r="M28" s="122"/>
      <c r="N28" s="122"/>
      <c r="O28" s="122"/>
    </row>
    <row r="29" spans="2:15">
      <c r="C29" s="1" t="s">
        <v>30</v>
      </c>
      <c r="D29" t="s">
        <v>41</v>
      </c>
    </row>
    <row r="30" spans="2:15" ht="30" customHeight="1">
      <c r="C30" s="10"/>
      <c r="D30" s="123" t="s">
        <v>42</v>
      </c>
      <c r="E30" s="124"/>
      <c r="F30" s="124"/>
      <c r="G30" s="124"/>
      <c r="H30" s="124"/>
      <c r="I30" s="124"/>
      <c r="J30" s="124"/>
      <c r="K30" s="124"/>
      <c r="L30" s="124"/>
      <c r="M30" s="124"/>
      <c r="N30" s="124"/>
      <c r="O30" s="125"/>
    </row>
    <row r="32" spans="2:15">
      <c r="B32" s="8" t="s">
        <v>46</v>
      </c>
      <c r="C32" s="122" t="s">
        <v>47</v>
      </c>
      <c r="D32" s="122"/>
      <c r="E32" s="122"/>
      <c r="F32" s="122"/>
      <c r="G32" s="122"/>
      <c r="H32" s="122"/>
      <c r="I32" s="122"/>
      <c r="J32" s="122"/>
      <c r="K32" s="122"/>
      <c r="L32" s="122"/>
      <c r="M32" s="122"/>
      <c r="N32" s="122"/>
      <c r="O32" s="122"/>
    </row>
    <row r="33" spans="2:15">
      <c r="C33" s="1" t="s">
        <v>30</v>
      </c>
      <c r="D33" t="s">
        <v>49</v>
      </c>
    </row>
    <row r="34" spans="2:15" ht="30" customHeight="1">
      <c r="C34" s="10"/>
      <c r="D34" s="123" t="s">
        <v>48</v>
      </c>
      <c r="E34" s="124"/>
      <c r="F34" s="124"/>
      <c r="G34" s="124"/>
      <c r="H34" s="124"/>
      <c r="I34" s="124"/>
      <c r="J34" s="124"/>
      <c r="K34" s="124"/>
      <c r="L34" s="124"/>
      <c r="M34" s="124"/>
      <c r="N34" s="124"/>
      <c r="O34" s="125"/>
    </row>
    <row r="36" spans="2:15" ht="19.5" thickBot="1"/>
    <row r="37" spans="2:15">
      <c r="B37" s="11"/>
      <c r="C37" s="12"/>
      <c r="D37" s="13"/>
      <c r="E37" s="13"/>
      <c r="F37" s="13"/>
      <c r="G37" s="13"/>
      <c r="H37" s="13"/>
      <c r="I37" s="13"/>
      <c r="J37" s="13"/>
      <c r="K37" s="13"/>
      <c r="L37" s="13"/>
      <c r="M37" s="13"/>
      <c r="N37" s="13"/>
      <c r="O37" s="13"/>
    </row>
    <row r="38" spans="2:15">
      <c r="B38" s="8" t="s">
        <v>51</v>
      </c>
    </row>
    <row r="39" spans="2:15">
      <c r="B39" s="8" t="s">
        <v>23</v>
      </c>
      <c r="C39" s="122" t="s">
        <v>52</v>
      </c>
      <c r="D39" s="122"/>
      <c r="E39" s="122"/>
      <c r="F39" s="122"/>
      <c r="G39" s="122"/>
      <c r="H39" s="122"/>
      <c r="I39" s="122"/>
      <c r="J39" s="122"/>
      <c r="K39" s="122"/>
      <c r="L39" s="122"/>
      <c r="M39" s="122"/>
      <c r="N39" s="122"/>
      <c r="O39" s="122"/>
    </row>
    <row r="40" spans="2:15">
      <c r="C40" s="1" t="s">
        <v>30</v>
      </c>
      <c r="D40" s="129" t="s">
        <v>53</v>
      </c>
      <c r="E40" s="129"/>
      <c r="F40" s="129"/>
      <c r="G40" s="129"/>
      <c r="H40" s="129"/>
      <c r="I40" s="129"/>
      <c r="J40" s="129"/>
      <c r="K40" s="129"/>
      <c r="L40" s="129"/>
      <c r="M40" s="129"/>
      <c r="N40" s="129"/>
      <c r="O40" s="129"/>
    </row>
    <row r="41" spans="2:15">
      <c r="D41" s="129"/>
      <c r="E41" s="129"/>
      <c r="F41" s="129"/>
      <c r="G41" s="129"/>
      <c r="H41" s="129"/>
      <c r="I41" s="129"/>
      <c r="J41" s="129"/>
      <c r="K41" s="129"/>
      <c r="L41" s="129"/>
      <c r="M41" s="129"/>
      <c r="N41" s="129"/>
      <c r="O41" s="129"/>
    </row>
    <row r="43" spans="2:15">
      <c r="C43" s="1" t="s">
        <v>30</v>
      </c>
      <c r="D43" t="s">
        <v>54</v>
      </c>
    </row>
    <row r="45" spans="2:15">
      <c r="C45" s="1" t="s">
        <v>30</v>
      </c>
      <c r="D45" t="s">
        <v>55</v>
      </c>
    </row>
    <row r="46" spans="2:15">
      <c r="C46" s="2"/>
      <c r="D46" s="2"/>
      <c r="E46" s="2"/>
      <c r="F46" s="2"/>
      <c r="G46" s="2"/>
      <c r="H46" s="2"/>
      <c r="I46" s="2"/>
      <c r="J46" s="2"/>
      <c r="K46" s="2"/>
      <c r="L46" s="2"/>
      <c r="M46" s="2"/>
      <c r="N46" s="2"/>
      <c r="O46" s="2"/>
    </row>
    <row r="47" spans="2:15">
      <c r="B47" s="8" t="s">
        <v>28</v>
      </c>
      <c r="C47" s="122" t="s">
        <v>56</v>
      </c>
      <c r="D47" s="122"/>
      <c r="E47" s="122"/>
      <c r="F47" s="122"/>
      <c r="G47" s="122"/>
      <c r="H47" s="122"/>
      <c r="I47" s="122"/>
      <c r="J47" s="122"/>
      <c r="K47" s="122"/>
      <c r="L47" s="122"/>
      <c r="M47" s="122"/>
      <c r="N47" s="122"/>
      <c r="O47" s="122"/>
    </row>
    <row r="48" spans="2:15" ht="18.75" customHeight="1">
      <c r="C48" s="1" t="s">
        <v>30</v>
      </c>
      <c r="D48" s="2" t="s">
        <v>57</v>
      </c>
      <c r="E48" s="2"/>
      <c r="F48" s="2"/>
      <c r="G48" s="2"/>
      <c r="H48" s="2"/>
      <c r="I48" s="2"/>
      <c r="J48" s="2"/>
      <c r="K48" s="2"/>
      <c r="L48" s="2"/>
      <c r="M48" s="2"/>
      <c r="N48" s="2"/>
      <c r="O48" s="2"/>
    </row>
    <row r="49" spans="3:15">
      <c r="D49" s="14"/>
      <c r="E49" s="14"/>
      <c r="F49" s="14"/>
      <c r="G49" s="14"/>
      <c r="H49" s="14"/>
      <c r="I49" s="14"/>
      <c r="J49" s="14"/>
      <c r="K49" s="14"/>
      <c r="L49" s="14"/>
      <c r="M49" s="14"/>
      <c r="N49" s="14"/>
      <c r="O49" s="14"/>
    </row>
    <row r="50" spans="3:15">
      <c r="C50" s="1" t="s">
        <v>30</v>
      </c>
      <c r="D50" t="s">
        <v>54</v>
      </c>
    </row>
    <row r="52" spans="3:15">
      <c r="C52" s="1" t="s">
        <v>30</v>
      </c>
      <c r="D52" t="s">
        <v>55</v>
      </c>
    </row>
    <row r="53" spans="3:15">
      <c r="C53" s="2"/>
      <c r="D53" s="2"/>
      <c r="E53" s="2"/>
      <c r="F53" s="2"/>
      <c r="G53" s="2"/>
      <c r="H53" s="2"/>
      <c r="I53" s="2"/>
      <c r="J53" s="2"/>
      <c r="K53" s="2"/>
      <c r="L53" s="2"/>
      <c r="M53" s="2"/>
      <c r="N53" s="2"/>
      <c r="O53" s="2"/>
    </row>
  </sheetData>
  <mergeCells count="18">
    <mergeCell ref="C47:O47"/>
    <mergeCell ref="D18:O18"/>
    <mergeCell ref="D22:O22"/>
    <mergeCell ref="D26:O26"/>
    <mergeCell ref="C28:O28"/>
    <mergeCell ref="D30:O30"/>
    <mergeCell ref="C20:O20"/>
    <mergeCell ref="C24:O24"/>
    <mergeCell ref="C32:O32"/>
    <mergeCell ref="D34:O34"/>
    <mergeCell ref="C39:O39"/>
    <mergeCell ref="C16:O16"/>
    <mergeCell ref="D12:O12"/>
    <mergeCell ref="B2:O2"/>
    <mergeCell ref="C10:O10"/>
    <mergeCell ref="D40:O41"/>
    <mergeCell ref="D6:I6"/>
    <mergeCell ref="D7:J7"/>
  </mergeCells>
  <phoneticPr fontId="1"/>
  <hyperlinks>
    <hyperlink ref="D6:I6" location="'❶-2算出シート(生活介護 直接入力用)'!A1" display="❶-2算出シート（生活介護 直接入力用）"/>
    <hyperlink ref="D7:I7" location="'❷-1算出シート(GH 自動計算用)'!A1" display="❷-1算出シート（GH 自動計算用）、❷-1'算出根拠シート（GH）"/>
    <hyperlink ref="D7:J7" location="'❷-2''算出根拠シート(生活介護)'!A1" display="❷-2算出シート（生活介護 自動計算用）、❷-2'算出根拠シート（生活介護）"/>
  </hyperlinks>
  <pageMargins left="0.39370078740157483" right="0.39370078740157483" top="0.39370078740157483" bottom="0.39370078740157483" header="0.31496062992125984" footer="0.31496062992125984"/>
  <pageSetup paperSize="9" scale="73"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S30"/>
  <sheetViews>
    <sheetView view="pageBreakPreview" zoomScaleNormal="85" zoomScaleSheetLayoutView="100" workbookViewId="0">
      <selection activeCell="G10" sqref="G10"/>
    </sheetView>
  </sheetViews>
  <sheetFormatPr defaultRowHeight="21" customHeight="1"/>
  <cols>
    <col min="1" max="1" width="3.125" customWidth="1"/>
    <col min="2" max="2" width="7.125" bestFit="1" customWidth="1"/>
    <col min="3" max="18" width="9" customWidth="1"/>
  </cols>
  <sheetData>
    <row r="1" spans="1:18" ht="21" customHeight="1">
      <c r="A1" t="s">
        <v>97</v>
      </c>
      <c r="H1" t="s">
        <v>91</v>
      </c>
      <c r="M1" s="131" t="s">
        <v>15</v>
      </c>
      <c r="N1" s="131"/>
      <c r="O1" s="132" t="s">
        <v>14</v>
      </c>
      <c r="P1" s="132"/>
      <c r="Q1" s="132"/>
      <c r="R1" s="132"/>
    </row>
    <row r="3" spans="1:18" ht="21" customHeight="1">
      <c r="B3" s="133" t="s">
        <v>0</v>
      </c>
      <c r="C3" s="133"/>
      <c r="D3" s="133"/>
      <c r="E3" s="133"/>
      <c r="F3" s="134"/>
      <c r="G3" s="135"/>
      <c r="H3" s="135"/>
      <c r="I3" s="135"/>
      <c r="J3" s="135"/>
      <c r="K3" s="136"/>
      <c r="L3" s="137" t="s">
        <v>78</v>
      </c>
      <c r="M3" s="138"/>
      <c r="N3" s="139" t="s">
        <v>12</v>
      </c>
      <c r="O3" s="139"/>
      <c r="P3" s="139"/>
      <c r="Q3" s="139"/>
      <c r="R3" s="139"/>
    </row>
    <row r="4" spans="1:18" ht="21" customHeight="1">
      <c r="B4" s="133" t="s">
        <v>1</v>
      </c>
      <c r="C4" s="133"/>
      <c r="D4" s="133"/>
      <c r="E4" s="133"/>
      <c r="F4" s="140" t="s">
        <v>65</v>
      </c>
      <c r="G4" s="141"/>
      <c r="H4" s="141"/>
      <c r="I4" s="51" t="s">
        <v>10</v>
      </c>
      <c r="J4" s="33"/>
      <c r="K4" s="21" t="s">
        <v>11</v>
      </c>
      <c r="L4" s="137" t="s">
        <v>79</v>
      </c>
      <c r="M4" s="138"/>
      <c r="N4" s="139" t="s">
        <v>12</v>
      </c>
      <c r="O4" s="139"/>
      <c r="P4" s="139"/>
      <c r="Q4" s="139"/>
      <c r="R4" s="139"/>
    </row>
    <row r="5" spans="1:18" ht="21" customHeight="1">
      <c r="B5" s="142" t="s">
        <v>2</v>
      </c>
      <c r="C5" s="142"/>
      <c r="D5" s="142"/>
      <c r="E5" s="142"/>
      <c r="F5" s="142"/>
      <c r="G5" s="142"/>
      <c r="H5" s="142"/>
      <c r="I5" s="142"/>
      <c r="J5" s="142"/>
      <c r="K5" s="142"/>
      <c r="L5" s="142"/>
      <c r="M5" s="142"/>
      <c r="N5" s="142"/>
      <c r="O5" s="142"/>
      <c r="P5" s="142"/>
      <c r="Q5" s="142"/>
      <c r="R5" s="142"/>
    </row>
    <row r="6" spans="1:18" s="24" customFormat="1" ht="21" customHeight="1">
      <c r="B6" s="148" t="s">
        <v>4</v>
      </c>
      <c r="C6" s="137" t="s">
        <v>61</v>
      </c>
      <c r="D6" s="138"/>
      <c r="E6" s="20">
        <f>'❷-2''算出根拠シート(生活介護)'!F4:F4</f>
        <v>4</v>
      </c>
      <c r="F6" s="49">
        <f>IF(E6+1&gt;12,E6+1-12,E6+1)</f>
        <v>5</v>
      </c>
      <c r="G6" s="49">
        <f t="shared" ref="G6:P6" si="0">IF(F6+1&gt;12,F6+1-12,F6+1)</f>
        <v>6</v>
      </c>
      <c r="H6" s="49">
        <f t="shared" si="0"/>
        <v>7</v>
      </c>
      <c r="I6" s="49">
        <f t="shared" si="0"/>
        <v>8</v>
      </c>
      <c r="J6" s="49">
        <f t="shared" si="0"/>
        <v>9</v>
      </c>
      <c r="K6" s="49">
        <f t="shared" si="0"/>
        <v>10</v>
      </c>
      <c r="L6" s="49">
        <f t="shared" si="0"/>
        <v>11</v>
      </c>
      <c r="M6" s="49">
        <f t="shared" si="0"/>
        <v>12</v>
      </c>
      <c r="N6" s="49">
        <f t="shared" si="0"/>
        <v>1</v>
      </c>
      <c r="O6" s="49">
        <f t="shared" si="0"/>
        <v>2</v>
      </c>
      <c r="P6" s="49">
        <f t="shared" si="0"/>
        <v>3</v>
      </c>
      <c r="Q6" s="51" t="s">
        <v>3</v>
      </c>
      <c r="R6" s="52" t="s">
        <v>62</v>
      </c>
    </row>
    <row r="7" spans="1:18" s="24" customFormat="1" ht="21" customHeight="1">
      <c r="B7" s="148"/>
      <c r="D7" s="51" t="s">
        <v>64</v>
      </c>
      <c r="E7" s="5"/>
      <c r="F7" s="5"/>
      <c r="G7" s="5"/>
      <c r="H7" s="5"/>
      <c r="I7" s="5"/>
      <c r="J7" s="5"/>
      <c r="K7" s="5"/>
      <c r="L7" s="5"/>
      <c r="M7" s="5"/>
      <c r="N7" s="5"/>
      <c r="O7" s="5"/>
      <c r="P7" s="5"/>
      <c r="Q7" s="60">
        <f>SUM($E7:$P7)</f>
        <v>0</v>
      </c>
      <c r="R7" s="61" t="e">
        <f>Q7/$Q$15</f>
        <v>#DIV/0!</v>
      </c>
    </row>
    <row r="8" spans="1:18" s="24" customFormat="1" ht="21" customHeight="1">
      <c r="B8" s="148"/>
      <c r="D8" s="51">
        <v>1</v>
      </c>
      <c r="E8" s="5"/>
      <c r="F8" s="5"/>
      <c r="G8" s="5"/>
      <c r="H8" s="5"/>
      <c r="I8" s="5"/>
      <c r="J8" s="5"/>
      <c r="K8" s="5"/>
      <c r="L8" s="5"/>
      <c r="M8" s="5"/>
      <c r="N8" s="5"/>
      <c r="O8" s="5"/>
      <c r="P8" s="5"/>
      <c r="Q8" s="60">
        <f t="shared" ref="Q8:Q19" si="1">SUM($E8:$P8)</f>
        <v>0</v>
      </c>
      <c r="R8" s="61" t="e">
        <f t="shared" ref="R8:R14" si="2">Q8/$Q$15</f>
        <v>#DIV/0!</v>
      </c>
    </row>
    <row r="9" spans="1:18" s="24" customFormat="1" ht="21" customHeight="1">
      <c r="B9" s="148"/>
      <c r="D9" s="51">
        <v>2</v>
      </c>
      <c r="E9" s="5"/>
      <c r="F9" s="5"/>
      <c r="G9" s="5"/>
      <c r="H9" s="5"/>
      <c r="I9" s="5"/>
      <c r="J9" s="5"/>
      <c r="K9" s="5"/>
      <c r="L9" s="5"/>
      <c r="M9" s="5"/>
      <c r="N9" s="5"/>
      <c r="O9" s="5"/>
      <c r="P9" s="5"/>
      <c r="Q9" s="60">
        <f t="shared" si="1"/>
        <v>0</v>
      </c>
      <c r="R9" s="61" t="e">
        <f t="shared" si="2"/>
        <v>#DIV/0!</v>
      </c>
    </row>
    <row r="10" spans="1:18" ht="21" customHeight="1">
      <c r="B10" s="148"/>
      <c r="D10" s="51">
        <v>3</v>
      </c>
      <c r="E10" s="5"/>
      <c r="F10" s="5"/>
      <c r="G10" s="5"/>
      <c r="H10" s="5"/>
      <c r="I10" s="5"/>
      <c r="J10" s="5"/>
      <c r="K10" s="5"/>
      <c r="L10" s="5"/>
      <c r="M10" s="5"/>
      <c r="N10" s="5"/>
      <c r="O10" s="5"/>
      <c r="P10" s="5"/>
      <c r="Q10" s="60">
        <f t="shared" si="1"/>
        <v>0</v>
      </c>
      <c r="R10" s="61" t="e">
        <f t="shared" si="2"/>
        <v>#DIV/0!</v>
      </c>
    </row>
    <row r="11" spans="1:18" ht="21" customHeight="1">
      <c r="B11" s="148"/>
      <c r="D11" s="51">
        <v>4</v>
      </c>
      <c r="E11" s="5"/>
      <c r="F11" s="5"/>
      <c r="G11" s="5"/>
      <c r="H11" s="5"/>
      <c r="I11" s="5"/>
      <c r="J11" s="5"/>
      <c r="K11" s="5"/>
      <c r="L11" s="5"/>
      <c r="M11" s="5"/>
      <c r="N11" s="5"/>
      <c r="O11" s="5"/>
      <c r="P11" s="5"/>
      <c r="Q11" s="60">
        <f t="shared" si="1"/>
        <v>0</v>
      </c>
      <c r="R11" s="61" t="e">
        <f t="shared" si="2"/>
        <v>#DIV/0!</v>
      </c>
    </row>
    <row r="12" spans="1:18" ht="21" customHeight="1">
      <c r="B12" s="148"/>
      <c r="C12" s="152" t="s">
        <v>66</v>
      </c>
      <c r="D12" s="153"/>
      <c r="E12" s="78"/>
      <c r="F12" s="78"/>
      <c r="G12" s="78"/>
      <c r="H12" s="78"/>
      <c r="I12" s="78"/>
      <c r="J12" s="78"/>
      <c r="K12" s="78"/>
      <c r="L12" s="78"/>
      <c r="M12" s="78"/>
      <c r="N12" s="78"/>
      <c r="O12" s="78"/>
      <c r="P12" s="78"/>
      <c r="Q12" s="60">
        <f>SUM($E12:$P12)</f>
        <v>0</v>
      </c>
      <c r="R12" s="62"/>
    </row>
    <row r="13" spans="1:18" ht="21" customHeight="1">
      <c r="B13" s="148"/>
      <c r="C13" s="137">
        <v>5</v>
      </c>
      <c r="D13" s="138"/>
      <c r="E13" s="5"/>
      <c r="F13" s="5"/>
      <c r="G13" s="5"/>
      <c r="H13" s="5"/>
      <c r="I13" s="5"/>
      <c r="J13" s="5"/>
      <c r="K13" s="5"/>
      <c r="L13" s="5"/>
      <c r="M13" s="5"/>
      <c r="N13" s="5"/>
      <c r="O13" s="5"/>
      <c r="P13" s="5"/>
      <c r="Q13" s="60">
        <f t="shared" si="1"/>
        <v>0</v>
      </c>
      <c r="R13" s="61" t="e">
        <f t="shared" si="2"/>
        <v>#DIV/0!</v>
      </c>
    </row>
    <row r="14" spans="1:18" ht="21" customHeight="1" thickBot="1">
      <c r="B14" s="148"/>
      <c r="C14" s="154">
        <v>6</v>
      </c>
      <c r="D14" s="155"/>
      <c r="E14" s="6"/>
      <c r="F14" s="6"/>
      <c r="G14" s="6"/>
      <c r="H14" s="6"/>
      <c r="I14" s="6"/>
      <c r="J14" s="6"/>
      <c r="K14" s="6"/>
      <c r="L14" s="6"/>
      <c r="M14" s="6"/>
      <c r="N14" s="6"/>
      <c r="O14" s="6"/>
      <c r="P14" s="6"/>
      <c r="Q14" s="64">
        <f t="shared" si="1"/>
        <v>0</v>
      </c>
      <c r="R14" s="65" t="e">
        <f t="shared" si="2"/>
        <v>#DIV/0!</v>
      </c>
    </row>
    <row r="15" spans="1:18" ht="21" customHeight="1" thickBot="1">
      <c r="B15" s="149"/>
      <c r="C15" s="143" t="s">
        <v>3</v>
      </c>
      <c r="D15" s="144"/>
      <c r="E15" s="87">
        <f>SUM(E7:E11,E13:E14)</f>
        <v>0</v>
      </c>
      <c r="F15" s="87">
        <f>SUM(F7:F11,F13:F14)</f>
        <v>0</v>
      </c>
      <c r="G15" s="87">
        <f>SUM(G7:G11,G13:G14)</f>
        <v>0</v>
      </c>
      <c r="H15" s="87">
        <f t="shared" ref="H15:O15" si="3">SUM(H7:H11,H13:H14)</f>
        <v>0</v>
      </c>
      <c r="I15" s="87">
        <f>SUM(I7:I11,I13:I14)</f>
        <v>0</v>
      </c>
      <c r="J15" s="87">
        <f t="shared" si="3"/>
        <v>0</v>
      </c>
      <c r="K15" s="87">
        <f t="shared" si="3"/>
        <v>0</v>
      </c>
      <c r="L15" s="87">
        <f t="shared" si="3"/>
        <v>0</v>
      </c>
      <c r="M15" s="87">
        <f t="shared" si="3"/>
        <v>0</v>
      </c>
      <c r="N15" s="87">
        <f t="shared" si="3"/>
        <v>0</v>
      </c>
      <c r="O15" s="87">
        <f t="shared" si="3"/>
        <v>0</v>
      </c>
      <c r="P15" s="87">
        <f>SUM(P7:P11,P13:P14)</f>
        <v>0</v>
      </c>
      <c r="Q15" s="88">
        <f>SUM($E15:$P15)</f>
        <v>0</v>
      </c>
      <c r="R15" s="68" t="e">
        <f>SUM(R7:R11,R13:R14)</f>
        <v>#DIV/0!</v>
      </c>
    </row>
    <row r="16" spans="1:18" ht="21" customHeight="1">
      <c r="B16" s="145" t="s">
        <v>5</v>
      </c>
      <c r="C16" s="146"/>
      <c r="D16" s="146"/>
      <c r="E16" s="79"/>
      <c r="F16" s="79"/>
      <c r="G16" s="79"/>
      <c r="H16" s="79"/>
      <c r="I16" s="79"/>
      <c r="J16" s="79"/>
      <c r="K16" s="79"/>
      <c r="L16" s="79"/>
      <c r="M16" s="79"/>
      <c r="N16" s="79"/>
      <c r="O16" s="79"/>
      <c r="P16" s="79"/>
      <c r="Q16" s="66">
        <f t="shared" si="1"/>
        <v>0</v>
      </c>
      <c r="R16" s="67"/>
    </row>
    <row r="17" spans="2:19" ht="21" customHeight="1">
      <c r="B17" s="147" t="s">
        <v>90</v>
      </c>
      <c r="C17" s="133" t="s">
        <v>83</v>
      </c>
      <c r="D17" s="133"/>
      <c r="E17" s="80"/>
      <c r="F17" s="80"/>
      <c r="G17" s="80"/>
      <c r="H17" s="80"/>
      <c r="I17" s="80"/>
      <c r="J17" s="80"/>
      <c r="K17" s="80"/>
      <c r="L17" s="80"/>
      <c r="M17" s="80"/>
      <c r="N17" s="80"/>
      <c r="O17" s="80"/>
      <c r="P17" s="80"/>
      <c r="Q17" s="59">
        <f t="shared" si="1"/>
        <v>0</v>
      </c>
      <c r="R17" s="63" t="e">
        <f>Q17/$Q$16*0.5</f>
        <v>#DIV/0!</v>
      </c>
      <c r="S17" s="58"/>
    </row>
    <row r="18" spans="2:19" ht="21" customHeight="1">
      <c r="B18" s="148"/>
      <c r="C18" s="133" t="s">
        <v>86</v>
      </c>
      <c r="D18" s="133"/>
      <c r="E18" s="80"/>
      <c r="F18" s="80"/>
      <c r="G18" s="80"/>
      <c r="H18" s="80"/>
      <c r="I18" s="80"/>
      <c r="J18" s="80"/>
      <c r="K18" s="80"/>
      <c r="L18" s="80"/>
      <c r="M18" s="80"/>
      <c r="N18" s="80"/>
      <c r="O18" s="80"/>
      <c r="P18" s="80"/>
      <c r="Q18" s="59">
        <f t="shared" si="1"/>
        <v>0</v>
      </c>
      <c r="R18" s="63" t="e">
        <f>Q18/$Q$16*0.75</f>
        <v>#DIV/0!</v>
      </c>
      <c r="S18" s="58"/>
    </row>
    <row r="19" spans="2:19" ht="21" customHeight="1" thickBot="1">
      <c r="B19" s="148"/>
      <c r="C19" s="145" t="s">
        <v>88</v>
      </c>
      <c r="D19" s="145"/>
      <c r="E19" s="81"/>
      <c r="F19" s="81"/>
      <c r="G19" s="81"/>
      <c r="H19" s="81"/>
      <c r="I19" s="81"/>
      <c r="J19" s="81"/>
      <c r="K19" s="81"/>
      <c r="L19" s="81"/>
      <c r="M19" s="81"/>
      <c r="N19" s="81"/>
      <c r="O19" s="81"/>
      <c r="P19" s="81"/>
      <c r="Q19" s="69">
        <f t="shared" si="1"/>
        <v>0</v>
      </c>
      <c r="R19" s="70" t="e">
        <f>Q19/$Q$16*1</f>
        <v>#DIV/0!</v>
      </c>
      <c r="S19" s="58"/>
    </row>
    <row r="20" spans="2:19" ht="21" customHeight="1" thickBot="1">
      <c r="B20" s="149"/>
      <c r="C20" s="150" t="s">
        <v>89</v>
      </c>
      <c r="D20" s="151"/>
      <c r="E20" s="71">
        <f>SUM(E17:E19)</f>
        <v>0</v>
      </c>
      <c r="F20" s="71">
        <f t="shared" ref="F20:P20" si="4">SUM(F17:F19)</f>
        <v>0</v>
      </c>
      <c r="G20" s="71">
        <f t="shared" si="4"/>
        <v>0</v>
      </c>
      <c r="H20" s="71">
        <f t="shared" si="4"/>
        <v>0</v>
      </c>
      <c r="I20" s="71">
        <f t="shared" si="4"/>
        <v>0</v>
      </c>
      <c r="J20" s="71">
        <f t="shared" si="4"/>
        <v>0</v>
      </c>
      <c r="K20" s="71">
        <f t="shared" si="4"/>
        <v>0</v>
      </c>
      <c r="L20" s="71">
        <f t="shared" si="4"/>
        <v>0</v>
      </c>
      <c r="M20" s="71">
        <f t="shared" si="4"/>
        <v>0</v>
      </c>
      <c r="N20" s="71">
        <f t="shared" si="4"/>
        <v>0</v>
      </c>
      <c r="O20" s="71">
        <f t="shared" si="4"/>
        <v>0</v>
      </c>
      <c r="P20" s="71">
        <f t="shared" si="4"/>
        <v>0</v>
      </c>
      <c r="Q20" s="71">
        <f>SUM($E20:$P20)</f>
        <v>0</v>
      </c>
      <c r="R20" s="72" t="e">
        <f>SUM(R17:R19)</f>
        <v>#DIV/0!</v>
      </c>
      <c r="S20" s="58"/>
    </row>
    <row r="21" spans="2:19" ht="21" customHeight="1">
      <c r="B21" s="156" t="s">
        <v>6</v>
      </c>
      <c r="C21" s="157"/>
      <c r="D21" s="157"/>
      <c r="E21" s="157"/>
      <c r="F21" s="157"/>
      <c r="G21" s="157"/>
      <c r="H21" s="157"/>
      <c r="I21" s="157"/>
      <c r="J21" s="157"/>
      <c r="K21" s="157"/>
      <c r="L21" s="157"/>
      <c r="M21" s="157"/>
      <c r="N21" s="157"/>
      <c r="O21" s="157"/>
      <c r="P21" s="160" t="s">
        <v>7</v>
      </c>
      <c r="Q21" s="162" t="e">
        <f>ROUNDUP(R20,1)</f>
        <v>#DIV/0!</v>
      </c>
      <c r="R21" s="163"/>
    </row>
    <row r="22" spans="2:19" ht="21" customHeight="1" thickBot="1">
      <c r="B22" s="158"/>
      <c r="C22" s="159"/>
      <c r="D22" s="159"/>
      <c r="E22" s="159"/>
      <c r="F22" s="159"/>
      <c r="G22" s="159"/>
      <c r="H22" s="159"/>
      <c r="I22" s="159"/>
      <c r="J22" s="159"/>
      <c r="K22" s="159"/>
      <c r="L22" s="159"/>
      <c r="M22" s="159"/>
      <c r="N22" s="159"/>
      <c r="O22" s="159"/>
      <c r="P22" s="161"/>
      <c r="Q22" s="164"/>
      <c r="R22" s="165"/>
    </row>
    <row r="23" spans="2:19" ht="13.5" customHeight="1">
      <c r="B23" s="166" t="s">
        <v>67</v>
      </c>
      <c r="C23" s="167"/>
      <c r="D23" s="167"/>
      <c r="E23" s="167"/>
      <c r="F23" s="167"/>
      <c r="G23" s="162" t="str">
        <f>IFERROR(ROUND(SUM($Q$8*1,$Q$9*2,$Q$10*3,$Q$11*4,$Q$13*5,$Q$14*6)/$Q$15,1),"")</f>
        <v/>
      </c>
      <c r="H23" s="162"/>
      <c r="I23" s="173" t="s">
        <v>68</v>
      </c>
      <c r="J23" s="174"/>
      <c r="K23" s="174"/>
      <c r="L23" s="175"/>
      <c r="M23" s="166" t="s">
        <v>71</v>
      </c>
      <c r="N23" s="157"/>
      <c r="O23" s="157"/>
      <c r="P23" s="157"/>
      <c r="Q23" s="162" t="e">
        <f>IF($G$23&lt;4,ROUNDUP($Q$21/6,1),IF(5&lt;=G23,ROUNDUP(Q21/3,1),ROUNDUP(Q21/5,1)))</f>
        <v>#DIV/0!</v>
      </c>
      <c r="R23" s="163"/>
    </row>
    <row r="24" spans="2:19" ht="13.5" customHeight="1">
      <c r="B24" s="168"/>
      <c r="C24" s="169"/>
      <c r="D24" s="169"/>
      <c r="E24" s="169"/>
      <c r="F24" s="169"/>
      <c r="G24" s="172"/>
      <c r="H24" s="172"/>
      <c r="I24" s="179" t="s">
        <v>70</v>
      </c>
      <c r="J24" s="180"/>
      <c r="K24" s="180"/>
      <c r="L24" s="181"/>
      <c r="M24" s="176"/>
      <c r="N24" s="177"/>
      <c r="O24" s="177"/>
      <c r="P24" s="177"/>
      <c r="Q24" s="172"/>
      <c r="R24" s="178"/>
    </row>
    <row r="25" spans="2:19" ht="13.5" customHeight="1" thickBot="1">
      <c r="B25" s="170"/>
      <c r="C25" s="171"/>
      <c r="D25" s="171"/>
      <c r="E25" s="171"/>
      <c r="F25" s="171"/>
      <c r="G25" s="164"/>
      <c r="H25" s="164"/>
      <c r="I25" s="182" t="s">
        <v>69</v>
      </c>
      <c r="J25" s="183"/>
      <c r="K25" s="183"/>
      <c r="L25" s="184"/>
      <c r="M25" s="158"/>
      <c r="N25" s="159"/>
      <c r="O25" s="159"/>
      <c r="P25" s="159"/>
      <c r="Q25" s="164"/>
      <c r="R25" s="165"/>
    </row>
    <row r="26" spans="2:19" ht="21" customHeight="1">
      <c r="B26" s="156" t="s">
        <v>94</v>
      </c>
      <c r="C26" s="157"/>
      <c r="D26" s="157"/>
      <c r="E26" s="157"/>
      <c r="F26" s="157"/>
      <c r="G26" s="157"/>
      <c r="H26" s="157"/>
      <c r="I26" s="157"/>
      <c r="J26" s="157"/>
      <c r="K26" s="157"/>
      <c r="L26" s="185"/>
      <c r="M26" s="187" t="s">
        <v>96</v>
      </c>
      <c r="N26" s="188"/>
      <c r="O26" s="188"/>
      <c r="P26" s="189"/>
      <c r="Q26" s="190" t="e">
        <f>SUM($Q$12,$Q$13,$Q$14)/$Q$15</f>
        <v>#DIV/0!</v>
      </c>
      <c r="R26" s="191"/>
    </row>
    <row r="27" spans="2:19" ht="21" customHeight="1" thickBot="1">
      <c r="B27" s="158"/>
      <c r="C27" s="159"/>
      <c r="D27" s="159"/>
      <c r="E27" s="159"/>
      <c r="F27" s="159"/>
      <c r="G27" s="159"/>
      <c r="H27" s="159"/>
      <c r="I27" s="159"/>
      <c r="J27" s="159"/>
      <c r="K27" s="159"/>
      <c r="L27" s="186"/>
      <c r="M27" s="194" t="s">
        <v>95</v>
      </c>
      <c r="N27" s="195"/>
      <c r="O27" s="195"/>
      <c r="P27" s="196"/>
      <c r="Q27" s="192"/>
      <c r="R27" s="193"/>
    </row>
    <row r="28" spans="2:19" ht="21" customHeight="1">
      <c r="B28" s="15" t="s">
        <v>19</v>
      </c>
      <c r="C28" s="122" t="s">
        <v>13</v>
      </c>
      <c r="D28" s="122"/>
      <c r="E28" s="122"/>
      <c r="F28" s="122"/>
      <c r="G28" s="122"/>
      <c r="H28" s="122"/>
      <c r="I28" s="122"/>
      <c r="J28" s="122"/>
      <c r="K28" s="122"/>
      <c r="L28" s="122"/>
      <c r="M28" s="122"/>
      <c r="N28" s="122"/>
      <c r="O28" s="122"/>
      <c r="P28" s="122"/>
      <c r="Q28" s="122"/>
      <c r="R28" s="122"/>
    </row>
    <row r="29" spans="2:19" ht="21" customHeight="1">
      <c r="C29" s="122" t="s">
        <v>8</v>
      </c>
      <c r="D29" s="122"/>
      <c r="E29" s="122"/>
      <c r="F29" s="122"/>
      <c r="G29" s="122"/>
      <c r="H29" s="122"/>
      <c r="I29" s="122"/>
      <c r="J29" s="122"/>
      <c r="K29" s="122"/>
      <c r="L29" s="122"/>
      <c r="M29" s="122"/>
      <c r="N29" s="122"/>
      <c r="O29" s="122"/>
      <c r="P29" s="122"/>
      <c r="Q29" s="122"/>
      <c r="R29" s="122"/>
    </row>
    <row r="30" spans="2:19" ht="21" customHeight="1">
      <c r="C30" s="122" t="s">
        <v>9</v>
      </c>
      <c r="D30" s="122"/>
      <c r="E30" s="122"/>
      <c r="F30" s="122"/>
      <c r="G30" s="122"/>
      <c r="H30" s="122"/>
      <c r="I30" s="122"/>
      <c r="J30" s="122"/>
      <c r="K30" s="122"/>
      <c r="L30" s="122"/>
      <c r="M30" s="122"/>
      <c r="N30" s="122"/>
      <c r="O30" s="122"/>
      <c r="P30" s="122"/>
      <c r="Q30" s="122"/>
      <c r="R30" s="122"/>
    </row>
  </sheetData>
  <mergeCells count="40">
    <mergeCell ref="C30:R30"/>
    <mergeCell ref="B26:L27"/>
    <mergeCell ref="M26:P26"/>
    <mergeCell ref="Q26:R27"/>
    <mergeCell ref="M27:P27"/>
    <mergeCell ref="C28:R28"/>
    <mergeCell ref="C29:R29"/>
    <mergeCell ref="B21:O22"/>
    <mergeCell ref="P21:P22"/>
    <mergeCell ref="Q21:R22"/>
    <mergeCell ref="B23:F25"/>
    <mergeCell ref="G23:H25"/>
    <mergeCell ref="I23:L23"/>
    <mergeCell ref="M23:P25"/>
    <mergeCell ref="Q23:R25"/>
    <mergeCell ref="I24:L24"/>
    <mergeCell ref="I25:L25"/>
    <mergeCell ref="C15:D15"/>
    <mergeCell ref="B16:D16"/>
    <mergeCell ref="B17:B20"/>
    <mergeCell ref="C17:D17"/>
    <mergeCell ref="C18:D18"/>
    <mergeCell ref="C19:D19"/>
    <mergeCell ref="C20:D20"/>
    <mergeCell ref="B6:B15"/>
    <mergeCell ref="C6:D6"/>
    <mergeCell ref="C12:D12"/>
    <mergeCell ref="C13:D13"/>
    <mergeCell ref="C14:D14"/>
    <mergeCell ref="B4:E4"/>
    <mergeCell ref="F4:H4"/>
    <mergeCell ref="L4:M4"/>
    <mergeCell ref="N4:R4"/>
    <mergeCell ref="B5:R5"/>
    <mergeCell ref="M1:N1"/>
    <mergeCell ref="O1:R1"/>
    <mergeCell ref="B3:E3"/>
    <mergeCell ref="F3:K3"/>
    <mergeCell ref="L3:M3"/>
    <mergeCell ref="N3:R3"/>
  </mergeCells>
  <phoneticPr fontId="1"/>
  <pageMargins left="0.39370078740157483" right="0.39370078740157483" top="0.74803149606299213" bottom="0.74803149606299213" header="0.31496062992125984" footer="0.31496062992125984"/>
  <pageSetup paperSize="9" scale="81"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T30"/>
  <sheetViews>
    <sheetView view="pageBreakPreview" zoomScaleNormal="85" zoomScaleSheetLayoutView="100" workbookViewId="0">
      <selection activeCell="I13" sqref="I13"/>
    </sheetView>
  </sheetViews>
  <sheetFormatPr defaultRowHeight="21" customHeight="1"/>
  <cols>
    <col min="1" max="1" width="3.125" customWidth="1"/>
    <col min="2" max="2" width="7.125" bestFit="1" customWidth="1"/>
    <col min="3" max="18" width="9" customWidth="1"/>
    <col min="19" max="19" width="5" bestFit="1" customWidth="1"/>
  </cols>
  <sheetData>
    <row r="1" spans="1:18" ht="21" customHeight="1">
      <c r="A1" t="s">
        <v>74</v>
      </c>
      <c r="H1" t="s">
        <v>91</v>
      </c>
      <c r="M1" s="131" t="s">
        <v>15</v>
      </c>
      <c r="N1" s="131"/>
      <c r="O1" s="132" t="s">
        <v>14</v>
      </c>
      <c r="P1" s="132"/>
      <c r="Q1" s="132"/>
      <c r="R1" s="132"/>
    </row>
    <row r="3" spans="1:18" ht="21" customHeight="1">
      <c r="B3" s="133" t="s">
        <v>0</v>
      </c>
      <c r="C3" s="133"/>
      <c r="D3" s="133"/>
      <c r="E3" s="133"/>
      <c r="F3" s="197">
        <f>'❷-2''算出根拠シート(生活介護)'!$N$3</f>
        <v>0</v>
      </c>
      <c r="G3" s="198"/>
      <c r="H3" s="198"/>
      <c r="I3" s="198"/>
      <c r="J3" s="198"/>
      <c r="K3" s="199"/>
      <c r="L3" s="137" t="s">
        <v>78</v>
      </c>
      <c r="M3" s="138"/>
      <c r="N3" s="139" t="s">
        <v>12</v>
      </c>
      <c r="O3" s="139"/>
      <c r="P3" s="139"/>
      <c r="Q3" s="139"/>
      <c r="R3" s="139"/>
    </row>
    <row r="4" spans="1:18" ht="21" customHeight="1">
      <c r="B4" s="133" t="s">
        <v>1</v>
      </c>
      <c r="C4" s="133"/>
      <c r="D4" s="133"/>
      <c r="E4" s="133"/>
      <c r="F4" s="140" t="s">
        <v>65</v>
      </c>
      <c r="G4" s="141"/>
      <c r="H4" s="141"/>
      <c r="I4" s="23" t="s">
        <v>10</v>
      </c>
      <c r="J4" s="33"/>
      <c r="K4" s="21" t="s">
        <v>11</v>
      </c>
      <c r="L4" s="137" t="s">
        <v>79</v>
      </c>
      <c r="M4" s="138"/>
      <c r="N4" s="139" t="s">
        <v>12</v>
      </c>
      <c r="O4" s="139"/>
      <c r="P4" s="139"/>
      <c r="Q4" s="139"/>
      <c r="R4" s="139"/>
    </row>
    <row r="5" spans="1:18" ht="21" customHeight="1">
      <c r="B5" s="142" t="s">
        <v>2</v>
      </c>
      <c r="C5" s="142"/>
      <c r="D5" s="142"/>
      <c r="E5" s="142"/>
      <c r="F5" s="142"/>
      <c r="G5" s="142"/>
      <c r="H5" s="142"/>
      <c r="I5" s="142"/>
      <c r="J5" s="142"/>
      <c r="K5" s="142"/>
      <c r="L5" s="142"/>
      <c r="M5" s="142"/>
      <c r="N5" s="142"/>
      <c r="O5" s="142"/>
      <c r="P5" s="142"/>
      <c r="Q5" s="142"/>
      <c r="R5" s="142"/>
    </row>
    <row r="6" spans="1:18" s="24" customFormat="1" ht="21" customHeight="1">
      <c r="B6" s="148" t="s">
        <v>4</v>
      </c>
      <c r="C6" s="137" t="s">
        <v>61</v>
      </c>
      <c r="D6" s="138"/>
      <c r="E6" s="20">
        <f>'❷-2''算出根拠シート(生活介護)'!F4:F4</f>
        <v>4</v>
      </c>
      <c r="F6" s="25">
        <f>IF(E6+1&gt;12,E6+1-12,E6+1)</f>
        <v>5</v>
      </c>
      <c r="G6" s="25">
        <f t="shared" ref="G6:P6" si="0">IF(F6+1&gt;12,F6+1-12,F6+1)</f>
        <v>6</v>
      </c>
      <c r="H6" s="25">
        <f t="shared" si="0"/>
        <v>7</v>
      </c>
      <c r="I6" s="25">
        <f t="shared" si="0"/>
        <v>8</v>
      </c>
      <c r="J6" s="25">
        <f t="shared" si="0"/>
        <v>9</v>
      </c>
      <c r="K6" s="25">
        <f t="shared" si="0"/>
        <v>10</v>
      </c>
      <c r="L6" s="25">
        <f t="shared" si="0"/>
        <v>11</v>
      </c>
      <c r="M6" s="25">
        <f t="shared" si="0"/>
        <v>12</v>
      </c>
      <c r="N6" s="25">
        <f t="shared" si="0"/>
        <v>1</v>
      </c>
      <c r="O6" s="25">
        <f t="shared" si="0"/>
        <v>2</v>
      </c>
      <c r="P6" s="25">
        <f t="shared" si="0"/>
        <v>3</v>
      </c>
      <c r="Q6" s="23" t="s">
        <v>3</v>
      </c>
      <c r="R6" s="22" t="s">
        <v>62</v>
      </c>
    </row>
    <row r="7" spans="1:18" s="24" customFormat="1" ht="21" customHeight="1">
      <c r="B7" s="148"/>
      <c r="D7" s="23" t="s">
        <v>64</v>
      </c>
      <c r="E7" s="83">
        <f>'❷-2''算出根拠シート(生活介護)'!$F57:$F57</f>
        <v>0</v>
      </c>
      <c r="F7" s="83">
        <f>'❷-2''算出根拠シート(生活介護)'!$G57:$G57</f>
        <v>0</v>
      </c>
      <c r="G7" s="83">
        <f>'❷-2''算出根拠シート(生活介護)'!$H57:$H57</f>
        <v>0</v>
      </c>
      <c r="H7" s="83">
        <f>'❷-2''算出根拠シート(生活介護)'!$I57:$I57</f>
        <v>0</v>
      </c>
      <c r="I7" s="83">
        <f>'❷-2''算出根拠シート(生活介護)'!$J57:$J57</f>
        <v>0</v>
      </c>
      <c r="J7" s="83">
        <f>'❷-2''算出根拠シート(生活介護)'!$K57:$K57</f>
        <v>0</v>
      </c>
      <c r="K7" s="83">
        <f>'❷-2''算出根拠シート(生活介護)'!$L57:$L57</f>
        <v>0</v>
      </c>
      <c r="L7" s="83">
        <f>'❷-2''算出根拠シート(生活介護)'!$M57:$M57</f>
        <v>0</v>
      </c>
      <c r="M7" s="83">
        <f>'❷-2''算出根拠シート(生活介護)'!$N57:$N57</f>
        <v>0</v>
      </c>
      <c r="N7" s="83">
        <f>'❷-2''算出根拠シート(生活介護)'!$O57:$O57</f>
        <v>0</v>
      </c>
      <c r="O7" s="83">
        <f>'❷-2''算出根拠シート(生活介護)'!$P57:$P57</f>
        <v>0</v>
      </c>
      <c r="P7" s="83">
        <f>'❷-2''算出根拠シート(生活介護)'!$Q57:$Q57</f>
        <v>0</v>
      </c>
      <c r="Q7" s="84">
        <f t="shared" ref="Q7:Q14" si="1">SUM($E7:$P7)</f>
        <v>0</v>
      </c>
      <c r="R7" s="61" t="e">
        <f>Q7/$Q$15</f>
        <v>#DIV/0!</v>
      </c>
    </row>
    <row r="8" spans="1:18" s="24" customFormat="1" ht="21" customHeight="1">
      <c r="B8" s="148"/>
      <c r="D8" s="23">
        <v>1</v>
      </c>
      <c r="E8" s="83">
        <f>'❷-2''算出根拠シート(生活介護)'!$F58:$F58</f>
        <v>0</v>
      </c>
      <c r="F8" s="83">
        <f>'❷-2''算出根拠シート(生活介護)'!$G58:$G58</f>
        <v>0</v>
      </c>
      <c r="G8" s="83">
        <f>'❷-2''算出根拠シート(生活介護)'!$H58:$H58</f>
        <v>0</v>
      </c>
      <c r="H8" s="83">
        <f>'❷-2''算出根拠シート(生活介護)'!$I58:$I58</f>
        <v>0</v>
      </c>
      <c r="I8" s="83">
        <f>'❷-2''算出根拠シート(生活介護)'!$J58:$J58</f>
        <v>0</v>
      </c>
      <c r="J8" s="83">
        <f>'❷-2''算出根拠シート(生活介護)'!$K58:$K58</f>
        <v>0</v>
      </c>
      <c r="K8" s="83">
        <f>'❷-2''算出根拠シート(生活介護)'!$L58:$L58</f>
        <v>0</v>
      </c>
      <c r="L8" s="83">
        <f>'❷-2''算出根拠シート(生活介護)'!$M58:$M58</f>
        <v>0</v>
      </c>
      <c r="M8" s="83">
        <f>'❷-2''算出根拠シート(生活介護)'!$N58:$N58</f>
        <v>0</v>
      </c>
      <c r="N8" s="83">
        <f>'❷-2''算出根拠シート(生活介護)'!$O58:$O58</f>
        <v>0</v>
      </c>
      <c r="O8" s="83">
        <f>'❷-2''算出根拠シート(生活介護)'!$P58:$P58</f>
        <v>0</v>
      </c>
      <c r="P8" s="83">
        <f>'❷-2''算出根拠シート(生活介護)'!$Q58:$Q58</f>
        <v>0</v>
      </c>
      <c r="Q8" s="84">
        <f t="shared" si="1"/>
        <v>0</v>
      </c>
      <c r="R8" s="61" t="e">
        <f t="shared" ref="R8:R14" si="2">Q8/$Q$15</f>
        <v>#DIV/0!</v>
      </c>
    </row>
    <row r="9" spans="1:18" s="24" customFormat="1" ht="21" customHeight="1">
      <c r="B9" s="148"/>
      <c r="D9" s="23">
        <v>2</v>
      </c>
      <c r="E9" s="83">
        <f>'❷-2''算出根拠シート(生活介護)'!$F59:$F59</f>
        <v>0</v>
      </c>
      <c r="F9" s="83">
        <f>'❷-2''算出根拠シート(生活介護)'!$G59:$G59</f>
        <v>0</v>
      </c>
      <c r="G9" s="83">
        <f>'❷-2''算出根拠シート(生活介護)'!$H59:$H59</f>
        <v>0</v>
      </c>
      <c r="H9" s="83">
        <f>'❷-2''算出根拠シート(生活介護)'!$I59:$I59</f>
        <v>0</v>
      </c>
      <c r="I9" s="83">
        <f>'❷-2''算出根拠シート(生活介護)'!$J59:$J59</f>
        <v>0</v>
      </c>
      <c r="J9" s="83">
        <f>'❷-2''算出根拠シート(生活介護)'!$K59:$K59</f>
        <v>0</v>
      </c>
      <c r="K9" s="83">
        <f>'❷-2''算出根拠シート(生活介護)'!$L59:$L59</f>
        <v>0</v>
      </c>
      <c r="L9" s="83">
        <f>'❷-2''算出根拠シート(生活介護)'!$M59:$M59</f>
        <v>0</v>
      </c>
      <c r="M9" s="83">
        <f>'❷-2''算出根拠シート(生活介護)'!$N59:$N59</f>
        <v>0</v>
      </c>
      <c r="N9" s="83">
        <f>'❷-2''算出根拠シート(生活介護)'!$O59:$O59</f>
        <v>0</v>
      </c>
      <c r="O9" s="83">
        <f>'❷-2''算出根拠シート(生活介護)'!$P59:$P59</f>
        <v>0</v>
      </c>
      <c r="P9" s="83">
        <f>'❷-2''算出根拠シート(生活介護)'!$Q59:$Q59</f>
        <v>0</v>
      </c>
      <c r="Q9" s="84">
        <f t="shared" si="1"/>
        <v>0</v>
      </c>
      <c r="R9" s="61" t="e">
        <f t="shared" si="2"/>
        <v>#DIV/0!</v>
      </c>
    </row>
    <row r="10" spans="1:18" ht="21" customHeight="1">
      <c r="B10" s="148"/>
      <c r="D10" s="23">
        <v>3</v>
      </c>
      <c r="E10" s="83">
        <f>'❷-2''算出根拠シート(生活介護)'!$F60:$F60</f>
        <v>0</v>
      </c>
      <c r="F10" s="83">
        <f>'❷-2''算出根拠シート(生活介護)'!$G60:$G60</f>
        <v>0</v>
      </c>
      <c r="G10" s="83">
        <f>'❷-2''算出根拠シート(生活介護)'!$H60:$H60</f>
        <v>0</v>
      </c>
      <c r="H10" s="83">
        <f>'❷-2''算出根拠シート(生活介護)'!$I60:$I60</f>
        <v>0</v>
      </c>
      <c r="I10" s="83">
        <f>'❷-2''算出根拠シート(生活介護)'!$J60:$J60</f>
        <v>0</v>
      </c>
      <c r="J10" s="83">
        <f>'❷-2''算出根拠シート(生活介護)'!$K60:$K60</f>
        <v>0</v>
      </c>
      <c r="K10" s="83">
        <f>'❷-2''算出根拠シート(生活介護)'!$L60:$L60</f>
        <v>0</v>
      </c>
      <c r="L10" s="83">
        <f>'❷-2''算出根拠シート(生活介護)'!$M60:$M60</f>
        <v>0</v>
      </c>
      <c r="M10" s="83">
        <f>'❷-2''算出根拠シート(生活介護)'!$N60:$N60</f>
        <v>0</v>
      </c>
      <c r="N10" s="83">
        <f>'❷-2''算出根拠シート(生活介護)'!$O60:$O60</f>
        <v>0</v>
      </c>
      <c r="O10" s="83">
        <f>'❷-2''算出根拠シート(生活介護)'!$P60:$P60</f>
        <v>0</v>
      </c>
      <c r="P10" s="83">
        <f>'❷-2''算出根拠シート(生活介護)'!$Q60:$Q60</f>
        <v>0</v>
      </c>
      <c r="Q10" s="84">
        <f t="shared" si="1"/>
        <v>0</v>
      </c>
      <c r="R10" s="61" t="e">
        <f t="shared" si="2"/>
        <v>#DIV/0!</v>
      </c>
    </row>
    <row r="11" spans="1:18" ht="21" customHeight="1">
      <c r="B11" s="148"/>
      <c r="D11" s="23">
        <v>4</v>
      </c>
      <c r="E11" s="83">
        <f>'❷-2''算出根拠シート(生活介護)'!$F61:$F61</f>
        <v>0</v>
      </c>
      <c r="F11" s="83">
        <f>'❷-2''算出根拠シート(生活介護)'!$G61:$G61</f>
        <v>0</v>
      </c>
      <c r="G11" s="83">
        <f>'❷-2''算出根拠シート(生活介護)'!$H61:$H61</f>
        <v>0</v>
      </c>
      <c r="H11" s="83">
        <f>'❷-2''算出根拠シート(生活介護)'!$I61:$I61</f>
        <v>0</v>
      </c>
      <c r="I11" s="83">
        <f>'❷-2''算出根拠シート(生活介護)'!$J61:$J61</f>
        <v>0</v>
      </c>
      <c r="J11" s="83">
        <f>'❷-2''算出根拠シート(生活介護)'!$K61:$K61</f>
        <v>0</v>
      </c>
      <c r="K11" s="83">
        <f>'❷-2''算出根拠シート(生活介護)'!$L61:$L61</f>
        <v>0</v>
      </c>
      <c r="L11" s="83">
        <f>'❷-2''算出根拠シート(生活介護)'!$M61:$M61</f>
        <v>0</v>
      </c>
      <c r="M11" s="83">
        <f>'❷-2''算出根拠シート(生活介護)'!$N61:$N61</f>
        <v>0</v>
      </c>
      <c r="N11" s="83">
        <f>'❷-2''算出根拠シート(生活介護)'!$O61:$O61</f>
        <v>0</v>
      </c>
      <c r="O11" s="83">
        <f>'❷-2''算出根拠シート(生活介護)'!$P61:$P61</f>
        <v>0</v>
      </c>
      <c r="P11" s="83">
        <f>'❷-2''算出根拠シート(生活介護)'!$Q61:$Q61</f>
        <v>0</v>
      </c>
      <c r="Q11" s="84">
        <f t="shared" si="1"/>
        <v>0</v>
      </c>
      <c r="R11" s="61" t="e">
        <f t="shared" si="2"/>
        <v>#DIV/0!</v>
      </c>
    </row>
    <row r="12" spans="1:18" ht="21" customHeight="1">
      <c r="B12" s="148"/>
      <c r="C12" s="152" t="s">
        <v>66</v>
      </c>
      <c r="D12" s="153"/>
      <c r="E12" s="83">
        <f>'❷-2''算出根拠シート(生活介護)'!$F62:$F62</f>
        <v>0</v>
      </c>
      <c r="F12" s="83">
        <f>'❷-2''算出根拠シート(生活介護)'!$G62:$G62</f>
        <v>0</v>
      </c>
      <c r="G12" s="83">
        <f>'❷-2''算出根拠シート(生活介護)'!$H62:$H62</f>
        <v>0</v>
      </c>
      <c r="H12" s="83">
        <f>'❷-2''算出根拠シート(生活介護)'!$I62:$I62</f>
        <v>0</v>
      </c>
      <c r="I12" s="83">
        <f>'❷-2''算出根拠シート(生活介護)'!$J62:$J62</f>
        <v>0</v>
      </c>
      <c r="J12" s="83">
        <f>'❷-2''算出根拠シート(生活介護)'!$K62:$K62</f>
        <v>0</v>
      </c>
      <c r="K12" s="83">
        <f>'❷-2''算出根拠シート(生活介護)'!$L62:$L62</f>
        <v>0</v>
      </c>
      <c r="L12" s="83">
        <f>'❷-2''算出根拠シート(生活介護)'!$M62:$M62</f>
        <v>0</v>
      </c>
      <c r="M12" s="83">
        <f>'❷-2''算出根拠シート(生活介護)'!$N62:$N62</f>
        <v>0</v>
      </c>
      <c r="N12" s="83">
        <f>'❷-2''算出根拠シート(生活介護)'!$O62:$O62</f>
        <v>0</v>
      </c>
      <c r="O12" s="83">
        <f>'❷-2''算出根拠シート(生活介護)'!$P62:$P62</f>
        <v>0</v>
      </c>
      <c r="P12" s="83">
        <f>'❷-2''算出根拠シート(生活介護)'!$Q62:$Q62</f>
        <v>0</v>
      </c>
      <c r="Q12" s="84">
        <f t="shared" si="1"/>
        <v>0</v>
      </c>
      <c r="R12" s="62"/>
    </row>
    <row r="13" spans="1:18" ht="21" customHeight="1">
      <c r="B13" s="148"/>
      <c r="C13" s="137">
        <v>5</v>
      </c>
      <c r="D13" s="138"/>
      <c r="E13" s="83">
        <f>'❷-2''算出根拠シート(生活介護)'!$F63:$F63</f>
        <v>0</v>
      </c>
      <c r="F13" s="83">
        <f>'❷-2''算出根拠シート(生活介護)'!$G63:$G63</f>
        <v>0</v>
      </c>
      <c r="G13" s="83">
        <f>'❷-2''算出根拠シート(生活介護)'!$H63:$H63</f>
        <v>0</v>
      </c>
      <c r="H13" s="83">
        <f>'❷-2''算出根拠シート(生活介護)'!$I63:$I63</f>
        <v>0</v>
      </c>
      <c r="I13" s="83">
        <f>'❷-2''算出根拠シート(生活介護)'!$J63:$J63</f>
        <v>0</v>
      </c>
      <c r="J13" s="83">
        <f>'❷-2''算出根拠シート(生活介護)'!$K63:$K63</f>
        <v>0</v>
      </c>
      <c r="K13" s="83">
        <f>'❷-2''算出根拠シート(生活介護)'!$L63:$L63</f>
        <v>0</v>
      </c>
      <c r="L13" s="83">
        <f>'❷-2''算出根拠シート(生活介護)'!$M63:$M63</f>
        <v>0</v>
      </c>
      <c r="M13" s="83">
        <f>'❷-2''算出根拠シート(生活介護)'!$N63:$N63</f>
        <v>0</v>
      </c>
      <c r="N13" s="83">
        <f>'❷-2''算出根拠シート(生活介護)'!$O63:$O63</f>
        <v>0</v>
      </c>
      <c r="O13" s="83">
        <f>'❷-2''算出根拠シート(生活介護)'!$P63:$P63</f>
        <v>0</v>
      </c>
      <c r="P13" s="83">
        <f>'❷-2''算出根拠シート(生活介護)'!$Q63:$Q63</f>
        <v>0</v>
      </c>
      <c r="Q13" s="84">
        <f t="shared" si="1"/>
        <v>0</v>
      </c>
      <c r="R13" s="61" t="e">
        <f t="shared" si="2"/>
        <v>#DIV/0!</v>
      </c>
    </row>
    <row r="14" spans="1:18" ht="21" customHeight="1" thickBot="1">
      <c r="B14" s="148"/>
      <c r="C14" s="154">
        <v>6</v>
      </c>
      <c r="D14" s="155"/>
      <c r="E14" s="85">
        <f>'❷-2''算出根拠シート(生活介護)'!$F64:$F64</f>
        <v>0</v>
      </c>
      <c r="F14" s="85">
        <f>'❷-2''算出根拠シート(生活介護)'!$G64:$G64</f>
        <v>0</v>
      </c>
      <c r="G14" s="85">
        <f>'❷-2''算出根拠シート(生活介護)'!$H64:$H64</f>
        <v>0</v>
      </c>
      <c r="H14" s="85">
        <f>'❷-2''算出根拠シート(生活介護)'!$I64:$I64</f>
        <v>0</v>
      </c>
      <c r="I14" s="85">
        <f>'❷-2''算出根拠シート(生活介護)'!$J64:$J64</f>
        <v>0</v>
      </c>
      <c r="J14" s="85">
        <f>'❷-2''算出根拠シート(生活介護)'!$K64:$K64</f>
        <v>0</v>
      </c>
      <c r="K14" s="85">
        <f>'❷-2''算出根拠シート(生活介護)'!$L64:$L64</f>
        <v>0</v>
      </c>
      <c r="L14" s="85">
        <f>'❷-2''算出根拠シート(生活介護)'!$M64:$M64</f>
        <v>0</v>
      </c>
      <c r="M14" s="85">
        <f>'❷-2''算出根拠シート(生活介護)'!$N64:$N64</f>
        <v>0</v>
      </c>
      <c r="N14" s="85">
        <f>'❷-2''算出根拠シート(生活介護)'!$O64:$O64</f>
        <v>0</v>
      </c>
      <c r="O14" s="85">
        <f>'❷-2''算出根拠シート(生活介護)'!$P64:$P64</f>
        <v>0</v>
      </c>
      <c r="P14" s="85">
        <f>'❷-2''算出根拠シート(生活介護)'!$Q64:$Q64</f>
        <v>0</v>
      </c>
      <c r="Q14" s="86">
        <f t="shared" si="1"/>
        <v>0</v>
      </c>
      <c r="R14" s="65" t="e">
        <f t="shared" si="2"/>
        <v>#DIV/0!</v>
      </c>
    </row>
    <row r="15" spans="1:18" ht="21" customHeight="1" thickBot="1">
      <c r="B15" s="149"/>
      <c r="C15" s="143" t="s">
        <v>3</v>
      </c>
      <c r="D15" s="144"/>
      <c r="E15" s="87">
        <f>SUM(E7:E11,E13:E14)</f>
        <v>0</v>
      </c>
      <c r="F15" s="87">
        <f t="shared" ref="F15:O15" si="3">SUM(F7:F11,F13:F14)</f>
        <v>0</v>
      </c>
      <c r="G15" s="87">
        <f t="shared" si="3"/>
        <v>0</v>
      </c>
      <c r="H15" s="87">
        <f t="shared" si="3"/>
        <v>0</v>
      </c>
      <c r="I15" s="87">
        <f t="shared" si="3"/>
        <v>0</v>
      </c>
      <c r="J15" s="87">
        <f t="shared" si="3"/>
        <v>0</v>
      </c>
      <c r="K15" s="87">
        <f t="shared" si="3"/>
        <v>0</v>
      </c>
      <c r="L15" s="87">
        <f t="shared" si="3"/>
        <v>0</v>
      </c>
      <c r="M15" s="87">
        <f t="shared" si="3"/>
        <v>0</v>
      </c>
      <c r="N15" s="87">
        <f t="shared" si="3"/>
        <v>0</v>
      </c>
      <c r="O15" s="87">
        <f t="shared" si="3"/>
        <v>0</v>
      </c>
      <c r="P15" s="87">
        <f>SUM(P7:P11,P13:P14)</f>
        <v>0</v>
      </c>
      <c r="Q15" s="87">
        <f>SUM(E15:P15)</f>
        <v>0</v>
      </c>
      <c r="R15" s="68" t="e">
        <f>SUM(R7:R11,R13:R14)</f>
        <v>#DIV/0!</v>
      </c>
    </row>
    <row r="16" spans="1:18" ht="21" customHeight="1">
      <c r="B16" s="145" t="s">
        <v>5</v>
      </c>
      <c r="C16" s="146"/>
      <c r="D16" s="146"/>
      <c r="E16" s="89">
        <f>'❷-2''算出根拠シート(生活介護)'!F5</f>
        <v>30</v>
      </c>
      <c r="F16" s="89">
        <f>'❷-2''算出根拠シート(生活介護)'!G5</f>
        <v>31</v>
      </c>
      <c r="G16" s="89">
        <f>'❷-2''算出根拠シート(生活介護)'!H5</f>
        <v>30</v>
      </c>
      <c r="H16" s="89">
        <f>'❷-2''算出根拠シート(生活介護)'!I5</f>
        <v>31</v>
      </c>
      <c r="I16" s="89">
        <f>'❷-2''算出根拠シート(生活介護)'!J5</f>
        <v>31</v>
      </c>
      <c r="J16" s="89">
        <f>'❷-2''算出根拠シート(生活介護)'!K5</f>
        <v>30</v>
      </c>
      <c r="K16" s="89">
        <f>'❷-2''算出根拠シート(生活介護)'!L5</f>
        <v>31</v>
      </c>
      <c r="L16" s="89">
        <f>'❷-2''算出根拠シート(生活介護)'!M5</f>
        <v>30</v>
      </c>
      <c r="M16" s="89">
        <f>'❷-2''算出根拠シート(生活介護)'!N5</f>
        <v>31</v>
      </c>
      <c r="N16" s="89">
        <f>'❷-2''算出根拠シート(生活介護)'!O5</f>
        <v>31</v>
      </c>
      <c r="O16" s="89">
        <f>'❷-2''算出根拠シート(生活介護)'!P5</f>
        <v>28</v>
      </c>
      <c r="P16" s="89">
        <f>'❷-2''算出根拠シート(生活介護)'!Q5</f>
        <v>31</v>
      </c>
      <c r="Q16" s="90">
        <f>SUM($E16:$P16)</f>
        <v>365</v>
      </c>
      <c r="R16" s="67"/>
    </row>
    <row r="17" spans="2:20" ht="21" customHeight="1">
      <c r="B17" s="147" t="s">
        <v>90</v>
      </c>
      <c r="C17" s="133" t="s">
        <v>83</v>
      </c>
      <c r="D17" s="133"/>
      <c r="E17" s="91">
        <f>'❷-2''算出根拠シート(生活介護)'!F66</f>
        <v>0</v>
      </c>
      <c r="F17" s="91">
        <f>'❷-2''算出根拠シート(生活介護)'!G66</f>
        <v>0</v>
      </c>
      <c r="G17" s="91">
        <f>'❷-2''算出根拠シート(生活介護)'!H66</f>
        <v>0</v>
      </c>
      <c r="H17" s="91">
        <f>'❷-2''算出根拠シート(生活介護)'!I66</f>
        <v>0</v>
      </c>
      <c r="I17" s="91">
        <f>'❷-2''算出根拠シート(生活介護)'!J66</f>
        <v>0</v>
      </c>
      <c r="J17" s="91">
        <f>'❷-2''算出根拠シート(生活介護)'!K66</f>
        <v>0</v>
      </c>
      <c r="K17" s="91">
        <f>'❷-2''算出根拠シート(生活介護)'!L66</f>
        <v>0</v>
      </c>
      <c r="L17" s="91">
        <f>'❷-2''算出根拠シート(生活介護)'!M66</f>
        <v>0</v>
      </c>
      <c r="M17" s="91">
        <f>'❷-2''算出根拠シート(生活介護)'!N66</f>
        <v>0</v>
      </c>
      <c r="N17" s="91">
        <f>'❷-2''算出根拠シート(生活介護)'!O66</f>
        <v>0</v>
      </c>
      <c r="O17" s="91">
        <f>'❷-2''算出根拠シート(生活介護)'!P66</f>
        <v>0</v>
      </c>
      <c r="P17" s="91">
        <f>'❷-2''算出根拠シート(生活介護)'!Q66</f>
        <v>0</v>
      </c>
      <c r="Q17" s="91">
        <f>SUM($E17:$P17)</f>
        <v>0</v>
      </c>
      <c r="R17" s="63">
        <f>Q17/$Q$16*0.5</f>
        <v>0</v>
      </c>
      <c r="S17" s="82"/>
    </row>
    <row r="18" spans="2:20" ht="21" customHeight="1">
      <c r="B18" s="148"/>
      <c r="C18" s="133" t="s">
        <v>86</v>
      </c>
      <c r="D18" s="133"/>
      <c r="E18" s="91">
        <f>'❷-2''算出根拠シート(生活介護)'!F67</f>
        <v>0</v>
      </c>
      <c r="F18" s="91">
        <f>'❷-2''算出根拠シート(生活介護)'!G67</f>
        <v>0</v>
      </c>
      <c r="G18" s="91">
        <f>'❷-2''算出根拠シート(生活介護)'!H67</f>
        <v>0</v>
      </c>
      <c r="H18" s="91">
        <f>'❷-2''算出根拠シート(生活介護)'!I67</f>
        <v>0</v>
      </c>
      <c r="I18" s="91">
        <f>'❷-2''算出根拠シート(生活介護)'!J67</f>
        <v>0</v>
      </c>
      <c r="J18" s="91">
        <f>'❷-2''算出根拠シート(生活介護)'!K67</f>
        <v>0</v>
      </c>
      <c r="K18" s="91">
        <f>'❷-2''算出根拠シート(生活介護)'!L67</f>
        <v>0</v>
      </c>
      <c r="L18" s="91">
        <f>'❷-2''算出根拠シート(生活介護)'!M67</f>
        <v>0</v>
      </c>
      <c r="M18" s="91">
        <f>'❷-2''算出根拠シート(生活介護)'!N67</f>
        <v>0</v>
      </c>
      <c r="N18" s="91">
        <f>'❷-2''算出根拠シート(生活介護)'!O67</f>
        <v>0</v>
      </c>
      <c r="O18" s="91">
        <f>'❷-2''算出根拠シート(生活介護)'!P67</f>
        <v>0</v>
      </c>
      <c r="P18" s="91">
        <f>'❷-2''算出根拠シート(生活介護)'!Q67</f>
        <v>0</v>
      </c>
      <c r="Q18" s="91">
        <f>SUM($E18:$P18)</f>
        <v>0</v>
      </c>
      <c r="R18" s="63">
        <f>Q18/$Q$16*0.75</f>
        <v>0</v>
      </c>
      <c r="S18" s="82"/>
    </row>
    <row r="19" spans="2:20" ht="21" customHeight="1" thickBot="1">
      <c r="B19" s="148"/>
      <c r="C19" s="145" t="s">
        <v>88</v>
      </c>
      <c r="D19" s="145"/>
      <c r="E19" s="92">
        <f>'❷-2''算出根拠シート(生活介護)'!F68</f>
        <v>0</v>
      </c>
      <c r="F19" s="92">
        <f>'❷-2''算出根拠シート(生活介護)'!G68</f>
        <v>0</v>
      </c>
      <c r="G19" s="92">
        <f>'❷-2''算出根拠シート(生活介護)'!H68</f>
        <v>0</v>
      </c>
      <c r="H19" s="92">
        <f>'❷-2''算出根拠シート(生活介護)'!I68</f>
        <v>0</v>
      </c>
      <c r="I19" s="92">
        <f>'❷-2''算出根拠シート(生活介護)'!J68</f>
        <v>0</v>
      </c>
      <c r="J19" s="92">
        <f>'❷-2''算出根拠シート(生活介護)'!K68</f>
        <v>0</v>
      </c>
      <c r="K19" s="92">
        <f>'❷-2''算出根拠シート(生活介護)'!L68</f>
        <v>0</v>
      </c>
      <c r="L19" s="92">
        <f>'❷-2''算出根拠シート(生活介護)'!M68</f>
        <v>0</v>
      </c>
      <c r="M19" s="92">
        <f>'❷-2''算出根拠シート(生活介護)'!N68</f>
        <v>0</v>
      </c>
      <c r="N19" s="92">
        <f>'❷-2''算出根拠シート(生活介護)'!O68</f>
        <v>0</v>
      </c>
      <c r="O19" s="92">
        <f>'❷-2''算出根拠シート(生活介護)'!P68</f>
        <v>0</v>
      </c>
      <c r="P19" s="92">
        <f>'❷-2''算出根拠シート(生活介護)'!Q68</f>
        <v>0</v>
      </c>
      <c r="Q19" s="92">
        <f>SUM($E19:$P19)</f>
        <v>0</v>
      </c>
      <c r="R19" s="70">
        <f>Q19/$Q$16*1</f>
        <v>0</v>
      </c>
      <c r="S19" s="82"/>
    </row>
    <row r="20" spans="2:20" ht="21" customHeight="1" thickBot="1">
      <c r="B20" s="149"/>
      <c r="C20" s="150" t="s">
        <v>89</v>
      </c>
      <c r="D20" s="151"/>
      <c r="E20" s="93">
        <f>SUM(E17:E19)</f>
        <v>0</v>
      </c>
      <c r="F20" s="93">
        <f t="shared" ref="F20:O20" si="4">SUM(F17:F19)</f>
        <v>0</v>
      </c>
      <c r="G20" s="93">
        <f t="shared" si="4"/>
        <v>0</v>
      </c>
      <c r="H20" s="93">
        <f t="shared" si="4"/>
        <v>0</v>
      </c>
      <c r="I20" s="93">
        <f t="shared" si="4"/>
        <v>0</v>
      </c>
      <c r="J20" s="93">
        <f t="shared" si="4"/>
        <v>0</v>
      </c>
      <c r="K20" s="93">
        <f t="shared" si="4"/>
        <v>0</v>
      </c>
      <c r="L20" s="93">
        <f t="shared" si="4"/>
        <v>0</v>
      </c>
      <c r="M20" s="93">
        <f t="shared" si="4"/>
        <v>0</v>
      </c>
      <c r="N20" s="93">
        <f t="shared" si="4"/>
        <v>0</v>
      </c>
      <c r="O20" s="93">
        <f t="shared" si="4"/>
        <v>0</v>
      </c>
      <c r="P20" s="93">
        <f>SUM(P17:P19)</f>
        <v>0</v>
      </c>
      <c r="Q20" s="93">
        <f>SUM(E20:P20)</f>
        <v>0</v>
      </c>
      <c r="R20" s="72">
        <f>SUM(R17:R19)</f>
        <v>0</v>
      </c>
      <c r="S20" s="58"/>
    </row>
    <row r="21" spans="2:20" ht="21" customHeight="1">
      <c r="B21" s="156" t="s">
        <v>6</v>
      </c>
      <c r="C21" s="157"/>
      <c r="D21" s="157"/>
      <c r="E21" s="157"/>
      <c r="F21" s="157"/>
      <c r="G21" s="157"/>
      <c r="H21" s="157"/>
      <c r="I21" s="157"/>
      <c r="J21" s="157"/>
      <c r="K21" s="157"/>
      <c r="L21" s="157"/>
      <c r="M21" s="157"/>
      <c r="N21" s="157"/>
      <c r="O21" s="157"/>
      <c r="P21" s="160" t="s">
        <v>7</v>
      </c>
      <c r="Q21" s="162">
        <f>ROUNDUP(R20,1)</f>
        <v>0</v>
      </c>
      <c r="R21" s="163"/>
    </row>
    <row r="22" spans="2:20" ht="21" customHeight="1" thickBot="1">
      <c r="B22" s="158"/>
      <c r="C22" s="159"/>
      <c r="D22" s="159"/>
      <c r="E22" s="159"/>
      <c r="F22" s="159"/>
      <c r="G22" s="159"/>
      <c r="H22" s="159"/>
      <c r="I22" s="159"/>
      <c r="J22" s="159"/>
      <c r="K22" s="159"/>
      <c r="L22" s="159"/>
      <c r="M22" s="159"/>
      <c r="N22" s="159"/>
      <c r="O22" s="159"/>
      <c r="P22" s="161"/>
      <c r="Q22" s="164"/>
      <c r="R22" s="165"/>
    </row>
    <row r="23" spans="2:20" ht="13.5" customHeight="1">
      <c r="B23" s="166" t="s">
        <v>67</v>
      </c>
      <c r="C23" s="167"/>
      <c r="D23" s="167"/>
      <c r="E23" s="167"/>
      <c r="F23" s="167"/>
      <c r="G23" s="162" t="str">
        <f>IFERROR(ROUND(SUM($Q$8*1,$Q$9*2,$Q$10*3,$Q$11*4,$Q$13*5,$Q$14*6)/$Q$15,1),"")</f>
        <v/>
      </c>
      <c r="H23" s="162"/>
      <c r="I23" s="173" t="s">
        <v>68</v>
      </c>
      <c r="J23" s="174"/>
      <c r="K23" s="174"/>
      <c r="L23" s="175"/>
      <c r="M23" s="166" t="s">
        <v>71</v>
      </c>
      <c r="N23" s="157"/>
      <c r="O23" s="157"/>
      <c r="P23" s="157"/>
      <c r="Q23" s="162">
        <f>IF($G$23&lt;4,ROUNDUP($Q$21/6,1),IF(5&lt;=G23,ROUNDUP(Q21/3,1),ROUNDUP(Q21/5,1)))</f>
        <v>0</v>
      </c>
      <c r="R23" s="163"/>
      <c r="T23" t="s">
        <v>99</v>
      </c>
    </row>
    <row r="24" spans="2:20" ht="13.5" customHeight="1">
      <c r="B24" s="168"/>
      <c r="C24" s="169"/>
      <c r="D24" s="169"/>
      <c r="E24" s="169"/>
      <c r="F24" s="169"/>
      <c r="G24" s="172"/>
      <c r="H24" s="172"/>
      <c r="I24" s="179" t="s">
        <v>70</v>
      </c>
      <c r="J24" s="180"/>
      <c r="K24" s="180"/>
      <c r="L24" s="181"/>
      <c r="M24" s="176"/>
      <c r="N24" s="177"/>
      <c r="O24" s="177"/>
      <c r="P24" s="177"/>
      <c r="Q24" s="172"/>
      <c r="R24" s="178"/>
      <c r="T24" t="e">
        <f>SUM($Q$12:$Q$14)/$Q$15</f>
        <v>#DIV/0!</v>
      </c>
    </row>
    <row r="25" spans="2:20" ht="13.5" customHeight="1" thickBot="1">
      <c r="B25" s="170"/>
      <c r="C25" s="171"/>
      <c r="D25" s="171"/>
      <c r="E25" s="171"/>
      <c r="F25" s="171"/>
      <c r="G25" s="164"/>
      <c r="H25" s="164"/>
      <c r="I25" s="182" t="s">
        <v>69</v>
      </c>
      <c r="J25" s="183"/>
      <c r="K25" s="183"/>
      <c r="L25" s="184"/>
      <c r="M25" s="158"/>
      <c r="N25" s="159"/>
      <c r="O25" s="159"/>
      <c r="P25" s="159"/>
      <c r="Q25" s="164"/>
      <c r="R25" s="165"/>
      <c r="T25" t="s">
        <v>98</v>
      </c>
    </row>
    <row r="26" spans="2:20" ht="21" customHeight="1">
      <c r="B26" s="156" t="s">
        <v>94</v>
      </c>
      <c r="C26" s="157"/>
      <c r="D26" s="157"/>
      <c r="E26" s="157"/>
      <c r="F26" s="157"/>
      <c r="G26" s="157"/>
      <c r="H26" s="157"/>
      <c r="I26" s="157"/>
      <c r="J26" s="157"/>
      <c r="K26" s="157"/>
      <c r="L26" s="185"/>
      <c r="M26" s="187" t="s">
        <v>96</v>
      </c>
      <c r="N26" s="188"/>
      <c r="O26" s="188"/>
      <c r="P26" s="189"/>
      <c r="Q26" s="190" t="e">
        <f>SUM('❷-2''算出根拠シート(生活介護)'!$R$71*0.5,'❷-2''算出根拠シート(生活介護)'!$R$72*0.75,'❷-2''算出根拠シート(生活介護)'!$R$73*1)/SUM('❷-2''算出根拠シート(生活介護)'!$R$66*0.5,'❷-2''算出根拠シート(生活介護)'!$R$67*0.75,'❷-2''算出根拠シート(生活介護)'!$R$68*1)</f>
        <v>#DIV/0!</v>
      </c>
      <c r="R26" s="191"/>
      <c r="T26" t="e">
        <f>SUM('❷-2''算出根拠シート(生活介護)'!$R$71*0.5,'❷-2''算出根拠シート(生活介護)'!$R$72*0.75,'❷-2''算出根拠シート(生活介護)'!$R$73*1)/SUM('❷-2''算出根拠シート(生活介護)'!$R$66*0.5,'❷-2''算出根拠シート(生活介護)'!$R$67*0.75,'❷-2''算出根拠シート(生活介護)'!$R$68*1)</f>
        <v>#DIV/0!</v>
      </c>
    </row>
    <row r="27" spans="2:20" ht="21" customHeight="1" thickBot="1">
      <c r="B27" s="158"/>
      <c r="C27" s="159"/>
      <c r="D27" s="159"/>
      <c r="E27" s="159"/>
      <c r="F27" s="159"/>
      <c r="G27" s="159"/>
      <c r="H27" s="159"/>
      <c r="I27" s="159"/>
      <c r="J27" s="159"/>
      <c r="K27" s="159"/>
      <c r="L27" s="186"/>
      <c r="M27" s="194" t="s">
        <v>95</v>
      </c>
      <c r="N27" s="195"/>
      <c r="O27" s="195"/>
      <c r="P27" s="196"/>
      <c r="Q27" s="192"/>
      <c r="R27" s="193"/>
    </row>
    <row r="28" spans="2:20" ht="21" customHeight="1">
      <c r="B28" s="15" t="s">
        <v>19</v>
      </c>
      <c r="C28" s="122" t="s">
        <v>13</v>
      </c>
      <c r="D28" s="122"/>
      <c r="E28" s="122"/>
      <c r="F28" s="122"/>
      <c r="G28" s="122"/>
      <c r="H28" s="122"/>
      <c r="I28" s="122"/>
      <c r="J28" s="122"/>
      <c r="K28" s="122"/>
      <c r="L28" s="122"/>
      <c r="M28" s="122"/>
      <c r="N28" s="122"/>
      <c r="O28" s="122"/>
      <c r="P28" s="122"/>
      <c r="Q28" s="122"/>
      <c r="R28" s="122"/>
    </row>
    <row r="29" spans="2:20" ht="21" customHeight="1">
      <c r="C29" s="122" t="s">
        <v>8</v>
      </c>
      <c r="D29" s="122"/>
      <c r="E29" s="122"/>
      <c r="F29" s="122"/>
      <c r="G29" s="122"/>
      <c r="H29" s="122"/>
      <c r="I29" s="122"/>
      <c r="J29" s="122"/>
      <c r="K29" s="122"/>
      <c r="L29" s="122"/>
      <c r="M29" s="122"/>
      <c r="N29" s="122"/>
      <c r="O29" s="122"/>
      <c r="P29" s="122"/>
      <c r="Q29" s="122"/>
      <c r="R29" s="122"/>
    </row>
    <row r="30" spans="2:20" ht="21" customHeight="1">
      <c r="C30" s="122" t="s">
        <v>9</v>
      </c>
      <c r="D30" s="122"/>
      <c r="E30" s="122"/>
      <c r="F30" s="122"/>
      <c r="G30" s="122"/>
      <c r="H30" s="122"/>
      <c r="I30" s="122"/>
      <c r="J30" s="122"/>
      <c r="K30" s="122"/>
      <c r="L30" s="122"/>
      <c r="M30" s="122"/>
      <c r="N30" s="122"/>
      <c r="O30" s="122"/>
      <c r="P30" s="122"/>
      <c r="Q30" s="122"/>
      <c r="R30" s="122"/>
    </row>
  </sheetData>
  <mergeCells count="40">
    <mergeCell ref="M1:N1"/>
    <mergeCell ref="O1:R1"/>
    <mergeCell ref="B3:E3"/>
    <mergeCell ref="F3:K3"/>
    <mergeCell ref="L3:M3"/>
    <mergeCell ref="N3:R3"/>
    <mergeCell ref="B4:E4"/>
    <mergeCell ref="F4:H4"/>
    <mergeCell ref="L4:M4"/>
    <mergeCell ref="N4:R4"/>
    <mergeCell ref="B5:R5"/>
    <mergeCell ref="C15:D15"/>
    <mergeCell ref="B16:D16"/>
    <mergeCell ref="B21:O22"/>
    <mergeCell ref="P21:P22"/>
    <mergeCell ref="Q21:R22"/>
    <mergeCell ref="B6:B15"/>
    <mergeCell ref="C6:D6"/>
    <mergeCell ref="C12:D12"/>
    <mergeCell ref="C13:D13"/>
    <mergeCell ref="C14:D14"/>
    <mergeCell ref="C17:D17"/>
    <mergeCell ref="C18:D18"/>
    <mergeCell ref="C19:D19"/>
    <mergeCell ref="C20:D20"/>
    <mergeCell ref="B17:B20"/>
    <mergeCell ref="C28:R28"/>
    <mergeCell ref="C29:R29"/>
    <mergeCell ref="C30:R30"/>
    <mergeCell ref="I24:L24"/>
    <mergeCell ref="I25:L25"/>
    <mergeCell ref="B26:L27"/>
    <mergeCell ref="M26:P26"/>
    <mergeCell ref="Q26:R27"/>
    <mergeCell ref="M27:P27"/>
    <mergeCell ref="B23:F25"/>
    <mergeCell ref="G23:H25"/>
    <mergeCell ref="I23:L23"/>
    <mergeCell ref="M23:P25"/>
    <mergeCell ref="Q23:R25"/>
  </mergeCells>
  <phoneticPr fontId="1"/>
  <pageMargins left="0.39370078740157483" right="0.39370078740157483" top="0.74803149606299213" bottom="0.74803149606299213" header="0.31496062992125984" footer="0.31496062992125984"/>
  <pageSetup paperSize="9" scale="81"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R73"/>
  <sheetViews>
    <sheetView tabSelected="1" zoomScale="85" zoomScaleNormal="85" workbookViewId="0">
      <selection activeCell="F10" sqref="F10"/>
    </sheetView>
  </sheetViews>
  <sheetFormatPr defaultRowHeight="18.75"/>
  <cols>
    <col min="1" max="1" width="3.75" bestFit="1" customWidth="1"/>
    <col min="2" max="2" width="13.5" customWidth="1"/>
    <col min="3" max="4" width="10.125" customWidth="1"/>
    <col min="5" max="5" width="14.125" bestFit="1" customWidth="1"/>
    <col min="6" max="17" width="7.75" customWidth="1"/>
    <col min="18" max="18" width="10.625" customWidth="1"/>
  </cols>
  <sheetData>
    <row r="1" spans="1:18">
      <c r="A1" s="39" t="s">
        <v>73</v>
      </c>
      <c r="B1" s="39"/>
      <c r="C1" s="39"/>
      <c r="D1" s="39"/>
      <c r="E1" s="39"/>
      <c r="F1" s="39" t="s">
        <v>92</v>
      </c>
      <c r="G1" s="39"/>
      <c r="H1" s="39"/>
      <c r="I1" s="39"/>
      <c r="J1" s="39"/>
      <c r="K1" s="208" t="s">
        <v>63</v>
      </c>
      <c r="L1" s="208"/>
      <c r="M1" s="208"/>
      <c r="N1" s="208"/>
      <c r="O1" s="208"/>
      <c r="P1" s="208"/>
      <c r="Q1" s="208"/>
      <c r="R1" s="208"/>
    </row>
    <row r="2" spans="1:18">
      <c r="A2" s="74"/>
      <c r="B2" s="74"/>
      <c r="C2" s="74"/>
      <c r="D2" s="74"/>
      <c r="E2" s="74"/>
      <c r="F2" s="74"/>
      <c r="G2" s="74"/>
      <c r="H2" s="74"/>
      <c r="I2" s="74"/>
      <c r="J2" s="74"/>
      <c r="K2" s="77"/>
      <c r="L2" s="77"/>
      <c r="M2" s="77"/>
      <c r="N2" s="77"/>
      <c r="O2" s="77"/>
      <c r="P2" s="77"/>
      <c r="Q2" s="77"/>
      <c r="R2" s="77"/>
    </row>
    <row r="3" spans="1:18">
      <c r="A3" s="39"/>
      <c r="B3" s="39"/>
      <c r="C3" s="39"/>
      <c r="D3" s="39"/>
      <c r="E3" s="39"/>
      <c r="F3" s="39"/>
      <c r="G3" s="39"/>
      <c r="H3" s="39"/>
      <c r="I3" s="39"/>
      <c r="J3" s="39"/>
      <c r="K3" s="73"/>
      <c r="L3" s="200" t="s">
        <v>93</v>
      </c>
      <c r="M3" s="200"/>
      <c r="N3" s="216"/>
      <c r="O3" s="216"/>
      <c r="P3" s="216"/>
      <c r="Q3" s="216"/>
      <c r="R3" s="216"/>
    </row>
    <row r="4" spans="1:18" ht="19.5" thickBot="1">
      <c r="A4" s="200" t="s">
        <v>16</v>
      </c>
      <c r="B4" s="231" t="s">
        <v>20</v>
      </c>
      <c r="C4" s="232"/>
      <c r="D4" s="232"/>
      <c r="E4" s="94"/>
      <c r="F4" s="50">
        <v>4</v>
      </c>
      <c r="G4" s="97">
        <f t="shared" ref="G4:Q4" si="0">IF(F4+1&gt;12,F4+1-12,F4+1)</f>
        <v>5</v>
      </c>
      <c r="H4" s="97">
        <f t="shared" si="0"/>
        <v>6</v>
      </c>
      <c r="I4" s="97">
        <f t="shared" si="0"/>
        <v>7</v>
      </c>
      <c r="J4" s="97">
        <f t="shared" si="0"/>
        <v>8</v>
      </c>
      <c r="K4" s="97">
        <f t="shared" si="0"/>
        <v>9</v>
      </c>
      <c r="L4" s="97">
        <f t="shared" si="0"/>
        <v>10</v>
      </c>
      <c r="M4" s="97">
        <f t="shared" si="0"/>
        <v>11</v>
      </c>
      <c r="N4" s="97">
        <f t="shared" si="0"/>
        <v>12</v>
      </c>
      <c r="O4" s="97">
        <f t="shared" si="0"/>
        <v>1</v>
      </c>
      <c r="P4" s="97">
        <f t="shared" si="0"/>
        <v>2</v>
      </c>
      <c r="Q4" s="97">
        <f t="shared" si="0"/>
        <v>3</v>
      </c>
      <c r="R4" s="98" t="s">
        <v>3</v>
      </c>
    </row>
    <row r="5" spans="1:18" ht="18.75" customHeight="1" thickBot="1">
      <c r="A5" s="200"/>
      <c r="B5" s="233"/>
      <c r="C5" s="234"/>
      <c r="D5" s="235"/>
      <c r="E5" s="95" t="s">
        <v>80</v>
      </c>
      <c r="F5" s="56">
        <v>30</v>
      </c>
      <c r="G5" s="56">
        <v>31</v>
      </c>
      <c r="H5" s="56">
        <v>30</v>
      </c>
      <c r="I5" s="56">
        <v>31</v>
      </c>
      <c r="J5" s="56">
        <v>31</v>
      </c>
      <c r="K5" s="56">
        <v>30</v>
      </c>
      <c r="L5" s="56">
        <v>31</v>
      </c>
      <c r="M5" s="56">
        <v>30</v>
      </c>
      <c r="N5" s="56">
        <v>31</v>
      </c>
      <c r="O5" s="56">
        <v>31</v>
      </c>
      <c r="P5" s="56">
        <v>28</v>
      </c>
      <c r="Q5" s="56">
        <v>31</v>
      </c>
      <c r="R5" s="55">
        <f>SUM($F$5:$Q$5)</f>
        <v>365</v>
      </c>
    </row>
    <row r="6" spans="1:18">
      <c r="A6" s="200"/>
      <c r="B6" s="95" t="s">
        <v>17</v>
      </c>
      <c r="C6" s="96" t="s">
        <v>61</v>
      </c>
      <c r="D6" s="96" t="s">
        <v>100</v>
      </c>
      <c r="E6" s="96" t="s">
        <v>81</v>
      </c>
      <c r="F6" s="200" t="s">
        <v>18</v>
      </c>
      <c r="G6" s="200"/>
      <c r="H6" s="200"/>
      <c r="I6" s="200"/>
      <c r="J6" s="200"/>
      <c r="K6" s="200"/>
      <c r="L6" s="200"/>
      <c r="M6" s="200"/>
      <c r="N6" s="200"/>
      <c r="O6" s="200"/>
      <c r="P6" s="200"/>
      <c r="Q6" s="200"/>
      <c r="R6" s="207"/>
    </row>
    <row r="7" spans="1:18">
      <c r="A7" s="4">
        <v>1</v>
      </c>
      <c r="B7" s="34"/>
      <c r="C7" s="35"/>
      <c r="D7" s="35"/>
      <c r="E7" s="42"/>
      <c r="F7" s="48"/>
      <c r="G7" s="48"/>
      <c r="H7" s="48"/>
      <c r="I7" s="48"/>
      <c r="J7" s="48"/>
      <c r="K7" s="48"/>
      <c r="L7" s="48"/>
      <c r="M7" s="48"/>
      <c r="N7" s="48"/>
      <c r="O7" s="48"/>
      <c r="P7" s="48"/>
      <c r="Q7" s="48"/>
      <c r="R7" s="7">
        <f t="shared" ref="R7:R38" si="1">SUM(F7:Q7)</f>
        <v>0</v>
      </c>
    </row>
    <row r="8" spans="1:18">
      <c r="A8" s="4">
        <v>2</v>
      </c>
      <c r="B8" s="34"/>
      <c r="C8" s="35"/>
      <c r="D8" s="35"/>
      <c r="E8" s="42"/>
      <c r="F8" s="48"/>
      <c r="G8" s="48"/>
      <c r="H8" s="48"/>
      <c r="I8" s="48"/>
      <c r="J8" s="48"/>
      <c r="K8" s="48"/>
      <c r="L8" s="48"/>
      <c r="M8" s="48"/>
      <c r="N8" s="48"/>
      <c r="O8" s="48"/>
      <c r="P8" s="48"/>
      <c r="Q8" s="48"/>
      <c r="R8" s="7">
        <f t="shared" si="1"/>
        <v>0</v>
      </c>
    </row>
    <row r="9" spans="1:18">
      <c r="A9" s="4">
        <v>3</v>
      </c>
      <c r="B9" s="34"/>
      <c r="C9" s="35"/>
      <c r="D9" s="35"/>
      <c r="E9" s="42"/>
      <c r="F9" s="48"/>
      <c r="G9" s="48"/>
      <c r="H9" s="48"/>
      <c r="I9" s="48"/>
      <c r="J9" s="48"/>
      <c r="K9" s="48"/>
      <c r="L9" s="48"/>
      <c r="M9" s="48"/>
      <c r="N9" s="48"/>
      <c r="O9" s="48"/>
      <c r="P9" s="48"/>
      <c r="Q9" s="48"/>
      <c r="R9" s="7">
        <f t="shared" si="1"/>
        <v>0</v>
      </c>
    </row>
    <row r="10" spans="1:18">
      <c r="A10" s="4">
        <v>4</v>
      </c>
      <c r="B10" s="34"/>
      <c r="C10" s="35"/>
      <c r="D10" s="35"/>
      <c r="E10" s="42"/>
      <c r="F10" s="48"/>
      <c r="G10" s="48"/>
      <c r="H10" s="48"/>
      <c r="I10" s="48"/>
      <c r="J10" s="48"/>
      <c r="K10" s="48"/>
      <c r="L10" s="48"/>
      <c r="M10" s="48"/>
      <c r="N10" s="48"/>
      <c r="O10" s="48"/>
      <c r="P10" s="48"/>
      <c r="Q10" s="48"/>
      <c r="R10" s="7">
        <f t="shared" si="1"/>
        <v>0</v>
      </c>
    </row>
    <row r="11" spans="1:18">
      <c r="A11" s="4">
        <v>5</v>
      </c>
      <c r="B11" s="34"/>
      <c r="C11" s="35"/>
      <c r="D11" s="35"/>
      <c r="E11" s="42"/>
      <c r="F11" s="48"/>
      <c r="G11" s="48"/>
      <c r="H11" s="48"/>
      <c r="I11" s="48"/>
      <c r="J11" s="48"/>
      <c r="K11" s="48"/>
      <c r="L11" s="48"/>
      <c r="M11" s="48"/>
      <c r="N11" s="48"/>
      <c r="O11" s="48"/>
      <c r="P11" s="48"/>
      <c r="Q11" s="48"/>
      <c r="R11" s="7">
        <f t="shared" si="1"/>
        <v>0</v>
      </c>
    </row>
    <row r="12" spans="1:18">
      <c r="A12" s="4">
        <v>6</v>
      </c>
      <c r="B12" s="34"/>
      <c r="C12" s="35"/>
      <c r="D12" s="35"/>
      <c r="E12" s="42"/>
      <c r="F12" s="48"/>
      <c r="G12" s="48"/>
      <c r="H12" s="48"/>
      <c r="I12" s="48"/>
      <c r="J12" s="48"/>
      <c r="K12" s="48"/>
      <c r="L12" s="48"/>
      <c r="M12" s="48"/>
      <c r="N12" s="48"/>
      <c r="O12" s="48"/>
      <c r="P12" s="48"/>
      <c r="Q12" s="48"/>
      <c r="R12" s="7">
        <f t="shared" si="1"/>
        <v>0</v>
      </c>
    </row>
    <row r="13" spans="1:18">
      <c r="A13" s="4">
        <v>7</v>
      </c>
      <c r="B13" s="34"/>
      <c r="C13" s="35"/>
      <c r="D13" s="35"/>
      <c r="E13" s="42"/>
      <c r="F13" s="48"/>
      <c r="G13" s="48"/>
      <c r="H13" s="48"/>
      <c r="I13" s="48"/>
      <c r="J13" s="48"/>
      <c r="K13" s="48"/>
      <c r="L13" s="48"/>
      <c r="M13" s="48"/>
      <c r="N13" s="48"/>
      <c r="O13" s="48"/>
      <c r="P13" s="48"/>
      <c r="Q13" s="48"/>
      <c r="R13" s="7">
        <f t="shared" si="1"/>
        <v>0</v>
      </c>
    </row>
    <row r="14" spans="1:18">
      <c r="A14" s="4">
        <v>8</v>
      </c>
      <c r="B14" s="34"/>
      <c r="C14" s="35"/>
      <c r="D14" s="35"/>
      <c r="E14" s="42"/>
      <c r="F14" s="48"/>
      <c r="G14" s="48"/>
      <c r="H14" s="48"/>
      <c r="I14" s="48"/>
      <c r="J14" s="48"/>
      <c r="K14" s="48"/>
      <c r="L14" s="48"/>
      <c r="M14" s="48"/>
      <c r="N14" s="48"/>
      <c r="O14" s="48"/>
      <c r="P14" s="48"/>
      <c r="Q14" s="48"/>
      <c r="R14" s="7">
        <f t="shared" si="1"/>
        <v>0</v>
      </c>
    </row>
    <row r="15" spans="1:18">
      <c r="A15" s="4">
        <v>9</v>
      </c>
      <c r="B15" s="34"/>
      <c r="C15" s="35"/>
      <c r="D15" s="35"/>
      <c r="E15" s="42"/>
      <c r="F15" s="48"/>
      <c r="G15" s="48"/>
      <c r="H15" s="48"/>
      <c r="I15" s="48"/>
      <c r="J15" s="48"/>
      <c r="K15" s="48"/>
      <c r="L15" s="48"/>
      <c r="M15" s="48"/>
      <c r="N15" s="48"/>
      <c r="O15" s="48"/>
      <c r="P15" s="48"/>
      <c r="Q15" s="48"/>
      <c r="R15" s="7">
        <f t="shared" si="1"/>
        <v>0</v>
      </c>
    </row>
    <row r="16" spans="1:18">
      <c r="A16" s="4">
        <v>10</v>
      </c>
      <c r="B16" s="34"/>
      <c r="C16" s="35"/>
      <c r="D16" s="35"/>
      <c r="E16" s="42"/>
      <c r="F16" s="48"/>
      <c r="G16" s="48"/>
      <c r="H16" s="48"/>
      <c r="I16" s="48"/>
      <c r="J16" s="48"/>
      <c r="K16" s="48"/>
      <c r="L16" s="48"/>
      <c r="M16" s="48"/>
      <c r="N16" s="48"/>
      <c r="O16" s="48"/>
      <c r="P16" s="48"/>
      <c r="Q16" s="48"/>
      <c r="R16" s="7">
        <f t="shared" si="1"/>
        <v>0</v>
      </c>
    </row>
    <row r="17" spans="1:18">
      <c r="A17" s="4">
        <v>11</v>
      </c>
      <c r="B17" s="34"/>
      <c r="C17" s="35"/>
      <c r="D17" s="35"/>
      <c r="E17" s="42"/>
      <c r="F17" s="48"/>
      <c r="G17" s="48"/>
      <c r="H17" s="48"/>
      <c r="I17" s="48"/>
      <c r="J17" s="48"/>
      <c r="K17" s="48"/>
      <c r="L17" s="48"/>
      <c r="M17" s="48"/>
      <c r="N17" s="48"/>
      <c r="O17" s="48"/>
      <c r="P17" s="48"/>
      <c r="Q17" s="48"/>
      <c r="R17" s="7">
        <f t="shared" si="1"/>
        <v>0</v>
      </c>
    </row>
    <row r="18" spans="1:18">
      <c r="A18" s="4">
        <v>12</v>
      </c>
      <c r="B18" s="34"/>
      <c r="C18" s="35"/>
      <c r="D18" s="35"/>
      <c r="E18" s="42"/>
      <c r="F18" s="48"/>
      <c r="G18" s="48"/>
      <c r="H18" s="48"/>
      <c r="I18" s="48"/>
      <c r="J18" s="48"/>
      <c r="K18" s="48"/>
      <c r="L18" s="48"/>
      <c r="M18" s="48"/>
      <c r="N18" s="48"/>
      <c r="O18" s="48"/>
      <c r="P18" s="48"/>
      <c r="Q18" s="48"/>
      <c r="R18" s="7">
        <f t="shared" si="1"/>
        <v>0</v>
      </c>
    </row>
    <row r="19" spans="1:18">
      <c r="A19" s="4">
        <v>13</v>
      </c>
      <c r="B19" s="34"/>
      <c r="C19" s="35"/>
      <c r="D19" s="35"/>
      <c r="E19" s="42"/>
      <c r="F19" s="48"/>
      <c r="G19" s="48"/>
      <c r="H19" s="48"/>
      <c r="I19" s="48"/>
      <c r="J19" s="48"/>
      <c r="K19" s="48"/>
      <c r="L19" s="48"/>
      <c r="M19" s="48"/>
      <c r="N19" s="48"/>
      <c r="O19" s="48"/>
      <c r="P19" s="48"/>
      <c r="Q19" s="48"/>
      <c r="R19" s="7">
        <f t="shared" si="1"/>
        <v>0</v>
      </c>
    </row>
    <row r="20" spans="1:18">
      <c r="A20" s="4">
        <v>14</v>
      </c>
      <c r="B20" s="34"/>
      <c r="C20" s="35"/>
      <c r="D20" s="35"/>
      <c r="E20" s="42"/>
      <c r="F20" s="48"/>
      <c r="G20" s="48"/>
      <c r="H20" s="48"/>
      <c r="I20" s="48"/>
      <c r="J20" s="48"/>
      <c r="K20" s="48"/>
      <c r="L20" s="48"/>
      <c r="M20" s="48"/>
      <c r="N20" s="48"/>
      <c r="O20" s="48"/>
      <c r="P20" s="48"/>
      <c r="Q20" s="48"/>
      <c r="R20" s="7">
        <f t="shared" si="1"/>
        <v>0</v>
      </c>
    </row>
    <row r="21" spans="1:18">
      <c r="A21" s="4">
        <v>15</v>
      </c>
      <c r="B21" s="34"/>
      <c r="C21" s="35"/>
      <c r="D21" s="35"/>
      <c r="E21" s="42"/>
      <c r="F21" s="48"/>
      <c r="G21" s="48"/>
      <c r="H21" s="48"/>
      <c r="I21" s="48"/>
      <c r="J21" s="48"/>
      <c r="K21" s="48"/>
      <c r="L21" s="48"/>
      <c r="M21" s="48"/>
      <c r="N21" s="48"/>
      <c r="O21" s="48"/>
      <c r="P21" s="48"/>
      <c r="Q21" s="48"/>
      <c r="R21" s="7">
        <f t="shared" si="1"/>
        <v>0</v>
      </c>
    </row>
    <row r="22" spans="1:18">
      <c r="A22" s="4">
        <v>16</v>
      </c>
      <c r="B22" s="34"/>
      <c r="C22" s="35"/>
      <c r="D22" s="35"/>
      <c r="E22" s="42"/>
      <c r="F22" s="48"/>
      <c r="G22" s="48"/>
      <c r="H22" s="48"/>
      <c r="I22" s="48"/>
      <c r="J22" s="48"/>
      <c r="K22" s="48"/>
      <c r="L22" s="48"/>
      <c r="M22" s="48"/>
      <c r="N22" s="48"/>
      <c r="O22" s="48"/>
      <c r="P22" s="48"/>
      <c r="Q22" s="48"/>
      <c r="R22" s="7">
        <f t="shared" si="1"/>
        <v>0</v>
      </c>
    </row>
    <row r="23" spans="1:18">
      <c r="A23" s="4">
        <v>17</v>
      </c>
      <c r="B23" s="34"/>
      <c r="C23" s="35"/>
      <c r="D23" s="35"/>
      <c r="E23" s="42"/>
      <c r="F23" s="48"/>
      <c r="G23" s="48"/>
      <c r="H23" s="48"/>
      <c r="I23" s="48"/>
      <c r="J23" s="48"/>
      <c r="K23" s="48"/>
      <c r="L23" s="48"/>
      <c r="M23" s="48"/>
      <c r="N23" s="48"/>
      <c r="O23" s="48"/>
      <c r="P23" s="48"/>
      <c r="Q23" s="48"/>
      <c r="R23" s="7">
        <f t="shared" si="1"/>
        <v>0</v>
      </c>
    </row>
    <row r="24" spans="1:18">
      <c r="A24" s="4">
        <v>18</v>
      </c>
      <c r="B24" s="34"/>
      <c r="C24" s="35"/>
      <c r="D24" s="35"/>
      <c r="E24" s="42"/>
      <c r="F24" s="48"/>
      <c r="G24" s="48"/>
      <c r="H24" s="48"/>
      <c r="I24" s="48"/>
      <c r="J24" s="48"/>
      <c r="K24" s="48"/>
      <c r="L24" s="48"/>
      <c r="M24" s="48"/>
      <c r="N24" s="48"/>
      <c r="O24" s="48"/>
      <c r="P24" s="48"/>
      <c r="Q24" s="48"/>
      <c r="R24" s="7">
        <f t="shared" si="1"/>
        <v>0</v>
      </c>
    </row>
    <row r="25" spans="1:18">
      <c r="A25" s="4">
        <v>19</v>
      </c>
      <c r="B25" s="34"/>
      <c r="C25" s="35"/>
      <c r="D25" s="35"/>
      <c r="E25" s="42"/>
      <c r="F25" s="48"/>
      <c r="G25" s="48"/>
      <c r="H25" s="48"/>
      <c r="I25" s="48"/>
      <c r="J25" s="48"/>
      <c r="K25" s="48"/>
      <c r="L25" s="48"/>
      <c r="M25" s="48"/>
      <c r="N25" s="48"/>
      <c r="O25" s="48"/>
      <c r="P25" s="48"/>
      <c r="Q25" s="48"/>
      <c r="R25" s="7">
        <f t="shared" si="1"/>
        <v>0</v>
      </c>
    </row>
    <row r="26" spans="1:18">
      <c r="A26" s="4">
        <v>20</v>
      </c>
      <c r="B26" s="34"/>
      <c r="C26" s="35"/>
      <c r="D26" s="35"/>
      <c r="E26" s="42"/>
      <c r="F26" s="48"/>
      <c r="G26" s="48"/>
      <c r="H26" s="48"/>
      <c r="I26" s="48"/>
      <c r="J26" s="48"/>
      <c r="K26" s="48"/>
      <c r="L26" s="48"/>
      <c r="M26" s="48"/>
      <c r="N26" s="48"/>
      <c r="O26" s="48"/>
      <c r="P26" s="48"/>
      <c r="Q26" s="48"/>
      <c r="R26" s="7">
        <f t="shared" si="1"/>
        <v>0</v>
      </c>
    </row>
    <row r="27" spans="1:18">
      <c r="A27" s="4">
        <v>21</v>
      </c>
      <c r="B27" s="34"/>
      <c r="C27" s="35"/>
      <c r="D27" s="35"/>
      <c r="E27" s="42"/>
      <c r="F27" s="48"/>
      <c r="G27" s="48"/>
      <c r="H27" s="48"/>
      <c r="I27" s="48"/>
      <c r="J27" s="48"/>
      <c r="K27" s="48"/>
      <c r="L27" s="48"/>
      <c r="M27" s="48"/>
      <c r="N27" s="48"/>
      <c r="O27" s="48"/>
      <c r="P27" s="48"/>
      <c r="Q27" s="48"/>
      <c r="R27" s="7">
        <f t="shared" si="1"/>
        <v>0</v>
      </c>
    </row>
    <row r="28" spans="1:18">
      <c r="A28" s="4">
        <v>22</v>
      </c>
      <c r="B28" s="34"/>
      <c r="C28" s="35"/>
      <c r="D28" s="35"/>
      <c r="E28" s="42"/>
      <c r="F28" s="48"/>
      <c r="G28" s="48"/>
      <c r="H28" s="48"/>
      <c r="I28" s="48"/>
      <c r="J28" s="48"/>
      <c r="K28" s="48"/>
      <c r="L28" s="48"/>
      <c r="M28" s="48"/>
      <c r="N28" s="48"/>
      <c r="O28" s="48"/>
      <c r="P28" s="48"/>
      <c r="Q28" s="48"/>
      <c r="R28" s="7">
        <f t="shared" si="1"/>
        <v>0</v>
      </c>
    </row>
    <row r="29" spans="1:18">
      <c r="A29" s="4">
        <v>23</v>
      </c>
      <c r="B29" s="34"/>
      <c r="C29" s="35"/>
      <c r="D29" s="35"/>
      <c r="E29" s="42"/>
      <c r="F29" s="48"/>
      <c r="G29" s="48"/>
      <c r="H29" s="48"/>
      <c r="I29" s="48"/>
      <c r="J29" s="48"/>
      <c r="K29" s="48"/>
      <c r="L29" s="48"/>
      <c r="M29" s="48"/>
      <c r="N29" s="48"/>
      <c r="O29" s="48"/>
      <c r="P29" s="48"/>
      <c r="Q29" s="48"/>
      <c r="R29" s="7">
        <f t="shared" si="1"/>
        <v>0</v>
      </c>
    </row>
    <row r="30" spans="1:18">
      <c r="A30" s="4">
        <v>24</v>
      </c>
      <c r="B30" s="34"/>
      <c r="C30" s="35"/>
      <c r="D30" s="35"/>
      <c r="E30" s="42"/>
      <c r="F30" s="48"/>
      <c r="G30" s="48"/>
      <c r="H30" s="48"/>
      <c r="I30" s="48"/>
      <c r="J30" s="48"/>
      <c r="K30" s="48"/>
      <c r="L30" s="48"/>
      <c r="M30" s="48"/>
      <c r="N30" s="48"/>
      <c r="O30" s="48"/>
      <c r="P30" s="48"/>
      <c r="Q30" s="48"/>
      <c r="R30" s="7">
        <f t="shared" si="1"/>
        <v>0</v>
      </c>
    </row>
    <row r="31" spans="1:18">
      <c r="A31" s="4">
        <v>25</v>
      </c>
      <c r="B31" s="34"/>
      <c r="C31" s="35"/>
      <c r="D31" s="35"/>
      <c r="E31" s="42"/>
      <c r="F31" s="48"/>
      <c r="G31" s="48"/>
      <c r="H31" s="48"/>
      <c r="I31" s="48"/>
      <c r="J31" s="48"/>
      <c r="K31" s="48"/>
      <c r="L31" s="48"/>
      <c r="M31" s="48"/>
      <c r="N31" s="48"/>
      <c r="O31" s="48"/>
      <c r="P31" s="48"/>
      <c r="Q31" s="48"/>
      <c r="R31" s="7">
        <f t="shared" si="1"/>
        <v>0</v>
      </c>
    </row>
    <row r="32" spans="1:18">
      <c r="A32" s="4">
        <v>26</v>
      </c>
      <c r="B32" s="34"/>
      <c r="C32" s="35"/>
      <c r="D32" s="35"/>
      <c r="E32" s="42"/>
      <c r="F32" s="48"/>
      <c r="G32" s="48"/>
      <c r="H32" s="48"/>
      <c r="I32" s="48"/>
      <c r="J32" s="48"/>
      <c r="K32" s="48"/>
      <c r="L32" s="48"/>
      <c r="M32" s="48"/>
      <c r="N32" s="48"/>
      <c r="O32" s="48"/>
      <c r="P32" s="48"/>
      <c r="Q32" s="48"/>
      <c r="R32" s="7">
        <f t="shared" si="1"/>
        <v>0</v>
      </c>
    </row>
    <row r="33" spans="1:18">
      <c r="A33" s="4">
        <v>27</v>
      </c>
      <c r="B33" s="34"/>
      <c r="C33" s="35"/>
      <c r="D33" s="35"/>
      <c r="E33" s="42"/>
      <c r="F33" s="48"/>
      <c r="G33" s="48"/>
      <c r="H33" s="48"/>
      <c r="I33" s="48"/>
      <c r="J33" s="48"/>
      <c r="K33" s="48"/>
      <c r="L33" s="48"/>
      <c r="M33" s="48"/>
      <c r="N33" s="48"/>
      <c r="O33" s="48"/>
      <c r="P33" s="48"/>
      <c r="Q33" s="48"/>
      <c r="R33" s="7">
        <f t="shared" si="1"/>
        <v>0</v>
      </c>
    </row>
    <row r="34" spans="1:18">
      <c r="A34" s="4">
        <v>28</v>
      </c>
      <c r="B34" s="34"/>
      <c r="C34" s="35"/>
      <c r="D34" s="35"/>
      <c r="E34" s="42"/>
      <c r="F34" s="48"/>
      <c r="G34" s="48"/>
      <c r="H34" s="48"/>
      <c r="I34" s="48"/>
      <c r="J34" s="48"/>
      <c r="K34" s="48"/>
      <c r="L34" s="48"/>
      <c r="M34" s="48"/>
      <c r="N34" s="48"/>
      <c r="O34" s="48"/>
      <c r="P34" s="48"/>
      <c r="Q34" s="48"/>
      <c r="R34" s="7">
        <f t="shared" si="1"/>
        <v>0</v>
      </c>
    </row>
    <row r="35" spans="1:18">
      <c r="A35" s="4">
        <v>29</v>
      </c>
      <c r="B35" s="34"/>
      <c r="C35" s="35"/>
      <c r="D35" s="35"/>
      <c r="E35" s="42"/>
      <c r="F35" s="48"/>
      <c r="G35" s="48"/>
      <c r="H35" s="48"/>
      <c r="I35" s="48"/>
      <c r="J35" s="48"/>
      <c r="K35" s="48"/>
      <c r="L35" s="48"/>
      <c r="M35" s="48"/>
      <c r="N35" s="48"/>
      <c r="O35" s="48"/>
      <c r="P35" s="48"/>
      <c r="Q35" s="48"/>
      <c r="R35" s="7">
        <f t="shared" si="1"/>
        <v>0</v>
      </c>
    </row>
    <row r="36" spans="1:18">
      <c r="A36" s="4">
        <v>30</v>
      </c>
      <c r="B36" s="34"/>
      <c r="C36" s="35"/>
      <c r="D36" s="35"/>
      <c r="E36" s="42"/>
      <c r="F36" s="48"/>
      <c r="G36" s="48"/>
      <c r="H36" s="48"/>
      <c r="I36" s="48"/>
      <c r="J36" s="48"/>
      <c r="K36" s="48"/>
      <c r="L36" s="48"/>
      <c r="M36" s="48"/>
      <c r="N36" s="48"/>
      <c r="O36" s="48"/>
      <c r="P36" s="48"/>
      <c r="Q36" s="48"/>
      <c r="R36" s="7">
        <f t="shared" si="1"/>
        <v>0</v>
      </c>
    </row>
    <row r="37" spans="1:18">
      <c r="A37" s="4">
        <v>31</v>
      </c>
      <c r="B37" s="34"/>
      <c r="C37" s="35"/>
      <c r="D37" s="35"/>
      <c r="E37" s="42"/>
      <c r="F37" s="48"/>
      <c r="G37" s="48"/>
      <c r="H37" s="48"/>
      <c r="I37" s="48"/>
      <c r="J37" s="48"/>
      <c r="K37" s="48"/>
      <c r="L37" s="48"/>
      <c r="M37" s="48"/>
      <c r="N37" s="48"/>
      <c r="O37" s="48"/>
      <c r="P37" s="48"/>
      <c r="Q37" s="48"/>
      <c r="R37" s="7">
        <f t="shared" si="1"/>
        <v>0</v>
      </c>
    </row>
    <row r="38" spans="1:18">
      <c r="A38" s="4">
        <v>32</v>
      </c>
      <c r="B38" s="34"/>
      <c r="C38" s="35"/>
      <c r="D38" s="35"/>
      <c r="E38" s="42"/>
      <c r="F38" s="48"/>
      <c r="G38" s="48"/>
      <c r="H38" s="48"/>
      <c r="I38" s="48"/>
      <c r="J38" s="48"/>
      <c r="K38" s="48"/>
      <c r="L38" s="48"/>
      <c r="M38" s="48"/>
      <c r="N38" s="48"/>
      <c r="O38" s="48"/>
      <c r="P38" s="48"/>
      <c r="Q38" s="48"/>
      <c r="R38" s="7">
        <f t="shared" si="1"/>
        <v>0</v>
      </c>
    </row>
    <row r="39" spans="1:18">
      <c r="A39" s="4">
        <v>33</v>
      </c>
      <c r="B39" s="34"/>
      <c r="C39" s="35"/>
      <c r="D39" s="35"/>
      <c r="E39" s="42"/>
      <c r="F39" s="48"/>
      <c r="G39" s="48"/>
      <c r="H39" s="48"/>
      <c r="I39" s="48"/>
      <c r="J39" s="48"/>
      <c r="K39" s="48"/>
      <c r="L39" s="48"/>
      <c r="M39" s="48"/>
      <c r="N39" s="48"/>
      <c r="O39" s="48"/>
      <c r="P39" s="48"/>
      <c r="Q39" s="48"/>
      <c r="R39" s="7">
        <f t="shared" ref="R39:R65" si="2">SUM(F39:Q39)</f>
        <v>0</v>
      </c>
    </row>
    <row r="40" spans="1:18">
      <c r="A40" s="4">
        <v>34</v>
      </c>
      <c r="B40" s="34"/>
      <c r="C40" s="35"/>
      <c r="D40" s="35"/>
      <c r="E40" s="42"/>
      <c r="F40" s="48"/>
      <c r="G40" s="48"/>
      <c r="H40" s="48"/>
      <c r="I40" s="48"/>
      <c r="J40" s="48"/>
      <c r="K40" s="48"/>
      <c r="L40" s="48"/>
      <c r="M40" s="48"/>
      <c r="N40" s="48"/>
      <c r="O40" s="48"/>
      <c r="P40" s="48"/>
      <c r="Q40" s="48"/>
      <c r="R40" s="7">
        <f t="shared" si="2"/>
        <v>0</v>
      </c>
    </row>
    <row r="41" spans="1:18">
      <c r="A41" s="4">
        <v>35</v>
      </c>
      <c r="B41" s="34"/>
      <c r="C41" s="35"/>
      <c r="D41" s="35"/>
      <c r="E41" s="42"/>
      <c r="F41" s="48"/>
      <c r="G41" s="48"/>
      <c r="H41" s="48"/>
      <c r="I41" s="48"/>
      <c r="J41" s="48"/>
      <c r="K41" s="48"/>
      <c r="L41" s="48"/>
      <c r="M41" s="48"/>
      <c r="N41" s="48"/>
      <c r="O41" s="48"/>
      <c r="P41" s="48"/>
      <c r="Q41" s="48"/>
      <c r="R41" s="7">
        <f t="shared" si="2"/>
        <v>0</v>
      </c>
    </row>
    <row r="42" spans="1:18">
      <c r="A42" s="4">
        <v>36</v>
      </c>
      <c r="B42" s="34"/>
      <c r="C42" s="35"/>
      <c r="D42" s="35"/>
      <c r="E42" s="42"/>
      <c r="F42" s="48"/>
      <c r="G42" s="48"/>
      <c r="H42" s="48"/>
      <c r="I42" s="48"/>
      <c r="J42" s="48"/>
      <c r="K42" s="48"/>
      <c r="L42" s="48"/>
      <c r="M42" s="48"/>
      <c r="N42" s="48"/>
      <c r="O42" s="48"/>
      <c r="P42" s="48"/>
      <c r="Q42" s="48"/>
      <c r="R42" s="7">
        <f t="shared" si="2"/>
        <v>0</v>
      </c>
    </row>
    <row r="43" spans="1:18">
      <c r="A43" s="4">
        <v>37</v>
      </c>
      <c r="B43" s="34"/>
      <c r="C43" s="35"/>
      <c r="D43" s="35"/>
      <c r="E43" s="42"/>
      <c r="F43" s="48"/>
      <c r="G43" s="48"/>
      <c r="H43" s="48"/>
      <c r="I43" s="48"/>
      <c r="J43" s="48"/>
      <c r="K43" s="48"/>
      <c r="L43" s="48"/>
      <c r="M43" s="48"/>
      <c r="N43" s="48"/>
      <c r="O43" s="48"/>
      <c r="P43" s="48"/>
      <c r="Q43" s="48"/>
      <c r="R43" s="7">
        <f t="shared" si="2"/>
        <v>0</v>
      </c>
    </row>
    <row r="44" spans="1:18">
      <c r="A44" s="4">
        <v>38</v>
      </c>
      <c r="B44" s="34"/>
      <c r="C44" s="35"/>
      <c r="D44" s="35"/>
      <c r="E44" s="42"/>
      <c r="F44" s="48"/>
      <c r="G44" s="48"/>
      <c r="H44" s="48"/>
      <c r="I44" s="48"/>
      <c r="J44" s="48"/>
      <c r="K44" s="48"/>
      <c r="L44" s="48"/>
      <c r="M44" s="48"/>
      <c r="N44" s="48"/>
      <c r="O44" s="48"/>
      <c r="P44" s="48"/>
      <c r="Q44" s="48"/>
      <c r="R44" s="7">
        <f t="shared" si="2"/>
        <v>0</v>
      </c>
    </row>
    <row r="45" spans="1:18">
      <c r="A45" s="4">
        <v>39</v>
      </c>
      <c r="B45" s="34"/>
      <c r="C45" s="35"/>
      <c r="D45" s="35"/>
      <c r="E45" s="42"/>
      <c r="F45" s="48"/>
      <c r="G45" s="48"/>
      <c r="H45" s="48"/>
      <c r="I45" s="48"/>
      <c r="J45" s="48"/>
      <c r="K45" s="48"/>
      <c r="L45" s="48"/>
      <c r="M45" s="48"/>
      <c r="N45" s="48"/>
      <c r="O45" s="48"/>
      <c r="P45" s="48"/>
      <c r="Q45" s="48"/>
      <c r="R45" s="7">
        <f t="shared" si="2"/>
        <v>0</v>
      </c>
    </row>
    <row r="46" spans="1:18">
      <c r="A46" s="4">
        <v>40</v>
      </c>
      <c r="B46" s="34"/>
      <c r="C46" s="35"/>
      <c r="D46" s="35"/>
      <c r="E46" s="42"/>
      <c r="F46" s="48"/>
      <c r="G46" s="48"/>
      <c r="H46" s="48"/>
      <c r="I46" s="48"/>
      <c r="J46" s="48"/>
      <c r="K46" s="48"/>
      <c r="L46" s="48"/>
      <c r="M46" s="48"/>
      <c r="N46" s="48"/>
      <c r="O46" s="48"/>
      <c r="P46" s="48"/>
      <c r="Q46" s="48"/>
      <c r="R46" s="7">
        <f t="shared" si="2"/>
        <v>0</v>
      </c>
    </row>
    <row r="47" spans="1:18">
      <c r="A47" s="4">
        <v>41</v>
      </c>
      <c r="B47" s="34"/>
      <c r="C47" s="35"/>
      <c r="D47" s="35"/>
      <c r="E47" s="42"/>
      <c r="F47" s="48"/>
      <c r="G47" s="48"/>
      <c r="H47" s="48"/>
      <c r="I47" s="48"/>
      <c r="J47" s="48"/>
      <c r="K47" s="48"/>
      <c r="L47" s="48"/>
      <c r="M47" s="48"/>
      <c r="N47" s="48"/>
      <c r="O47" s="48"/>
      <c r="P47" s="48"/>
      <c r="Q47" s="48"/>
      <c r="R47" s="7">
        <f t="shared" si="2"/>
        <v>0</v>
      </c>
    </row>
    <row r="48" spans="1:18">
      <c r="A48" s="4">
        <v>42</v>
      </c>
      <c r="B48" s="34"/>
      <c r="C48" s="35"/>
      <c r="D48" s="35"/>
      <c r="E48" s="42"/>
      <c r="F48" s="48"/>
      <c r="G48" s="48"/>
      <c r="H48" s="48"/>
      <c r="I48" s="48"/>
      <c r="J48" s="48"/>
      <c r="K48" s="48"/>
      <c r="L48" s="48"/>
      <c r="M48" s="48"/>
      <c r="N48" s="48"/>
      <c r="O48" s="48"/>
      <c r="P48" s="48"/>
      <c r="Q48" s="48"/>
      <c r="R48" s="7">
        <f t="shared" si="2"/>
        <v>0</v>
      </c>
    </row>
    <row r="49" spans="1:18">
      <c r="A49" s="4">
        <v>43</v>
      </c>
      <c r="B49" s="34"/>
      <c r="C49" s="35"/>
      <c r="D49" s="35"/>
      <c r="E49" s="42"/>
      <c r="F49" s="48"/>
      <c r="G49" s="48"/>
      <c r="H49" s="48"/>
      <c r="I49" s="48"/>
      <c r="J49" s="48"/>
      <c r="K49" s="48"/>
      <c r="L49" s="48"/>
      <c r="M49" s="48"/>
      <c r="N49" s="48"/>
      <c r="O49" s="48"/>
      <c r="P49" s="48"/>
      <c r="Q49" s="48"/>
      <c r="R49" s="7">
        <f t="shared" si="2"/>
        <v>0</v>
      </c>
    </row>
    <row r="50" spans="1:18">
      <c r="A50" s="4">
        <v>44</v>
      </c>
      <c r="B50" s="34"/>
      <c r="C50" s="35"/>
      <c r="D50" s="35"/>
      <c r="E50" s="42"/>
      <c r="F50" s="48"/>
      <c r="G50" s="48"/>
      <c r="H50" s="48"/>
      <c r="I50" s="48"/>
      <c r="J50" s="48"/>
      <c r="K50" s="48"/>
      <c r="L50" s="48"/>
      <c r="M50" s="48"/>
      <c r="N50" s="48"/>
      <c r="O50" s="48"/>
      <c r="P50" s="48"/>
      <c r="Q50" s="48"/>
      <c r="R50" s="7">
        <f t="shared" si="2"/>
        <v>0</v>
      </c>
    </row>
    <row r="51" spans="1:18">
      <c r="A51" s="4">
        <v>45</v>
      </c>
      <c r="B51" s="34"/>
      <c r="C51" s="35"/>
      <c r="D51" s="35"/>
      <c r="E51" s="42"/>
      <c r="F51" s="48"/>
      <c r="G51" s="48"/>
      <c r="H51" s="48"/>
      <c r="I51" s="48"/>
      <c r="J51" s="48"/>
      <c r="K51" s="48"/>
      <c r="L51" s="48"/>
      <c r="M51" s="48"/>
      <c r="N51" s="48"/>
      <c r="O51" s="48"/>
      <c r="P51" s="48"/>
      <c r="Q51" s="48"/>
      <c r="R51" s="7">
        <f t="shared" si="2"/>
        <v>0</v>
      </c>
    </row>
    <row r="52" spans="1:18">
      <c r="A52" s="4">
        <v>46</v>
      </c>
      <c r="B52" s="34"/>
      <c r="C52" s="35"/>
      <c r="D52" s="35"/>
      <c r="E52" s="42"/>
      <c r="F52" s="48"/>
      <c r="G52" s="48"/>
      <c r="H52" s="48"/>
      <c r="I52" s="48"/>
      <c r="J52" s="48"/>
      <c r="K52" s="48"/>
      <c r="L52" s="48"/>
      <c r="M52" s="48"/>
      <c r="N52" s="48"/>
      <c r="O52" s="48"/>
      <c r="P52" s="48"/>
      <c r="Q52" s="48"/>
      <c r="R52" s="7">
        <f t="shared" si="2"/>
        <v>0</v>
      </c>
    </row>
    <row r="53" spans="1:18">
      <c r="A53" s="4">
        <v>47</v>
      </c>
      <c r="B53" s="34"/>
      <c r="C53" s="35"/>
      <c r="D53" s="35"/>
      <c r="E53" s="42"/>
      <c r="F53" s="48"/>
      <c r="G53" s="48"/>
      <c r="H53" s="48"/>
      <c r="I53" s="48"/>
      <c r="J53" s="48"/>
      <c r="K53" s="48"/>
      <c r="L53" s="48"/>
      <c r="M53" s="48"/>
      <c r="N53" s="48"/>
      <c r="O53" s="48"/>
      <c r="P53" s="48"/>
      <c r="Q53" s="48"/>
      <c r="R53" s="7">
        <f t="shared" si="2"/>
        <v>0</v>
      </c>
    </row>
    <row r="54" spans="1:18">
      <c r="A54" s="4">
        <v>48</v>
      </c>
      <c r="B54" s="34"/>
      <c r="C54" s="35"/>
      <c r="D54" s="35"/>
      <c r="E54" s="42"/>
      <c r="F54" s="48"/>
      <c r="G54" s="48"/>
      <c r="H54" s="48"/>
      <c r="I54" s="48"/>
      <c r="J54" s="48"/>
      <c r="K54" s="48"/>
      <c r="L54" s="48"/>
      <c r="M54" s="48"/>
      <c r="N54" s="48"/>
      <c r="O54" s="48"/>
      <c r="P54" s="48"/>
      <c r="Q54" s="48"/>
      <c r="R54" s="7">
        <f t="shared" si="2"/>
        <v>0</v>
      </c>
    </row>
    <row r="55" spans="1:18">
      <c r="A55" s="4">
        <v>49</v>
      </c>
      <c r="B55" s="34"/>
      <c r="C55" s="35"/>
      <c r="D55" s="35"/>
      <c r="E55" s="42"/>
      <c r="F55" s="48"/>
      <c r="G55" s="48"/>
      <c r="H55" s="48"/>
      <c r="I55" s="48"/>
      <c r="J55" s="48"/>
      <c r="K55" s="48"/>
      <c r="L55" s="48"/>
      <c r="M55" s="48"/>
      <c r="N55" s="48"/>
      <c r="O55" s="48"/>
      <c r="P55" s="48"/>
      <c r="Q55" s="48"/>
      <c r="R55" s="7">
        <f t="shared" si="2"/>
        <v>0</v>
      </c>
    </row>
    <row r="56" spans="1:18" ht="19.5" thickBot="1">
      <c r="A56" s="16">
        <v>50</v>
      </c>
      <c r="B56" s="36"/>
      <c r="C56" s="37"/>
      <c r="D56" s="37"/>
      <c r="E56" s="37"/>
      <c r="F56" s="47"/>
      <c r="G56" s="47"/>
      <c r="H56" s="47"/>
      <c r="I56" s="47"/>
      <c r="J56" s="47"/>
      <c r="K56" s="47"/>
      <c r="L56" s="47"/>
      <c r="M56" s="47"/>
      <c r="N56" s="47"/>
      <c r="O56" s="47"/>
      <c r="P56" s="47"/>
      <c r="Q56" s="47"/>
      <c r="R56" s="17">
        <f t="shared" si="2"/>
        <v>0</v>
      </c>
    </row>
    <row r="57" spans="1:18" ht="18.75" customHeight="1">
      <c r="A57" s="223" t="s">
        <v>21</v>
      </c>
      <c r="B57" s="224"/>
      <c r="C57" s="28"/>
      <c r="D57" s="29" t="s">
        <v>64</v>
      </c>
      <c r="E57" s="29"/>
      <c r="F57" s="46">
        <f t="shared" ref="F57:Q61" si="3">SUMIF($C$7:$C$56,$D57,F$7:F$56)</f>
        <v>0</v>
      </c>
      <c r="G57" s="46">
        <f t="shared" si="3"/>
        <v>0</v>
      </c>
      <c r="H57" s="46">
        <f t="shared" si="3"/>
        <v>0</v>
      </c>
      <c r="I57" s="46">
        <f t="shared" si="3"/>
        <v>0</v>
      </c>
      <c r="J57" s="46">
        <f t="shared" si="3"/>
        <v>0</v>
      </c>
      <c r="K57" s="46">
        <f t="shared" si="3"/>
        <v>0</v>
      </c>
      <c r="L57" s="46">
        <f t="shared" si="3"/>
        <v>0</v>
      </c>
      <c r="M57" s="46">
        <f t="shared" si="3"/>
        <v>0</v>
      </c>
      <c r="N57" s="46">
        <f t="shared" si="3"/>
        <v>0</v>
      </c>
      <c r="O57" s="46">
        <f t="shared" si="3"/>
        <v>0</v>
      </c>
      <c r="P57" s="46">
        <f t="shared" si="3"/>
        <v>0</v>
      </c>
      <c r="Q57" s="46">
        <f t="shared" si="3"/>
        <v>0</v>
      </c>
      <c r="R57" s="18">
        <f t="shared" si="2"/>
        <v>0</v>
      </c>
    </row>
    <row r="58" spans="1:18" ht="18.75" customHeight="1">
      <c r="A58" s="225"/>
      <c r="B58" s="226"/>
      <c r="D58" s="26">
        <v>1</v>
      </c>
      <c r="E58" s="40"/>
      <c r="F58" s="44">
        <f t="shared" si="3"/>
        <v>0</v>
      </c>
      <c r="G58" s="44">
        <f t="shared" si="3"/>
        <v>0</v>
      </c>
      <c r="H58" s="44">
        <f t="shared" si="3"/>
        <v>0</v>
      </c>
      <c r="I58" s="44">
        <f t="shared" si="3"/>
        <v>0</v>
      </c>
      <c r="J58" s="44">
        <f t="shared" si="3"/>
        <v>0</v>
      </c>
      <c r="K58" s="44">
        <f t="shared" si="3"/>
        <v>0</v>
      </c>
      <c r="L58" s="44">
        <f t="shared" si="3"/>
        <v>0</v>
      </c>
      <c r="M58" s="44">
        <f t="shared" si="3"/>
        <v>0</v>
      </c>
      <c r="N58" s="44">
        <f t="shared" si="3"/>
        <v>0</v>
      </c>
      <c r="O58" s="44">
        <f t="shared" si="3"/>
        <v>0</v>
      </c>
      <c r="P58" s="44">
        <f t="shared" si="3"/>
        <v>0</v>
      </c>
      <c r="Q58" s="44">
        <f t="shared" si="3"/>
        <v>0</v>
      </c>
      <c r="R58" s="19">
        <f t="shared" si="2"/>
        <v>0</v>
      </c>
    </row>
    <row r="59" spans="1:18" ht="18.75" customHeight="1">
      <c r="A59" s="225"/>
      <c r="B59" s="226"/>
      <c r="D59" s="26">
        <v>2</v>
      </c>
      <c r="E59" s="40"/>
      <c r="F59" s="44">
        <f t="shared" si="3"/>
        <v>0</v>
      </c>
      <c r="G59" s="44">
        <f t="shared" si="3"/>
        <v>0</v>
      </c>
      <c r="H59" s="44">
        <f t="shared" si="3"/>
        <v>0</v>
      </c>
      <c r="I59" s="44">
        <f t="shared" si="3"/>
        <v>0</v>
      </c>
      <c r="J59" s="44">
        <f t="shared" si="3"/>
        <v>0</v>
      </c>
      <c r="K59" s="44">
        <f t="shared" si="3"/>
        <v>0</v>
      </c>
      <c r="L59" s="44">
        <f t="shared" si="3"/>
        <v>0</v>
      </c>
      <c r="M59" s="44">
        <f t="shared" si="3"/>
        <v>0</v>
      </c>
      <c r="N59" s="44">
        <f t="shared" si="3"/>
        <v>0</v>
      </c>
      <c r="O59" s="44">
        <f t="shared" si="3"/>
        <v>0</v>
      </c>
      <c r="P59" s="44">
        <f t="shared" si="3"/>
        <v>0</v>
      </c>
      <c r="Q59" s="44">
        <f t="shared" si="3"/>
        <v>0</v>
      </c>
      <c r="R59" s="19">
        <f t="shared" si="2"/>
        <v>0</v>
      </c>
    </row>
    <row r="60" spans="1:18">
      <c r="A60" s="227"/>
      <c r="B60" s="228"/>
      <c r="D60" s="26">
        <v>3</v>
      </c>
      <c r="E60" s="40"/>
      <c r="F60" s="44">
        <f t="shared" si="3"/>
        <v>0</v>
      </c>
      <c r="G60" s="44">
        <f t="shared" si="3"/>
        <v>0</v>
      </c>
      <c r="H60" s="44">
        <f t="shared" si="3"/>
        <v>0</v>
      </c>
      <c r="I60" s="44">
        <f t="shared" si="3"/>
        <v>0</v>
      </c>
      <c r="J60" s="44">
        <f t="shared" si="3"/>
        <v>0</v>
      </c>
      <c r="K60" s="44">
        <f t="shared" si="3"/>
        <v>0</v>
      </c>
      <c r="L60" s="44">
        <f t="shared" si="3"/>
        <v>0</v>
      </c>
      <c r="M60" s="44">
        <f t="shared" si="3"/>
        <v>0</v>
      </c>
      <c r="N60" s="44">
        <f t="shared" si="3"/>
        <v>0</v>
      </c>
      <c r="O60" s="44">
        <f t="shared" si="3"/>
        <v>0</v>
      </c>
      <c r="P60" s="44">
        <f t="shared" si="3"/>
        <v>0</v>
      </c>
      <c r="Q60" s="44">
        <f t="shared" si="3"/>
        <v>0</v>
      </c>
      <c r="R60" s="19">
        <f t="shared" si="2"/>
        <v>0</v>
      </c>
    </row>
    <row r="61" spans="1:18">
      <c r="A61" s="227"/>
      <c r="B61" s="228"/>
      <c r="C61" s="30"/>
      <c r="D61" s="26">
        <v>4</v>
      </c>
      <c r="E61" s="40"/>
      <c r="F61" s="44">
        <f t="shared" si="3"/>
        <v>0</v>
      </c>
      <c r="G61" s="44">
        <f t="shared" si="3"/>
        <v>0</v>
      </c>
      <c r="H61" s="44">
        <f t="shared" si="3"/>
        <v>0</v>
      </c>
      <c r="I61" s="44">
        <f t="shared" si="3"/>
        <v>0</v>
      </c>
      <c r="J61" s="44">
        <f t="shared" si="3"/>
        <v>0</v>
      </c>
      <c r="K61" s="44">
        <f t="shared" si="3"/>
        <v>0</v>
      </c>
      <c r="L61" s="44">
        <f t="shared" si="3"/>
        <v>0</v>
      </c>
      <c r="M61" s="44">
        <f t="shared" si="3"/>
        <v>0</v>
      </c>
      <c r="N61" s="44">
        <f t="shared" si="3"/>
        <v>0</v>
      </c>
      <c r="O61" s="44">
        <f t="shared" si="3"/>
        <v>0</v>
      </c>
      <c r="P61" s="44">
        <f t="shared" si="3"/>
        <v>0</v>
      </c>
      <c r="Q61" s="44">
        <f t="shared" si="3"/>
        <v>0</v>
      </c>
      <c r="R61" s="19">
        <f t="shared" si="2"/>
        <v>0</v>
      </c>
    </row>
    <row r="62" spans="1:18">
      <c r="A62" s="227"/>
      <c r="B62" s="228"/>
      <c r="C62" s="221" t="s">
        <v>72</v>
      </c>
      <c r="D62" s="222"/>
      <c r="E62" s="53"/>
      <c r="F62" s="43">
        <f>SUM(SUMIFS(F$7:F$56,$C$7:$C$56,{"非該当",1,2,3,4},$D$7:$D$56,"10点以上"))+SUM(SUMIFS(F$7:F$56,$C$7:$C$56,{"非該当",1,2,3,4},$D$7:$D$56,"喀痰吸引等"))</f>
        <v>0</v>
      </c>
      <c r="G62" s="43">
        <f>SUM(SUMIFS(G$7:G$56,$C$7:$C$56,{"非該当",1,2,3,4},$D$7:$D$56,"10点以上"))+SUM(SUMIFS(G$7:G$56,$C$7:$C$56,{"非該当",1,2,3,4},$D$7:$D$56,"喀痰吸引等"))</f>
        <v>0</v>
      </c>
      <c r="H62" s="43">
        <f>SUM(SUMIFS(H$7:H$56,$C$7:$C$56,{"非該当",1,2,3,4},$D$7:$D$56,"10点以上"))+SUM(SUMIFS(H$7:H$56,$C$7:$C$56,{"非該当",1,2,3,4},$D$7:$D$56,"喀痰吸引等"))</f>
        <v>0</v>
      </c>
      <c r="I62" s="43">
        <f>SUM(SUMIFS(I$7:I$56,$C$7:$C$56,{"非該当",1,2,3,4},$D$7:$D$56,"10点以上"))+SUM(SUMIFS(I$7:I$56,$C$7:$C$56,{"非該当",1,2,3,4},$D$7:$D$56,"喀痰吸引等"))</f>
        <v>0</v>
      </c>
      <c r="J62" s="43">
        <f>SUM(SUMIFS(J$7:J$56,$C$7:$C$56,{"非該当",1,2,3,4},$D$7:$D$56,"10点以上"))+SUM(SUMIFS(J$7:J$56,$C$7:$C$56,{"非該当",1,2,3,4},$D$7:$D$56,"喀痰吸引等"))</f>
        <v>0</v>
      </c>
      <c r="K62" s="43">
        <f>SUM(SUMIFS(K$7:K$56,$C$7:$C$56,{"非該当",1,2,3,4},$D$7:$D$56,"10点以上"))+SUM(SUMIFS(K$7:K$56,$C$7:$C$56,{"非該当",1,2,3,4},$D$7:$D$56,"喀痰吸引等"))</f>
        <v>0</v>
      </c>
      <c r="L62" s="43">
        <f>SUM(SUMIFS(L$7:L$56,$C$7:$C$56,{"非該当",1,2,3,4},$D$7:$D$56,"10点以上"))+SUM(SUMIFS(L$7:L$56,$C$7:$C$56,{"非該当",1,2,3,4},$D$7:$D$56,"喀痰吸引等"))</f>
        <v>0</v>
      </c>
      <c r="M62" s="43">
        <f>SUM(SUMIFS(M$7:M$56,$C$7:$C$56,{"非該当",1,2,3,4},$D$7:$D$56,"10点以上"))+SUM(SUMIFS(M$7:M$56,$C$7:$C$56,{"非該当",1,2,3,4},$D$7:$D$56,"喀痰吸引等"))</f>
        <v>0</v>
      </c>
      <c r="N62" s="43">
        <f>SUM(SUMIFS(N$7:N$56,$C$7:$C$56,{"非該当",1,2,3,4},$D$7:$D$56,"10点以上"))+SUM(SUMIFS(N$7:N$56,$C$7:$C$56,{"非該当",1,2,3,4},$D$7:$D$56,"喀痰吸引等"))</f>
        <v>0</v>
      </c>
      <c r="O62" s="43">
        <f>SUM(SUMIFS(O$7:O$56,$C$7:$C$56,{"非該当",1,2,3,4},$D$7:$D$56,"10点以上"))+SUM(SUMIFS(O$7:O$56,$C$7:$C$56,{"非該当",1,2,3,4},$D$7:$D$56,"喀痰吸引等"))</f>
        <v>0</v>
      </c>
      <c r="P62" s="43">
        <f>SUM(SUMIFS(P$7:P$56,$C$7:$C$56,{"非該当",1,2,3,4},$D$7:$D$56,"10点以上"))+SUM(SUMIFS(P$7:P$56,$C$7:$C$56,{"非該当",1,2,3,4},$D$7:$D$56,"喀痰吸引等"))</f>
        <v>0</v>
      </c>
      <c r="Q62" s="43">
        <f>SUM(SUMIFS(Q$7:Q$56,$C$7:$C$56,{"非該当",1,2,3,4},$D$7:$D$56,"10点以上"))+SUM(SUMIFS(Q$7:Q$56,$C$7:$C$56,{"非該当",1,2,3,4},$D$7:$D$56,"喀痰吸引等"))</f>
        <v>0</v>
      </c>
      <c r="R62" s="31">
        <f t="shared" si="2"/>
        <v>0</v>
      </c>
    </row>
    <row r="63" spans="1:18">
      <c r="A63" s="227"/>
      <c r="B63" s="228"/>
      <c r="C63" s="217">
        <v>5</v>
      </c>
      <c r="D63" s="218"/>
      <c r="E63" s="54"/>
      <c r="F63" s="45">
        <f t="shared" ref="F63:Q64" si="4">SUMIF($C$7:$C$56,$C63,F$7:F$56)</f>
        <v>0</v>
      </c>
      <c r="G63" s="45">
        <f t="shared" si="4"/>
        <v>0</v>
      </c>
      <c r="H63" s="45">
        <f t="shared" si="4"/>
        <v>0</v>
      </c>
      <c r="I63" s="45">
        <f t="shared" si="4"/>
        <v>0</v>
      </c>
      <c r="J63" s="45">
        <f t="shared" si="4"/>
        <v>0</v>
      </c>
      <c r="K63" s="45">
        <f t="shared" si="4"/>
        <v>0</v>
      </c>
      <c r="L63" s="45">
        <f t="shared" si="4"/>
        <v>0</v>
      </c>
      <c r="M63" s="45">
        <f t="shared" si="4"/>
        <v>0</v>
      </c>
      <c r="N63" s="45">
        <f t="shared" si="4"/>
        <v>0</v>
      </c>
      <c r="O63" s="45">
        <f t="shared" si="4"/>
        <v>0</v>
      </c>
      <c r="P63" s="45">
        <f t="shared" si="4"/>
        <v>0</v>
      </c>
      <c r="Q63" s="45">
        <f t="shared" si="4"/>
        <v>0</v>
      </c>
      <c r="R63" s="32">
        <f t="shared" si="2"/>
        <v>0</v>
      </c>
    </row>
    <row r="64" spans="1:18" ht="19.5" thickBot="1">
      <c r="A64" s="227"/>
      <c r="B64" s="228"/>
      <c r="C64" s="219">
        <v>6</v>
      </c>
      <c r="D64" s="220"/>
      <c r="E64" s="103"/>
      <c r="F64" s="104">
        <f t="shared" si="4"/>
        <v>0</v>
      </c>
      <c r="G64" s="104">
        <f t="shared" si="4"/>
        <v>0</v>
      </c>
      <c r="H64" s="104">
        <f t="shared" si="4"/>
        <v>0</v>
      </c>
      <c r="I64" s="104">
        <f t="shared" si="4"/>
        <v>0</v>
      </c>
      <c r="J64" s="104">
        <f t="shared" si="4"/>
        <v>0</v>
      </c>
      <c r="K64" s="104">
        <f t="shared" si="4"/>
        <v>0</v>
      </c>
      <c r="L64" s="104">
        <f t="shared" si="4"/>
        <v>0</v>
      </c>
      <c r="M64" s="104">
        <f t="shared" si="4"/>
        <v>0</v>
      </c>
      <c r="N64" s="104">
        <f t="shared" si="4"/>
        <v>0</v>
      </c>
      <c r="O64" s="104">
        <f t="shared" si="4"/>
        <v>0</v>
      </c>
      <c r="P64" s="104">
        <f t="shared" si="4"/>
        <v>0</v>
      </c>
      <c r="Q64" s="104">
        <f t="shared" si="4"/>
        <v>0</v>
      </c>
      <c r="R64" s="99">
        <f t="shared" si="2"/>
        <v>0</v>
      </c>
    </row>
    <row r="65" spans="1:18" ht="19.5" thickBot="1">
      <c r="A65" s="229"/>
      <c r="B65" s="230"/>
      <c r="C65" s="143" t="s">
        <v>3</v>
      </c>
      <c r="D65" s="144"/>
      <c r="E65" s="105"/>
      <c r="F65" s="106">
        <f t="shared" ref="F65:Q65" si="5">SUM(F7:F56)</f>
        <v>0</v>
      </c>
      <c r="G65" s="106">
        <f t="shared" si="5"/>
        <v>0</v>
      </c>
      <c r="H65" s="106">
        <f t="shared" si="5"/>
        <v>0</v>
      </c>
      <c r="I65" s="106">
        <f t="shared" si="5"/>
        <v>0</v>
      </c>
      <c r="J65" s="106">
        <f t="shared" si="5"/>
        <v>0</v>
      </c>
      <c r="K65" s="106">
        <f t="shared" si="5"/>
        <v>0</v>
      </c>
      <c r="L65" s="106">
        <f t="shared" si="5"/>
        <v>0</v>
      </c>
      <c r="M65" s="106">
        <f t="shared" si="5"/>
        <v>0</v>
      </c>
      <c r="N65" s="106">
        <f t="shared" si="5"/>
        <v>0</v>
      </c>
      <c r="O65" s="106">
        <f t="shared" si="5"/>
        <v>0</v>
      </c>
      <c r="P65" s="106">
        <f t="shared" si="5"/>
        <v>0</v>
      </c>
      <c r="Q65" s="106">
        <f t="shared" si="5"/>
        <v>0</v>
      </c>
      <c r="R65" s="107">
        <f t="shared" si="2"/>
        <v>0</v>
      </c>
    </row>
    <row r="66" spans="1:18">
      <c r="A66" s="209" t="s">
        <v>84</v>
      </c>
      <c r="B66" s="210"/>
      <c r="C66" s="210"/>
      <c r="D66" s="210"/>
      <c r="E66" s="57" t="s">
        <v>83</v>
      </c>
      <c r="F66" s="108">
        <f>SUMIFS(F$7:F$56,E$7:E$56,$E66)</f>
        <v>0</v>
      </c>
      <c r="G66" s="108">
        <f>SUMIFS(G$7:G$56,E$7:E$56,$E66)</f>
        <v>0</v>
      </c>
      <c r="H66" s="108">
        <f>SUMIFS(H$7:H$56,E$7:E$56,$E66)</f>
        <v>0</v>
      </c>
      <c r="I66" s="108">
        <f>SUMIFS(I$7:I$56,E$7:E$56,$E66)</f>
        <v>0</v>
      </c>
      <c r="J66" s="108">
        <f>SUMIFS(J$7:J$56,E$7:E$56,$E66)</f>
        <v>0</v>
      </c>
      <c r="K66" s="108">
        <f>SUMIFS(K$7:K$56,E$7:E$56,$E66)</f>
        <v>0</v>
      </c>
      <c r="L66" s="108">
        <f>SUMIFS(L$7:L$56,E$7:E$56,$E66)</f>
        <v>0</v>
      </c>
      <c r="M66" s="108">
        <f>SUMIFS(M$7:M$56,E$7:E$56,$E66)</f>
        <v>0</v>
      </c>
      <c r="N66" s="108">
        <f>SUMIFS(N$7:N$56,E$7:E$56,$E66)</f>
        <v>0</v>
      </c>
      <c r="O66" s="108">
        <f>SUMIFS(O$7:O$56,E$7:E$56,$E66)</f>
        <v>0</v>
      </c>
      <c r="P66" s="108">
        <f>SUMIFS(P$7:P$56,E$7:E$56,$E66)</f>
        <v>0</v>
      </c>
      <c r="Q66" s="108">
        <f>SUMIFS(Q$7:Q$56,E$7:E$56,$E66)</f>
        <v>0</v>
      </c>
      <c r="R66" s="109">
        <f t="shared" ref="R66:R68" si="6">SUM(F66:Q66)</f>
        <v>0</v>
      </c>
    </row>
    <row r="67" spans="1:18">
      <c r="A67" s="211"/>
      <c r="B67" s="212"/>
      <c r="C67" s="212"/>
      <c r="D67" s="212"/>
      <c r="E67" s="41" t="s">
        <v>86</v>
      </c>
      <c r="F67" s="110">
        <f>SUMIFS(F$7:F$56,E$7:E$56,$E67)</f>
        <v>0</v>
      </c>
      <c r="G67" s="110">
        <f t="shared" ref="G67:G68" si="7">SUMIFS(G$7:G$56,E$7:E$56,$E67)</f>
        <v>0</v>
      </c>
      <c r="H67" s="110">
        <f t="shared" ref="H67:H68" si="8">SUMIFS(H$7:H$56,E$7:E$56,$E67)</f>
        <v>0</v>
      </c>
      <c r="I67" s="110">
        <f t="shared" ref="I67:I68" si="9">SUMIFS(I$7:I$56,E$7:E$56,$E67)</f>
        <v>0</v>
      </c>
      <c r="J67" s="110">
        <f t="shared" ref="J67:J68" si="10">SUMIFS(J$7:J$56,E$7:E$56,$E67)</f>
        <v>0</v>
      </c>
      <c r="K67" s="110">
        <f t="shared" ref="K67:K68" si="11">SUMIFS(K$7:K$56,E$7:E$56,$E67)</f>
        <v>0</v>
      </c>
      <c r="L67" s="110">
        <f t="shared" ref="L67:L68" si="12">SUMIFS(L$7:L$56,E$7:E$56,$E67)</f>
        <v>0</v>
      </c>
      <c r="M67" s="110">
        <f t="shared" ref="M67:M68" si="13">SUMIFS(M$7:M$56,E$7:E$56,$E67)</f>
        <v>0</v>
      </c>
      <c r="N67" s="110">
        <f t="shared" ref="N67:N68" si="14">SUMIFS(N$7:N$56,E$7:E$56,$E67)</f>
        <v>0</v>
      </c>
      <c r="O67" s="110">
        <f t="shared" ref="O67:O68" si="15">SUMIFS(O$7:O$56,E$7:E$56,$E67)</f>
        <v>0</v>
      </c>
      <c r="P67" s="110">
        <f t="shared" ref="P67:P68" si="16">SUMIFS(P$7:P$56,E$7:E$56,$E67)</f>
        <v>0</v>
      </c>
      <c r="Q67" s="110">
        <f t="shared" ref="Q67:Q68" si="17">SUMIFS(Q$7:Q$56,E$7:E$56,$E67)</f>
        <v>0</v>
      </c>
      <c r="R67" s="111">
        <f>SUM(F67:Q67)</f>
        <v>0</v>
      </c>
    </row>
    <row r="68" spans="1:18" ht="19.5" thickBot="1">
      <c r="A68" s="211"/>
      <c r="B68" s="212"/>
      <c r="C68" s="212"/>
      <c r="D68" s="212"/>
      <c r="E68" s="75" t="s">
        <v>88</v>
      </c>
      <c r="F68" s="112">
        <f>SUMIFS(F$7:F$56,E$7:E$56,$E68)</f>
        <v>0</v>
      </c>
      <c r="G68" s="112">
        <f t="shared" si="7"/>
        <v>0</v>
      </c>
      <c r="H68" s="112">
        <f t="shared" si="8"/>
        <v>0</v>
      </c>
      <c r="I68" s="112">
        <f t="shared" si="9"/>
        <v>0</v>
      </c>
      <c r="J68" s="112">
        <f t="shared" si="10"/>
        <v>0</v>
      </c>
      <c r="K68" s="112">
        <f t="shared" si="11"/>
        <v>0</v>
      </c>
      <c r="L68" s="112">
        <f t="shared" si="12"/>
        <v>0</v>
      </c>
      <c r="M68" s="112">
        <f t="shared" si="13"/>
        <v>0</v>
      </c>
      <c r="N68" s="112">
        <f t="shared" si="14"/>
        <v>0</v>
      </c>
      <c r="O68" s="112">
        <f t="shared" si="15"/>
        <v>0</v>
      </c>
      <c r="P68" s="112">
        <f t="shared" si="16"/>
        <v>0</v>
      </c>
      <c r="Q68" s="112">
        <f t="shared" si="17"/>
        <v>0</v>
      </c>
      <c r="R68" s="113">
        <f t="shared" si="6"/>
        <v>0</v>
      </c>
    </row>
    <row r="69" spans="1:18" ht="19.5" thickBot="1">
      <c r="A69" s="213"/>
      <c r="B69" s="214"/>
      <c r="C69" s="214"/>
      <c r="D69" s="215"/>
      <c r="E69" s="76" t="s">
        <v>89</v>
      </c>
      <c r="F69" s="114">
        <f>SUM(F66:F68)</f>
        <v>0</v>
      </c>
      <c r="G69" s="114">
        <f t="shared" ref="G69:R69" si="18">SUM(G66:G68)</f>
        <v>0</v>
      </c>
      <c r="H69" s="114">
        <f t="shared" si="18"/>
        <v>0</v>
      </c>
      <c r="I69" s="114">
        <f t="shared" si="18"/>
        <v>0</v>
      </c>
      <c r="J69" s="114">
        <f t="shared" si="18"/>
        <v>0</v>
      </c>
      <c r="K69" s="114">
        <f t="shared" si="18"/>
        <v>0</v>
      </c>
      <c r="L69" s="114">
        <f t="shared" si="18"/>
        <v>0</v>
      </c>
      <c r="M69" s="114">
        <f t="shared" si="18"/>
        <v>0</v>
      </c>
      <c r="N69" s="114">
        <f t="shared" si="18"/>
        <v>0</v>
      </c>
      <c r="O69" s="114">
        <f t="shared" si="18"/>
        <v>0</v>
      </c>
      <c r="P69" s="114">
        <f t="shared" si="18"/>
        <v>0</v>
      </c>
      <c r="Q69" s="114">
        <f t="shared" si="18"/>
        <v>0</v>
      </c>
      <c r="R69" s="115">
        <f t="shared" si="18"/>
        <v>0</v>
      </c>
    </row>
    <row r="70" spans="1:18">
      <c r="A70" s="201" t="s">
        <v>101</v>
      </c>
      <c r="B70" s="202"/>
      <c r="C70" s="202"/>
      <c r="D70" s="202"/>
      <c r="E70" s="102" t="s">
        <v>89</v>
      </c>
      <c r="F70" s="116">
        <f>SUM(F71:F73)</f>
        <v>0</v>
      </c>
      <c r="G70" s="116">
        <f t="shared" ref="G70:Q70" si="19">SUM(G71:G73)</f>
        <v>0</v>
      </c>
      <c r="H70" s="116">
        <f t="shared" si="19"/>
        <v>0</v>
      </c>
      <c r="I70" s="116">
        <f t="shared" si="19"/>
        <v>0</v>
      </c>
      <c r="J70" s="116">
        <f t="shared" si="19"/>
        <v>0</v>
      </c>
      <c r="K70" s="116">
        <f t="shared" si="19"/>
        <v>0</v>
      </c>
      <c r="L70" s="116">
        <f t="shared" si="19"/>
        <v>0</v>
      </c>
      <c r="M70" s="116">
        <f t="shared" si="19"/>
        <v>0</v>
      </c>
      <c r="N70" s="116">
        <f t="shared" si="19"/>
        <v>0</v>
      </c>
      <c r="O70" s="116">
        <f t="shared" si="19"/>
        <v>0</v>
      </c>
      <c r="P70" s="116">
        <f t="shared" si="19"/>
        <v>0</v>
      </c>
      <c r="Q70" s="116">
        <f t="shared" si="19"/>
        <v>0</v>
      </c>
      <c r="R70" s="117">
        <f>SUM(R71:R73)</f>
        <v>0</v>
      </c>
    </row>
    <row r="71" spans="1:18">
      <c r="A71" s="203"/>
      <c r="B71" s="204"/>
      <c r="C71" s="204"/>
      <c r="D71" s="204"/>
      <c r="E71" s="100" t="s">
        <v>82</v>
      </c>
      <c r="F71" s="118">
        <f>SUM(SUM(SUMIFS(F$7:F$56,$C$7:$C$56,{"非該当",1,2,3,4},$D$7:$D$56,"10点以上",$E$7:$E$56,"5h未満")),SUM(SUMIFS(F$7:F$56,$C$7:$C$56,{"非該当",1,2,3,4},$D$7:$D$56,"喀痰吸引等",$E$7:$E$56,"5h未満")),SUM(SUMIFS(F$7:F$56,$C$7:$C$56,{5,6},$E$7:$E$56,"5h未満")))</f>
        <v>0</v>
      </c>
      <c r="G71" s="118">
        <f>SUM(SUM(SUMIFS(G$7:G$56,$C$7:$C$56,{"非該当",1,2,3,4},$D$7:$D$56,"10点以上",$E$7:$E$56,"5h未満")),SUM(SUMIFS(G$7:G$56,$C$7:$C$56,{"非該当",1,2,3,4},$D$7:$D$56,"喀痰吸引等",$E$7:$E$56,"5h未満")),SUM(SUMIFS(G$7:G$56,$C$7:$C$56,{5,6},$E$7:$E$56,"5h未満")))</f>
        <v>0</v>
      </c>
      <c r="H71" s="118">
        <f>SUM(SUM(SUMIFS(H$7:H$56,$C$7:$C$56,{"非該当",1,2,3,4},$D$7:$D$56,"10点以上",$E$7:$E$56,"5h未満")),SUM(SUMIFS(H$7:H$56,$C$7:$C$56,{"非該当",1,2,3,4},$D$7:$D$56,"喀痰吸引等",$E$7:$E$56,"5h未満")),SUM(SUMIFS(H$7:H$56,$C$7:$C$56,{5,6},$E$7:$E$56,"5h未満")))</f>
        <v>0</v>
      </c>
      <c r="I71" s="118">
        <f>SUM(SUM(SUMIFS(I$7:I$56,$C$7:$C$56,{"非該当",1,2,3,4},$D$7:$D$56,"10点以上",$E$7:$E$56,"5h未満")),SUM(SUMIFS(I$7:I$56,$C$7:$C$56,{"非該当",1,2,3,4},$D$7:$D$56,"喀痰吸引等",$E$7:$E$56,"5h未満")),SUM(SUMIFS(I$7:I$56,$C$7:$C$56,{5,6},$E$7:$E$56,"5h未満")))</f>
        <v>0</v>
      </c>
      <c r="J71" s="118">
        <f>SUM(SUM(SUMIFS(J$7:J$56,$C$7:$C$56,{"非該当",1,2,3,4},$D$7:$D$56,"10点以上",$E$7:$E$56,"5h未満")),SUM(SUMIFS(J$7:J$56,$C$7:$C$56,{"非該当",1,2,3,4},$D$7:$D$56,"喀痰吸引等",$E$7:$E$56,"5h未満")),SUM(SUMIFS(J$7:J$56,$C$7:$C$56,{5,6},$E$7:$E$56,"5h未満")))</f>
        <v>0</v>
      </c>
      <c r="K71" s="118">
        <f>SUM(SUM(SUMIFS(K$7:K$56,$C$7:$C$56,{"非該当",1,2,3,4},$D$7:$D$56,"10点以上",$E$7:$E$56,"5h未満")),SUM(SUMIFS(K$7:K$56,$C$7:$C$56,{"非該当",1,2,3,4},$D$7:$D$56,"喀痰吸引等",$E$7:$E$56,"5h未満")),SUM(SUMIFS(K$7:K$56,$C$7:$C$56,{5,6},$E$7:$E$56,"5h未満")))</f>
        <v>0</v>
      </c>
      <c r="L71" s="118">
        <f>SUM(SUM(SUMIFS(L$7:L$56,$C$7:$C$56,{"非該当",1,2,3,4},$D$7:$D$56,"10点以上",$E$7:$E$56,"5h未満")),SUM(SUMIFS(L$7:L$56,$C$7:$C$56,{"非該当",1,2,3,4},$D$7:$D$56,"喀痰吸引等",$E$7:$E$56,"5h未満")),SUM(SUMIFS(L$7:L$56,$C$7:$C$56,{5,6},$E$7:$E$56,"5h未満")))</f>
        <v>0</v>
      </c>
      <c r="M71" s="118">
        <f>SUM(SUM(SUMIFS(M$7:M$56,$C$7:$C$56,{"非該当",1,2,3,4},$D$7:$D$56,"10点以上",$E$7:$E$56,"5h未満")),SUM(SUMIFS(M$7:M$56,$C$7:$C$56,{"非該当",1,2,3,4},$D$7:$D$56,"喀痰吸引等",$E$7:$E$56,"5h未満")),SUM(SUMIFS(M$7:M$56,$C$7:$C$56,{5,6},$E$7:$E$56,"5h未満")))</f>
        <v>0</v>
      </c>
      <c r="N71" s="118">
        <f>SUM(SUM(SUMIFS(N$7:N$56,$C$7:$C$56,{"非該当",1,2,3,4},$D$7:$D$56,"10点以上",$E$7:$E$56,"5h未満")),SUM(SUMIFS(N$7:N$56,$C$7:$C$56,{"非該当",1,2,3,4},$D$7:$D$56,"喀痰吸引等",$E$7:$E$56,"5h未満")),SUM(SUMIFS(N$7:N$56,$C$7:$C$56,{5,6},$E$7:$E$56,"5h未満")))</f>
        <v>0</v>
      </c>
      <c r="O71" s="118">
        <f>SUM(SUM(SUMIFS(O$7:O$56,$C$7:$C$56,{"非該当",1,2,3,4},$D$7:$D$56,"10点以上",$E$7:$E$56,"5h未満")),SUM(SUMIFS(O$7:O$56,$C$7:$C$56,{"非該当",1,2,3,4},$D$7:$D$56,"喀痰吸引等",$E$7:$E$56,"5h未満")),SUM(SUMIFS(O$7:O$56,$C$7:$C$56,{5,6},$E$7:$E$56,"5h未満")))</f>
        <v>0</v>
      </c>
      <c r="P71" s="118">
        <f>SUM(SUM(SUMIFS(P$7:P$56,$C$7:$C$56,{"非該当",1,2,3,4},$D$7:$D$56,"10点以上",$E$7:$E$56,"5h未満")),SUM(SUMIFS(P$7:P$56,$C$7:$C$56,{"非該当",1,2,3,4},$D$7:$D$56,"喀痰吸引等",$E$7:$E$56,"5h未満")),SUM(SUMIFS(P$7:P$56,$C$7:$C$56,{5,6},$E$7:$E$56,"5h未満")))</f>
        <v>0</v>
      </c>
      <c r="Q71" s="118">
        <f>SUM(SUM(SUMIFS(Q$7:Q$56,$C$7:$C$56,{"非該当",1,2,3,4},$D$7:$D$56,"10点以上",$E$7:$E$56,"5h未満")),SUM(SUMIFS(Q$7:Q$56,$C$7:$C$56,{"非該当",1,2,3,4},$D$7:$D$56,"喀痰吸引等",$E$7:$E$56,"5h未満")),SUM(SUMIFS(Q$7:Q$56,$C$7:$C$56,{5,6},$E$7:$E$56,"5h未満")))</f>
        <v>0</v>
      </c>
      <c r="R71" s="119">
        <f>SUM(F71:Q71)</f>
        <v>0</v>
      </c>
    </row>
    <row r="72" spans="1:18">
      <c r="A72" s="203"/>
      <c r="B72" s="204"/>
      <c r="C72" s="204"/>
      <c r="D72" s="204"/>
      <c r="E72" s="100" t="s">
        <v>85</v>
      </c>
      <c r="F72" s="118">
        <f>SUM(SUM(SUMIFS(F$7:F$56,$C$7:$C$56,{"非該当",1,2,3,4},$D$7:$D$56,"10点以上",$E$7:$E$56,"5h以上7h未満")),SUM(SUMIFS(F$7:F$56,$C$7:$C$56,{"非該当",1,2,3,4},$D$7:$D$56,"喀痰吸引等",$E$7:$E$56,"5h以上7h未満")),SUM(SUMIFS(F$7:F$56,$C$7:$C$56,{5,6},$E$7:$E$56,"5h以上7h未満")))</f>
        <v>0</v>
      </c>
      <c r="G72" s="118">
        <f>SUM(SUM(SUMIFS(G$7:G$56,$C$7:$C$56,{"非該当",1,2,3,4},$D$7:$D$56,"10点以上",$E$7:$E$56,"5h以上7h未満")),SUM(SUMIFS(G$7:G$56,$C$7:$C$56,{"非該当",1,2,3,4},$D$7:$D$56,"喀痰吸引等",$E$7:$E$56,"5h以上7h未満")),SUM(SUMIFS(G$7:G$56,$C$7:$C$56,{5,6},$E$7:$E$56,"5h以上7h未満")))</f>
        <v>0</v>
      </c>
      <c r="H72" s="118">
        <f>SUM(SUM(SUMIFS(H$7:H$56,$C$7:$C$56,{"非該当",1,2,3,4},$D$7:$D$56,"10点以上",$E$7:$E$56,"5h以上7h未満")),SUM(SUMIFS(H$7:H$56,$C$7:$C$56,{"非該当",1,2,3,4},$D$7:$D$56,"喀痰吸引等",$E$7:$E$56,"5h以上7h未満")),SUM(SUMIFS(H$7:H$56,$C$7:$C$56,{5,6},$E$7:$E$56,"5h以上7h未満")))</f>
        <v>0</v>
      </c>
      <c r="I72" s="118">
        <f>SUM(SUM(SUMIFS(I$7:I$56,$C$7:$C$56,{"非該当",1,2,3,4},$D$7:$D$56,"10点以上",$E$7:$E$56,"5h以上7h未満")),SUM(SUMIFS(I$7:I$56,$C$7:$C$56,{"非該当",1,2,3,4},$D$7:$D$56,"喀痰吸引等",$E$7:$E$56,"5h以上7h未満")),SUM(SUMIFS(I$7:I$56,$C$7:$C$56,{5,6},$E$7:$E$56,"5h以上7h未満")))</f>
        <v>0</v>
      </c>
      <c r="J72" s="118">
        <f>SUM(SUM(SUMIFS(J$7:J$56,$C$7:$C$56,{"非該当",1,2,3,4},$D$7:$D$56,"10点以上",$E$7:$E$56,"5h以上7h未満")),SUM(SUMIFS(J$7:J$56,$C$7:$C$56,{"非該当",1,2,3,4},$D$7:$D$56,"喀痰吸引等",$E$7:$E$56,"5h以上7h未満")),SUM(SUMIFS(J$7:J$56,$C$7:$C$56,{5,6},$E$7:$E$56,"5h以上7h未満")))</f>
        <v>0</v>
      </c>
      <c r="K72" s="118">
        <f>SUM(SUM(SUMIFS(K$7:K$56,$C$7:$C$56,{"非該当",1,2,3,4},$D$7:$D$56,"10点以上",$E$7:$E$56,"5h以上7h未満")),SUM(SUMIFS(K$7:K$56,$C$7:$C$56,{"非該当",1,2,3,4},$D$7:$D$56,"喀痰吸引等",$E$7:$E$56,"5h以上7h未満")),SUM(SUMIFS(K$7:K$56,$C$7:$C$56,{5,6},$E$7:$E$56,"5h以上7h未満")))</f>
        <v>0</v>
      </c>
      <c r="L72" s="118">
        <f>SUM(SUM(SUMIFS(L$7:L$56,$C$7:$C$56,{"非該当",1,2,3,4},$D$7:$D$56,"10点以上",$E$7:$E$56,"5h以上7h未満")),SUM(SUMIFS(L$7:L$56,$C$7:$C$56,{"非該当",1,2,3,4},$D$7:$D$56,"喀痰吸引等",$E$7:$E$56,"5h以上7h未満")),SUM(SUMIFS(L$7:L$56,$C$7:$C$56,{5,6},$E$7:$E$56,"5h以上7h未満")))</f>
        <v>0</v>
      </c>
      <c r="M72" s="118">
        <f>SUM(SUM(SUMIFS(M$7:M$56,$C$7:$C$56,{"非該当",1,2,3,4},$D$7:$D$56,"10点以上",$E$7:$E$56,"5h以上7h未満")),SUM(SUMIFS(M$7:M$56,$C$7:$C$56,{"非該当",1,2,3,4},$D$7:$D$56,"喀痰吸引等",$E$7:$E$56,"5h以上7h未満")),SUM(SUMIFS(M$7:M$56,$C$7:$C$56,{5,6},$E$7:$E$56,"5h以上7h未満")))</f>
        <v>0</v>
      </c>
      <c r="N72" s="118">
        <f>SUM(SUM(SUMIFS(N$7:N$56,$C$7:$C$56,{"非該当",1,2,3,4},$D$7:$D$56,"10点以上",$E$7:$E$56,"5h以上7h未満")),SUM(SUMIFS(N$7:N$56,$C$7:$C$56,{"非該当",1,2,3,4},$D$7:$D$56,"喀痰吸引等",$E$7:$E$56,"5h以上7h未満")),SUM(SUMIFS(N$7:N$56,$C$7:$C$56,{5,6},$E$7:$E$56,"5h以上7h未満")))</f>
        <v>0</v>
      </c>
      <c r="O72" s="118">
        <f>SUM(SUM(SUMIFS(O$7:O$56,$C$7:$C$56,{"非該当",1,2,3,4},$D$7:$D$56,"10点以上",$E$7:$E$56,"5h以上7h未満")),SUM(SUMIFS(O$7:O$56,$C$7:$C$56,{"非該当",1,2,3,4},$D$7:$D$56,"喀痰吸引等",$E$7:$E$56,"5h以上7h未満")),SUM(SUMIFS(O$7:O$56,$C$7:$C$56,{5,6},$E$7:$E$56,"5h以上7h未満")))</f>
        <v>0</v>
      </c>
      <c r="P72" s="118">
        <f>SUM(SUM(SUMIFS(P$7:P$56,$C$7:$C$56,{"非該当",1,2,3,4},$D$7:$D$56,"10点以上",$E$7:$E$56,"5h以上7h未満")),SUM(SUMIFS(P$7:P$56,$C$7:$C$56,{"非該当",1,2,3,4},$D$7:$D$56,"喀痰吸引等",$E$7:$E$56,"5h以上7h未満")),SUM(SUMIFS(P$7:P$56,$C$7:$C$56,{5,6},$E$7:$E$56,"5h以上7h未満")))</f>
        <v>0</v>
      </c>
      <c r="Q72" s="118">
        <f>SUM(SUM(SUMIFS(Q$7:Q$56,$C$7:$C$56,{"非該当",1,2,3,4},$D$7:$D$56,"10点以上",$E$7:$E$56,"5h以上7h未満")),SUM(SUMIFS(Q$7:Q$56,$C$7:$C$56,{"非該当",1,2,3,4},$D$7:$D$56,"喀痰吸引等",$E$7:$E$56,"5h以上7h未満")),SUM(SUMIFS(Q$7:Q$56,$C$7:$C$56,{5,6},$E$7:$E$56,"5h以上7h未満")))</f>
        <v>0</v>
      </c>
      <c r="R72" s="119">
        <f>SUM(F72:Q72)</f>
        <v>0</v>
      </c>
    </row>
    <row r="73" spans="1:18" ht="19.5" thickBot="1">
      <c r="A73" s="205"/>
      <c r="B73" s="206"/>
      <c r="C73" s="206"/>
      <c r="D73" s="206"/>
      <c r="E73" s="101" t="s">
        <v>87</v>
      </c>
      <c r="F73" s="120">
        <f>SUM(SUM(SUMIFS(F$7:F$56,$C$7:$C$56,{"非該当",1,2,3,4},$D$7:$D$56,"10点以上",$E$7:$E$56,"7h以上")),SUM(SUMIFS(F$7:F$56,$C$7:$C$56,{"非該当",1,2,3,4},$D$7:$D$56,"喀痰吸引等",$E$7:$E$56,"7h以上")),SUM(SUMIFS(F$7:F$56,$C$7:$C$56,{5,6},$E$7:$E$56,"7h以上")))</f>
        <v>0</v>
      </c>
      <c r="G73" s="120">
        <f>SUM(SUM(SUMIFS(G$7:G$56,$C$7:$C$56,{"非該当",1,2,3,4},$D$7:$D$56,"10点以上",$E$7:$E$56,"7h以上")),SUM(SUMIFS(G$7:G$56,$C$7:$C$56,{"非該当",1,2,3,4},$D$7:$D$56,"喀痰吸引等",$E$7:$E$56,"7h以上")),SUM(SUMIFS(G$7:G$56,$C$7:$C$56,{5,6},$E$7:$E$56,"7h以上")))</f>
        <v>0</v>
      </c>
      <c r="H73" s="120">
        <f>SUM(SUM(SUMIFS(H$7:H$56,$C$7:$C$56,{"非該当",1,2,3,4},$D$7:$D$56,"10点以上",$E$7:$E$56,"7h以上")),SUM(SUMIFS(H$7:H$56,$C$7:$C$56,{"非該当",1,2,3,4},$D$7:$D$56,"喀痰吸引等",$E$7:$E$56,"7h以上")),SUM(SUMIFS(H$7:H$56,$C$7:$C$56,{5,6},$E$7:$E$56,"7h以上")))</f>
        <v>0</v>
      </c>
      <c r="I73" s="120">
        <f>SUM(SUM(SUMIFS(I$7:I$56,$C$7:$C$56,{"非該当",1,2,3,4},$D$7:$D$56,"10点以上",$E$7:$E$56,"7h以上")),SUM(SUMIFS(I$7:I$56,$C$7:$C$56,{"非該当",1,2,3,4},$D$7:$D$56,"喀痰吸引等",$E$7:$E$56,"7h以上")),SUM(SUMIFS(I$7:I$56,$C$7:$C$56,{5,6},$E$7:$E$56,"7h以上")))</f>
        <v>0</v>
      </c>
      <c r="J73" s="120">
        <f>SUM(SUM(SUMIFS(J$7:J$56,$C$7:$C$56,{"非該当",1,2,3,4},$D$7:$D$56,"10点以上",$E$7:$E$56,"7h以上")),SUM(SUMIFS(J$7:J$56,$C$7:$C$56,{"非該当",1,2,3,4},$D$7:$D$56,"喀痰吸引等",$E$7:$E$56,"7h以上")),SUM(SUMIFS(J$7:J$56,$C$7:$C$56,{5,6},$E$7:$E$56,"7h以上")))</f>
        <v>0</v>
      </c>
      <c r="K73" s="120">
        <f>SUM(SUM(SUMIFS(K$7:K$56,$C$7:$C$56,{"非該当",1,2,3,4},$D$7:$D$56,"10点以上",$E$7:$E$56,"7h以上")),SUM(SUMIFS(K$7:K$56,$C$7:$C$56,{"非該当",1,2,3,4},$D$7:$D$56,"喀痰吸引等",$E$7:$E$56,"7h以上")),SUM(SUMIFS(K$7:K$56,$C$7:$C$56,{5,6},$E$7:$E$56,"7h以上")))</f>
        <v>0</v>
      </c>
      <c r="L73" s="120">
        <f>SUM(SUM(SUMIFS(L$7:L$56,$C$7:$C$56,{"非該当",1,2,3,4},$D$7:$D$56,"10点以上",$E$7:$E$56,"7h以上")),SUM(SUMIFS(L$7:L$56,$C$7:$C$56,{"非該当",1,2,3,4},$D$7:$D$56,"喀痰吸引等",$E$7:$E$56,"7h以上")),SUM(SUMIFS(L$7:L$56,$C$7:$C$56,{5,6},$E$7:$E$56,"7h以上")))</f>
        <v>0</v>
      </c>
      <c r="M73" s="120">
        <f>SUM(SUM(SUMIFS(M$7:M$56,$C$7:$C$56,{"非該当",1,2,3,4},$D$7:$D$56,"10点以上",$E$7:$E$56,"7h以上")),SUM(SUMIFS(M$7:M$56,$C$7:$C$56,{"非該当",1,2,3,4},$D$7:$D$56,"喀痰吸引等",$E$7:$E$56,"7h以上")),SUM(SUMIFS(M$7:M$56,$C$7:$C$56,{5,6},$E$7:$E$56,"7h以上")))</f>
        <v>0</v>
      </c>
      <c r="N73" s="120">
        <f>SUM(SUM(SUMIFS(N$7:N$56,$C$7:$C$56,{"非該当",1,2,3,4},$D$7:$D$56,"10点以上",$E$7:$E$56,"7h以上")),SUM(SUMIFS(N$7:N$56,$C$7:$C$56,{"非該当",1,2,3,4},$D$7:$D$56,"喀痰吸引等",$E$7:$E$56,"7h以上")),SUM(SUMIFS(N$7:N$56,$C$7:$C$56,{5,6},$E$7:$E$56,"7h以上")))</f>
        <v>0</v>
      </c>
      <c r="O73" s="120">
        <f>SUM(SUM(SUMIFS(O$7:O$56,$C$7:$C$56,{"非該当",1,2,3,4},$D$7:$D$56,"10点以上",$E$7:$E$56,"7h以上")),SUM(SUMIFS(O$7:O$56,$C$7:$C$56,{"非該当",1,2,3,4},$D$7:$D$56,"喀痰吸引等",$E$7:$E$56,"7h以上")),SUM(SUMIFS(O$7:O$56,$C$7:$C$56,{5,6},$E$7:$E$56,"7h以上")))</f>
        <v>0</v>
      </c>
      <c r="P73" s="120">
        <f>SUM(SUM(SUMIFS(P$7:P$56,$C$7:$C$56,{"非該当",1,2,3,4},$D$7:$D$56,"10点以上",$E$7:$E$56,"7h以上")),SUM(SUMIFS(P$7:P$56,$C$7:$C$56,{"非該当",1,2,3,4},$D$7:$D$56,"喀痰吸引等",$E$7:$E$56,"7h以上")),SUM(SUMIFS(P$7:P$56,$C$7:$C$56,{5,6},$E$7:$E$56,"7h以上")))</f>
        <v>0</v>
      </c>
      <c r="Q73" s="120">
        <f>SUM(SUM(SUMIFS(Q$7:Q$56,$C$7:$C$56,{"非該当",1,2,3,4},$D$7:$D$56,"10点以上",$E$7:$E$56,"7h以上")),SUM(SUMIFS(Q$7:Q$56,$C$7:$C$56,{"非該当",1,2,3,4},$D$7:$D$56,"喀痰吸引等",$E$7:$E$56,"7h以上")),SUM(SUMIFS(Q$7:Q$56,$C$7:$C$56,{5,6},$E$7:$E$56,"7h以上")))</f>
        <v>0</v>
      </c>
      <c r="R73" s="121">
        <f t="shared" ref="R73" si="20">SUM(F73:Q73)</f>
        <v>0</v>
      </c>
    </row>
  </sheetData>
  <mergeCells count="13">
    <mergeCell ref="L3:M3"/>
    <mergeCell ref="A70:D73"/>
    <mergeCell ref="F6:R6"/>
    <mergeCell ref="K1:R1"/>
    <mergeCell ref="A66:D69"/>
    <mergeCell ref="N3:R3"/>
    <mergeCell ref="C63:D63"/>
    <mergeCell ref="C64:D64"/>
    <mergeCell ref="C65:D65"/>
    <mergeCell ref="C62:D62"/>
    <mergeCell ref="A57:B65"/>
    <mergeCell ref="A4:A6"/>
    <mergeCell ref="B4:D5"/>
  </mergeCells>
  <phoneticPr fontId="1"/>
  <dataValidations count="4">
    <dataValidation type="list" allowBlank="1" showInputMessage="1" showErrorMessage="1" sqref="F4">
      <formula1>"4,5,6,7,8,9,10,11,12,1,2,3"</formula1>
    </dataValidation>
    <dataValidation type="list" allowBlank="1" showInputMessage="1" showErrorMessage="1" sqref="D7:D56">
      <formula1>"10点以上,喀痰吸引等"</formula1>
    </dataValidation>
    <dataValidation type="list" allowBlank="1" showInputMessage="1" showErrorMessage="1" sqref="C7:C56">
      <formula1>"非該当,1,2,3,4,5,6"</formula1>
    </dataValidation>
    <dataValidation type="list" allowBlank="1" showInputMessage="1" showErrorMessage="1" sqref="E7:E56">
      <formula1>"5h未満,5h以上7h未満,7h以上"</formula1>
    </dataValidation>
  </dataValidations>
  <pageMargins left="0.39370078740157483" right="0.19685039370078741" top="0.35433070866141736" bottom="0.35433070866141736" header="0.31496062992125984" footer="0.31496062992125984"/>
  <pageSetup paperSize="9" scale="58"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前置き</vt:lpstr>
      <vt:lpstr>❶-2算出シート(生活介護 直接入力用)</vt:lpstr>
      <vt:lpstr>❷-2算出シート(生活介護 自動計算用)</vt:lpstr>
      <vt:lpstr>❷-2'算出根拠シート(生活介護)</vt:lpstr>
      <vt:lpstr>'❷-2算出シート(生活介護 自動計算用)'!Print_Area</vt:lpstr>
      <vt:lpstr>前置き!Print_Area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2024-03-13T00:27:27Z</cp:lastPrinted>
  <dcterms:created xsi:type="dcterms:W3CDTF">2020-12-01T04:38:41Z</dcterms:created>
  <dcterms:modified xsi:type="dcterms:W3CDTF">2024-05-31T00:46:31Z</dcterms:modified>
</cp:coreProperties>
</file>