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500371\Documents\workB\HP起案等\"/>
    </mc:Choice>
  </mc:AlternateContent>
  <bookViews>
    <workbookView xWindow="735" yWindow="735" windowWidth="15600" windowHeight="10800"/>
  </bookViews>
  <sheets>
    <sheet name="申請様式" sheetId="1" r:id="rId1"/>
    <sheet name="エクセル様式について" sheetId="4" r:id="rId2"/>
    <sheet name="menu" sheetId="3" state="hidden" r:id="rId3"/>
  </sheets>
  <definedNames>
    <definedName name="age">menu!$A$25</definedName>
    <definedName name="bNenL">menu!$B$12:$B$18</definedName>
    <definedName name="checkbox">menu!$A$3:$A$4</definedName>
    <definedName name="dayL">menu!$C$2:$C$33</definedName>
    <definedName name="hkNenL">menu!$B$30:$B$31</definedName>
    <definedName name="jisseki">menu!$B$48</definedName>
    <definedName name="joryB">menu!$A$12</definedName>
    <definedName name="joryL">menu!$A$12:$A$14</definedName>
    <definedName name="joryV">menu!$E$51</definedName>
    <definedName name="jukyoL">menu!$D$15:$D$19</definedName>
    <definedName name="kaigoL">menu!$B$36:$B$43</definedName>
    <definedName name="kikanL">menu!$C$52:$C$77</definedName>
    <definedName name="monL">menu!$C$2:$C$14</definedName>
    <definedName name="nendL">menu!$C$2:$C$8</definedName>
    <definedName name="nengoL">menu!$A$20:$A$23</definedName>
    <definedName name="nennL">menu!$D$2:$D$12</definedName>
    <definedName name="oMon">menu!$B$50</definedName>
    <definedName name="oNen">menu!$A$50</definedName>
    <definedName name="rNenL">menu!$B$6:$B$10</definedName>
    <definedName name="seibL">menu!$A$7:$A$9</definedName>
    <definedName name="waNenL">menu!$B$2:$B$4</definedName>
    <definedName name="ykNenL">menu!$B$26:$B$34</definedName>
    <definedName name="yotei">menu!$B$49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1" l="1"/>
  <c r="F17" i="1"/>
  <c r="A26" i="3" l="1"/>
  <c r="A27" i="3"/>
  <c r="B7" i="3"/>
  <c r="B8" i="3"/>
  <c r="B9" i="3"/>
  <c r="A25" i="3" l="1"/>
  <c r="V11" i="1" s="1"/>
  <c r="F19" i="1"/>
  <c r="F21" i="1" s="1"/>
  <c r="F23" i="1" s="1"/>
  <c r="D19" i="1"/>
  <c r="F25" i="1" l="1"/>
  <c r="D21" i="1"/>
  <c r="D23" i="1" s="1"/>
  <c r="A52" i="3"/>
  <c r="A53" i="3" s="1"/>
  <c r="A54" i="3" s="1"/>
  <c r="A55" i="3" s="1"/>
  <c r="A56" i="3" s="1"/>
  <c r="A57" i="3" s="1"/>
  <c r="A58" i="3" s="1"/>
  <c r="A59" i="3" s="1"/>
  <c r="B51" i="3"/>
  <c r="C51" i="3" s="1"/>
  <c r="D51" i="3" s="1"/>
  <c r="B60" i="3" s="1"/>
  <c r="C60" i="3" s="1"/>
  <c r="D60" i="3" s="1"/>
  <c r="B69" i="3" s="1"/>
  <c r="C69" i="3" s="1"/>
  <c r="D69" i="3" s="1"/>
  <c r="A46" i="3"/>
  <c r="A45" i="3"/>
  <c r="B27" i="3"/>
  <c r="B28" i="3"/>
  <c r="B34" i="3"/>
  <c r="B30" i="3"/>
  <c r="B29" i="3"/>
  <c r="B33" i="3"/>
  <c r="B32" i="3"/>
  <c r="B31" i="3"/>
  <c r="B13" i="3"/>
  <c r="B14" i="3"/>
  <c r="B15" i="3"/>
  <c r="B16" i="3"/>
  <c r="B18" i="3"/>
  <c r="B17" i="3"/>
  <c r="B10" i="3"/>
  <c r="B3" i="3"/>
  <c r="B4" i="3"/>
  <c r="C46" i="3"/>
  <c r="F27" i="1" l="1"/>
  <c r="D25" i="1"/>
  <c r="D27" i="1" s="1"/>
  <c r="B47" i="3"/>
  <c r="C47" i="3"/>
  <c r="D62" i="3"/>
  <c r="F29" i="1" l="1"/>
  <c r="F31" i="1" s="1"/>
  <c r="D29" i="1"/>
  <c r="D73" i="3"/>
  <c r="D67" i="3"/>
  <c r="D65" i="3"/>
  <c r="D58" i="3"/>
  <c r="D68" i="3"/>
  <c r="D54" i="3"/>
  <c r="D70" i="3"/>
  <c r="C56" i="3"/>
  <c r="D75" i="3"/>
  <c r="C53" i="3"/>
  <c r="D66" i="3"/>
  <c r="C54" i="3"/>
  <c r="C58" i="3"/>
  <c r="D77" i="3"/>
  <c r="D56" i="3"/>
  <c r="D76" i="3"/>
  <c r="D53" i="3"/>
  <c r="D59" i="3"/>
  <c r="D52" i="3"/>
  <c r="D72" i="3"/>
  <c r="D74" i="3"/>
  <c r="D64" i="3"/>
  <c r="D61" i="3"/>
  <c r="C55" i="3"/>
  <c r="C52" i="3"/>
  <c r="D63" i="3"/>
  <c r="C57" i="3"/>
  <c r="D71" i="3"/>
  <c r="D55" i="3"/>
  <c r="D57" i="3"/>
  <c r="E77" i="3" l="1"/>
  <c r="E76" i="3"/>
  <c r="E57" i="3"/>
  <c r="E55" i="3"/>
  <c r="E56" i="3"/>
  <c r="E54" i="3"/>
  <c r="E53" i="3"/>
  <c r="E58" i="3"/>
  <c r="E52" i="3"/>
  <c r="D18" i="1" s="1"/>
  <c r="C101" i="3"/>
  <c r="C98" i="3"/>
  <c r="C99" i="3"/>
  <c r="C100" i="3"/>
  <c r="C102" i="3"/>
  <c r="C97" i="3"/>
  <c r="C94" i="3"/>
  <c r="C91" i="3"/>
  <c r="C95" i="3"/>
  <c r="C96" i="3"/>
  <c r="C93" i="3"/>
  <c r="C92" i="3"/>
  <c r="D31" i="1"/>
  <c r="L17" i="1"/>
  <c r="C79" i="3"/>
  <c r="C90" i="3"/>
  <c r="C83" i="3"/>
  <c r="D83" i="3" s="1"/>
  <c r="C85" i="3"/>
  <c r="D85" i="3" s="1"/>
  <c r="C88" i="3"/>
  <c r="C80" i="3"/>
  <c r="D80" i="3" s="1"/>
  <c r="C81" i="3"/>
  <c r="D81" i="3" s="1"/>
  <c r="C82" i="3"/>
  <c r="D82" i="3" s="1"/>
  <c r="C86" i="3"/>
  <c r="C89" i="3"/>
  <c r="C87" i="3"/>
  <c r="C84" i="3"/>
  <c r="D84" i="3" s="1"/>
  <c r="C59" i="3"/>
  <c r="B52" i="3"/>
  <c r="D24" i="1" l="1"/>
  <c r="E59" i="3"/>
  <c r="D32" i="1" s="1"/>
  <c r="D20" i="1"/>
  <c r="D22" i="1"/>
  <c r="D28" i="1"/>
  <c r="D26" i="1"/>
  <c r="D30" i="1"/>
  <c r="D86" i="3"/>
  <c r="D79" i="3"/>
  <c r="E80" i="3" s="1"/>
  <c r="E81" i="3" s="1"/>
  <c r="E82" i="3" s="1"/>
  <c r="E83" i="3" s="1"/>
  <c r="J17" i="1"/>
  <c r="J19" i="1" s="1"/>
  <c r="A102" i="3"/>
  <c r="B102" i="3"/>
  <c r="A100" i="3"/>
  <c r="B100" i="3"/>
  <c r="A99" i="3"/>
  <c r="B99" i="3"/>
  <c r="A98" i="3"/>
  <c r="B98" i="3"/>
  <c r="B101" i="3"/>
  <c r="A101" i="3"/>
  <c r="A92" i="3"/>
  <c r="B92" i="3"/>
  <c r="A93" i="3"/>
  <c r="B93" i="3"/>
  <c r="A96" i="3"/>
  <c r="B96" i="3"/>
  <c r="A95" i="3"/>
  <c r="B95" i="3"/>
  <c r="A91" i="3"/>
  <c r="B91" i="3"/>
  <c r="B94" i="3"/>
  <c r="A94" i="3"/>
  <c r="A97" i="3"/>
  <c r="B97" i="3"/>
  <c r="L19" i="1"/>
  <c r="L21" i="1" s="1"/>
  <c r="L23" i="1" s="1"/>
  <c r="A89" i="3"/>
  <c r="B89" i="3"/>
  <c r="A82" i="3"/>
  <c r="B82" i="3"/>
  <c r="B81" i="3"/>
  <c r="A81" i="3"/>
  <c r="A86" i="3"/>
  <c r="B86" i="3"/>
  <c r="A80" i="3"/>
  <c r="B80" i="3"/>
  <c r="A88" i="3"/>
  <c r="B88" i="3"/>
  <c r="B85" i="3"/>
  <c r="A85" i="3"/>
  <c r="B83" i="3"/>
  <c r="A83" i="3"/>
  <c r="B84" i="3"/>
  <c r="A84" i="3"/>
  <c r="B90" i="3"/>
  <c r="A90" i="3"/>
  <c r="B87" i="3"/>
  <c r="A87" i="3"/>
  <c r="B59" i="3"/>
  <c r="B55" i="3"/>
  <c r="B57" i="3"/>
  <c r="C61" i="3"/>
  <c r="B58" i="3"/>
  <c r="C62" i="3"/>
  <c r="B54" i="3"/>
  <c r="B56" i="3"/>
  <c r="B53" i="3"/>
  <c r="E62" i="3" l="1"/>
  <c r="J20" i="1" s="1"/>
  <c r="E61" i="3"/>
  <c r="J18" i="1" s="1"/>
  <c r="D88" i="3"/>
  <c r="D87" i="3"/>
  <c r="J21" i="1"/>
  <c r="L25" i="1"/>
  <c r="B62" i="3"/>
  <c r="B61" i="3"/>
  <c r="C63" i="3"/>
  <c r="E63" i="3" l="1"/>
  <c r="J22" i="1" s="1"/>
  <c r="D89" i="3"/>
  <c r="J23" i="1"/>
  <c r="L27" i="1"/>
  <c r="C64" i="3"/>
  <c r="B63" i="3"/>
  <c r="E64" i="3" l="1"/>
  <c r="J24" i="1" s="1"/>
  <c r="D90" i="3"/>
  <c r="L29" i="1"/>
  <c r="J25" i="1"/>
  <c r="C65" i="3"/>
  <c r="B64" i="3"/>
  <c r="E65" i="3" l="1"/>
  <c r="J27" i="1"/>
  <c r="L31" i="1"/>
  <c r="C66" i="3"/>
  <c r="E66" i="3" l="1"/>
  <c r="J29" i="1"/>
  <c r="R17" i="1"/>
  <c r="C67" i="3"/>
  <c r="E67" i="3" l="1"/>
  <c r="J31" i="1"/>
  <c r="R19" i="1"/>
  <c r="R21" i="1" s="1"/>
  <c r="R23" i="1" s="1"/>
  <c r="C68" i="3"/>
  <c r="E68" i="3" l="1"/>
  <c r="P17" i="1"/>
  <c r="R25" i="1"/>
  <c r="C70" i="3"/>
  <c r="E70" i="3" l="1"/>
  <c r="P19" i="1"/>
  <c r="R27" i="1"/>
  <c r="C71" i="3"/>
  <c r="E71" i="3" l="1"/>
  <c r="P21" i="1"/>
  <c r="E84" i="3"/>
  <c r="R29" i="1"/>
  <c r="C72" i="3"/>
  <c r="E72" i="3" l="1"/>
  <c r="P23" i="1"/>
  <c r="E85" i="3"/>
  <c r="R31" i="1"/>
  <c r="C73" i="3"/>
  <c r="E73" i="3" l="1"/>
  <c r="D96" i="3"/>
  <c r="D98" i="3"/>
  <c r="D97" i="3"/>
  <c r="D92" i="3"/>
  <c r="D95" i="3"/>
  <c r="D94" i="3"/>
  <c r="D91" i="3"/>
  <c r="D93" i="3"/>
  <c r="P25" i="1"/>
  <c r="E86" i="3"/>
  <c r="E87" i="3" s="1"/>
  <c r="E88" i="3" s="1"/>
  <c r="E89" i="3" s="1"/>
  <c r="E90" i="3" s="1"/>
  <c r="E91" i="3" s="1"/>
  <c r="C74" i="3"/>
  <c r="E74" i="3" l="1"/>
  <c r="E92" i="3"/>
  <c r="E93" i="3" s="1"/>
  <c r="E94" i="3" s="1"/>
  <c r="E95" i="3" s="1"/>
  <c r="E96" i="3" s="1"/>
  <c r="E97" i="3" s="1"/>
  <c r="E98" i="3" s="1"/>
  <c r="E99" i="3" s="1"/>
  <c r="D99" i="3"/>
  <c r="P27" i="1"/>
  <c r="C75" i="3"/>
  <c r="E75" i="3" l="1"/>
  <c r="E100" i="3"/>
  <c r="D100" i="3"/>
  <c r="P29" i="1"/>
  <c r="C76" i="3"/>
  <c r="E101" i="3" l="1"/>
  <c r="D101" i="3"/>
  <c r="P31" i="1"/>
  <c r="C77" i="3"/>
  <c r="J28" i="1" l="1"/>
  <c r="P30" i="1"/>
  <c r="P28" i="1"/>
  <c r="P26" i="1"/>
  <c r="P24" i="1"/>
  <c r="P22" i="1"/>
  <c r="P20" i="1"/>
  <c r="P18" i="1"/>
  <c r="J32" i="1"/>
  <c r="J30" i="1"/>
  <c r="J26" i="1"/>
  <c r="P32" i="1"/>
  <c r="E102" i="3"/>
  <c r="D102" i="3"/>
  <c r="B67" i="3"/>
  <c r="B72" i="3"/>
  <c r="B65" i="3"/>
  <c r="B74" i="3"/>
  <c r="B77" i="3"/>
  <c r="B66" i="3"/>
  <c r="B75" i="3"/>
  <c r="B71" i="3"/>
  <c r="B73" i="3"/>
  <c r="B70" i="3"/>
  <c r="B76" i="3"/>
  <c r="B68" i="3"/>
  <c r="C48" i="3" l="1"/>
  <c r="B48" i="3" s="1"/>
  <c r="X17" i="1" s="1"/>
  <c r="C49" i="3"/>
  <c r="B49" i="3" s="1"/>
  <c r="X19" i="1" s="1"/>
  <c r="E103" i="3"/>
  <c r="A50" i="3" s="1"/>
  <c r="V23" i="1" s="1"/>
  <c r="B50" i="3" l="1"/>
  <c r="Y23" i="1" s="1"/>
</calcChain>
</file>

<file path=xl/sharedStrings.xml><?xml version="1.0" encoding="utf-8"?>
<sst xmlns="http://schemas.openxmlformats.org/spreadsheetml/2006/main" count="290" uniqueCount="156">
  <si>
    <t>フリガナ</t>
    <phoneticPr fontId="1"/>
  </si>
  <si>
    <t>番号</t>
    <rPh sb="0" eb="2">
      <t>バンゴウ</t>
    </rPh>
    <phoneticPr fontId="1"/>
  </si>
  <si>
    <t>生年月日</t>
    <rPh sb="0" eb="4">
      <t>セイネンガッピ</t>
    </rPh>
    <phoneticPr fontId="1"/>
  </si>
  <si>
    <t>〒</t>
    <phoneticPr fontId="1"/>
  </si>
  <si>
    <t>－</t>
    <phoneticPr fontId="1"/>
  </si>
  <si>
    <t>要介護</t>
    <rPh sb="0" eb="3">
      <t>ヨウカイゴ</t>
    </rPh>
    <phoneticPr fontId="1"/>
  </si>
  <si>
    <t>状態区分</t>
    <rPh sb="0" eb="2">
      <t>ジョウタイ</t>
    </rPh>
    <rPh sb="2" eb="4">
      <t>クブン</t>
    </rPh>
    <phoneticPr fontId="1"/>
  </si>
  <si>
    <t>認定</t>
    <rPh sb="0" eb="2">
      <t>ニンテイ</t>
    </rPh>
    <phoneticPr fontId="1"/>
  </si>
  <si>
    <t>有効期間</t>
    <rPh sb="0" eb="4">
      <t>ユウコウキカン</t>
    </rPh>
    <phoneticPr fontId="1"/>
  </si>
  <si>
    <t>被保険者</t>
    <rPh sb="0" eb="4">
      <t>ヒホケンシャ</t>
    </rPh>
    <phoneticPr fontId="1"/>
  </si>
  <si>
    <t>1 被保険者の状況(短期入所利用の半数を超えるに至った経緯等)</t>
    <rPh sb="2" eb="6">
      <t>ヒホケンシャ</t>
    </rPh>
    <rPh sb="7" eb="9">
      <t>ジョウキョウ</t>
    </rPh>
    <rPh sb="10" eb="12">
      <t>タンキ</t>
    </rPh>
    <rPh sb="12" eb="14">
      <t>ニュウショ</t>
    </rPh>
    <rPh sb="14" eb="16">
      <t>リヨウ</t>
    </rPh>
    <rPh sb="17" eb="19">
      <t>ハンスウ</t>
    </rPh>
    <rPh sb="20" eb="21">
      <t>コ</t>
    </rPh>
    <rPh sb="24" eb="25">
      <t>イタ</t>
    </rPh>
    <rPh sb="27" eb="29">
      <t>ケイイ</t>
    </rPh>
    <rPh sb="29" eb="30">
      <t>トウ</t>
    </rPh>
    <phoneticPr fontId="1"/>
  </si>
  <si>
    <t>被保険者
氏名</t>
    <rPh sb="0" eb="4">
      <t>ヒホケンシャ</t>
    </rPh>
    <rPh sb="5" eb="7">
      <t>シメイ</t>
    </rPh>
    <phoneticPr fontId="1"/>
  </si>
  <si>
    <t>申出理由
(全て記載)</t>
    <rPh sb="0" eb="2">
      <t>モウシデ</t>
    </rPh>
    <rPh sb="2" eb="4">
      <t>リユウ</t>
    </rPh>
    <rPh sb="6" eb="7">
      <t>スベ</t>
    </rPh>
    <rPh sb="8" eb="10">
      <t>キサイ</t>
    </rPh>
    <phoneticPr fontId="1"/>
  </si>
  <si>
    <t>年</t>
    <rPh sb="0" eb="1">
      <t>ネン</t>
    </rPh>
    <phoneticPr fontId="1"/>
  </si>
  <si>
    <t>月</t>
    <rPh sb="0" eb="1">
      <t>ツキ</t>
    </rPh>
    <phoneticPr fontId="1"/>
  </si>
  <si>
    <t>日</t>
    <rPh sb="0" eb="1">
      <t>ヒ</t>
    </rPh>
    <phoneticPr fontId="1"/>
  </si>
  <si>
    <t>(</t>
    <phoneticPr fontId="1"/>
  </si>
  <si>
    <t>)</t>
    <phoneticPr fontId="1"/>
  </si>
  <si>
    <t>※裏面記載欄あり</t>
    <rPh sb="1" eb="8">
      <t>リメン</t>
    </rPh>
    <phoneticPr fontId="1"/>
  </si>
  <si>
    <t>半数超え到達年月</t>
    <rPh sb="0" eb="2">
      <t>ハンスウ</t>
    </rPh>
    <rPh sb="2" eb="3">
      <t>コ</t>
    </rPh>
    <rPh sb="4" eb="6">
      <t>トウタツ</t>
    </rPh>
    <rPh sb="6" eb="8">
      <t>ネンゲツ</t>
    </rPh>
    <phoneticPr fontId="1"/>
  </si>
  <si>
    <t>作成日</t>
    <rPh sb="0" eb="3">
      <t>サクセイビ</t>
    </rPh>
    <phoneticPr fontId="1"/>
  </si>
  <si>
    <t>短期入所
利用実績
及び予定</t>
    <rPh sb="0" eb="4">
      <t>タンキ</t>
    </rPh>
    <rPh sb="5" eb="7">
      <t>リヨウ</t>
    </rPh>
    <rPh sb="7" eb="9">
      <t>ジッセキ</t>
    </rPh>
    <rPh sb="10" eb="11">
      <t>オヨ</t>
    </rPh>
    <rPh sb="12" eb="14">
      <t>ヨテイ</t>
    </rPh>
    <phoneticPr fontId="1"/>
  </si>
  <si>
    <t>※1</t>
    <phoneticPr fontId="1"/>
  </si>
  <si>
    <t>※2</t>
    <phoneticPr fontId="1"/>
  </si>
  <si>
    <t>枠内に記載しきれない場合は、任意の別紙に記載し添付してください。</t>
    <rPh sb="0" eb="2">
      <t>ワクナイ</t>
    </rPh>
    <rPh sb="3" eb="5">
      <t>キサイ</t>
    </rPh>
    <rPh sb="10" eb="12">
      <t>バアイ</t>
    </rPh>
    <rPh sb="14" eb="16">
      <t>ニンイ</t>
    </rPh>
    <rPh sb="17" eb="19">
      <t>ベッシ</t>
    </rPh>
    <rPh sb="20" eb="22">
      <t>キサイ</t>
    </rPh>
    <rPh sb="23" eb="25">
      <t>テンプ</t>
    </rPh>
    <phoneticPr fontId="1"/>
  </si>
  <si>
    <t>担当介護支援専門員氏名</t>
    <phoneticPr fontId="1"/>
  </si>
  <si>
    <t>介護老人福祉施設</t>
    <rPh sb="0" eb="8">
      <t>サ５１</t>
    </rPh>
    <phoneticPr fontId="1"/>
  </si>
  <si>
    <t>介護老人保健施設</t>
    <rPh sb="0" eb="2">
      <t>カイゴ</t>
    </rPh>
    <rPh sb="2" eb="4">
      <t>ロウジン</t>
    </rPh>
    <rPh sb="4" eb="6">
      <t>ホケン</t>
    </rPh>
    <rPh sb="6" eb="8">
      <t>シセツ</t>
    </rPh>
    <phoneticPr fontId="1"/>
  </si>
  <si>
    <t>介護医療院</t>
    <rPh sb="0" eb="5">
      <t>サ５５</t>
    </rPh>
    <phoneticPr fontId="1"/>
  </si>
  <si>
    <t>認知症対応型共同生活介護</t>
    <rPh sb="0" eb="12">
      <t>サ３２</t>
    </rPh>
    <phoneticPr fontId="1"/>
  </si>
  <si>
    <t>その他、特定施設等</t>
    <rPh sb="2" eb="3">
      <t>ホカ</t>
    </rPh>
    <rPh sb="4" eb="6">
      <t>トクテイ</t>
    </rPh>
    <rPh sb="6" eb="8">
      <t>シセツ</t>
    </rPh>
    <rPh sb="8" eb="9">
      <t>トウ</t>
    </rPh>
    <phoneticPr fontId="1"/>
  </si>
  <si>
    <t>□</t>
  </si>
  <si>
    <t>□</t>
    <phoneticPr fontId="1"/>
  </si>
  <si>
    <t>■</t>
    <phoneticPr fontId="1"/>
  </si>
  <si>
    <t>□ 男　・　□ 女</t>
  </si>
  <si>
    <t>■ 男　・　□ 女</t>
    <phoneticPr fontId="1"/>
  </si>
  <si>
    <t>□ 男　・　■ 女</t>
    <phoneticPr fontId="1"/>
  </si>
  <si>
    <t>　</t>
    <phoneticPr fontId="1"/>
  </si>
  <si>
    <t>□実績 □予定</t>
    <rPh sb="1" eb="3">
      <t>ジッセキ</t>
    </rPh>
    <rPh sb="5" eb="7">
      <t>ヨテイ</t>
    </rPh>
    <phoneticPr fontId="1"/>
  </si>
  <si>
    <t>■実績 □予定</t>
    <rPh sb="1" eb="3">
      <t>ジッセキ</t>
    </rPh>
    <rPh sb="5" eb="7">
      <t>ヨテイ</t>
    </rPh>
    <phoneticPr fontId="1"/>
  </si>
  <si>
    <t>□実績 ■予定</t>
    <rPh sb="1" eb="3">
      <t>ジッセキ</t>
    </rPh>
    <rPh sb="5" eb="7">
      <t>ヨテイ</t>
    </rPh>
    <phoneticPr fontId="1"/>
  </si>
  <si>
    <t>年</t>
  </si>
  <si>
    <t>年</t>
    <phoneticPr fontId="1"/>
  </si>
  <si>
    <t>月</t>
  </si>
  <si>
    <t>月</t>
    <phoneticPr fontId="1"/>
  </si>
  <si>
    <t>日生</t>
    <phoneticPr fontId="1"/>
  </si>
  <si>
    <t>歳</t>
    <phoneticPr fontId="1"/>
  </si>
  <si>
    <t>age</t>
    <phoneticPr fontId="1"/>
  </si>
  <si>
    <t>日</t>
  </si>
  <si>
    <t>令和</t>
    <rPh sb="0" eb="2">
      <t>レイワ</t>
    </rPh>
    <phoneticPr fontId="1"/>
  </si>
  <si>
    <t>～</t>
  </si>
  <si>
    <t>要支援(    )
要介護(    )</t>
  </si>
  <si>
    <t>要支援(    )
要介護(    )</t>
    <phoneticPr fontId="1"/>
  </si>
  <si>
    <t>要支援( １ )
要介護(    )</t>
    <phoneticPr fontId="1"/>
  </si>
  <si>
    <t>要支援( ２ )
要介護(    )</t>
    <phoneticPr fontId="1"/>
  </si>
  <si>
    <t>要支援(    )
要介護( １ )</t>
    <phoneticPr fontId="1"/>
  </si>
  <si>
    <t>要支援(    )
要介護( ２ )</t>
    <phoneticPr fontId="1"/>
  </si>
  <si>
    <t>要支援(    )
要介護( ３ )</t>
    <phoneticPr fontId="1"/>
  </si>
  <si>
    <t>要支援(    )
要介護( ４ )</t>
    <phoneticPr fontId="1"/>
  </si>
  <si>
    <t>要支援(    )
要介護( ５ )</t>
    <phoneticPr fontId="1"/>
  </si>
  <si>
    <t>hansu</t>
    <phoneticPr fontId="1"/>
  </si>
  <si>
    <t>jisseki</t>
    <phoneticPr fontId="1"/>
  </si>
  <si>
    <t>yotei</t>
    <phoneticPr fontId="1"/>
  </si>
  <si>
    <t>実績</t>
    <rPh sb="0" eb="2">
      <t>ジッセキ</t>
    </rPh>
    <phoneticPr fontId="1"/>
  </si>
  <si>
    <t>日</t>
    <phoneticPr fontId="1"/>
  </si>
  <si>
    <t>予定</t>
    <rPh sb="0" eb="2">
      <t>ヨテイ</t>
    </rPh>
    <phoneticPr fontId="1"/>
  </si>
  <si>
    <t>年</t>
    <rPh sb="0" eb="1">
      <t>ネン</t>
    </rPh>
    <phoneticPr fontId="1"/>
  </si>
  <si>
    <t>事業所番号</t>
    <rPh sb="0" eb="3">
      <t>ジギョウショ</t>
    </rPh>
    <rPh sb="3" eb="5">
      <t>バンゴウ</t>
    </rPh>
    <phoneticPr fontId="1"/>
  </si>
  <si>
    <t>連絡先
TEL</t>
    <phoneticPr fontId="1"/>
  </si>
  <si>
    <t>指定居宅
介護支援
事業所名</t>
    <rPh sb="0" eb="4">
      <t>シテイ</t>
    </rPh>
    <rPh sb="5" eb="9">
      <t>カイゴシエン</t>
    </rPh>
    <rPh sb="10" eb="13">
      <t>ジギョウショ</t>
    </rPh>
    <rPh sb="13" eb="14">
      <t>メイ</t>
    </rPh>
    <phoneticPr fontId="1"/>
  </si>
  <si>
    <t>－　　　－</t>
    <phoneticPr fontId="1"/>
  </si>
  <si>
    <t>年　齢</t>
    <rPh sb="0" eb="1">
      <t>ネン</t>
    </rPh>
    <rPh sb="2" eb="3">
      <t>トシ</t>
    </rPh>
    <phoneticPr fontId="1"/>
  </si>
  <si>
    <t>性　別</t>
    <rPh sb="0" eb="1">
      <t>セイ</t>
    </rPh>
    <rPh sb="2" eb="3">
      <t>ベツ</t>
    </rPh>
    <phoneticPr fontId="1"/>
  </si>
  <si>
    <t>□大正
□昭和</t>
    <rPh sb="2" eb="3">
      <t>セイ</t>
    </rPh>
    <rPh sb="6" eb="7">
      <t>ワ</t>
    </rPh>
    <phoneticPr fontId="1"/>
  </si>
  <si>
    <t>■大正
□昭和</t>
    <rPh sb="2" eb="3">
      <t>セイ</t>
    </rPh>
    <rPh sb="6" eb="7">
      <t>ワ</t>
    </rPh>
    <phoneticPr fontId="1"/>
  </si>
  <si>
    <t>□大正
■昭和</t>
    <rPh sb="2" eb="3">
      <t>セイ</t>
    </rPh>
    <rPh sb="6" eb="7">
      <t>ワ</t>
    </rPh>
    <phoneticPr fontId="1"/>
  </si>
  <si>
    <t>■明治
□大正</t>
    <rPh sb="1" eb="3">
      <t>メイジ</t>
    </rPh>
    <rPh sb="5" eb="7">
      <t>タイショウ</t>
    </rPh>
    <phoneticPr fontId="1"/>
  </si>
  <si>
    <t>住　所</t>
    <rPh sb="0" eb="1">
      <t>ジュウ</t>
    </rPh>
    <rPh sb="2" eb="3">
      <t>ショ</t>
    </rPh>
    <phoneticPr fontId="1"/>
  </si>
  <si>
    <t>短期⼊所サービスの利⽤延⻑の検討に関する確認事項</t>
    <rPh sb="0" eb="2">
      <t>タンキ</t>
    </rPh>
    <rPh sb="3" eb="4">
      <t>ショ</t>
    </rPh>
    <rPh sb="9" eb="10">
      <t>トシ</t>
    </rPh>
    <rPh sb="11" eb="12">
      <t>ノベ</t>
    </rPh>
    <rPh sb="14" eb="16">
      <t>ケントウ</t>
    </rPh>
    <rPh sb="17" eb="18">
      <t>カン</t>
    </rPh>
    <rPh sb="20" eb="22">
      <t>カクニン</t>
    </rPh>
    <rPh sb="22" eb="24">
      <t>ジコウ</t>
    </rPh>
    <phoneticPr fontId="1"/>
  </si>
  <si>
    <t>そのとおり</t>
    <phoneticPr fontId="1"/>
  </si>
  <si>
    <t>やや違う</t>
    <rPh sb="2" eb="3">
      <t>チガ</t>
    </rPh>
    <phoneticPr fontId="1"/>
  </si>
  <si>
    <t>違っている</t>
    <rPh sb="0" eb="1">
      <t>チガ</t>
    </rPh>
    <phoneticPr fontId="1"/>
  </si>
  <si>
    <t>短期⼊所⽣活介護及び短期⼊所療養介護の制度趣旨に沿った利⽤が計画されているか。</t>
    <phoneticPr fontId="1"/>
  </si>
  <si>
    <t>ケアプランにおける各々のニーズに対する⽬標の実現のための⼿段として、サービス提供が適切に⾏われているか。</t>
    <phoneticPr fontId="1"/>
  </si>
  <si>
    <t>利⽤者の⼼⾝の状況、家族（家庭）の状況・環境、経済的状況等の観点から、延⻑の必要性が客観的に認められ得る状況であるか。</t>
    <phoneticPr fontId="1"/>
  </si>
  <si>
    <t xml:space="preserve"> 短期⼊所サービスの延⻑利⽤以外に他の⽅法は考えられないか。また、その努⼒がされているか。</t>
    <phoneticPr fontId="1"/>
  </si>
  <si>
    <t>4.</t>
    <phoneticPr fontId="1"/>
  </si>
  <si>
    <t>5.</t>
    <phoneticPr fontId="1"/>
  </si>
  <si>
    <t>3.</t>
    <phoneticPr fontId="1"/>
  </si>
  <si>
    <t>2.</t>
    <phoneticPr fontId="1"/>
  </si>
  <si>
    <t>1.</t>
    <phoneticPr fontId="1"/>
  </si>
  <si>
    <t>家族の介護負担軽減、施設⼊所等に関する⽅針などではなく、短期⼊所利⽤中の利⽤者の望む⽣活や尊厳に配慮した総合的な援助⽅針があるか。</t>
    <phoneticPr fontId="1"/>
  </si>
  <si>
    <t>その他（やむを得ない事情など）</t>
    <phoneticPr fontId="1"/>
  </si>
  <si>
    <t>6.</t>
    <phoneticPr fontId="1"/>
  </si>
  <si>
    <t>大正</t>
    <rPh sb="0" eb="2">
      <t>タイショウ</t>
    </rPh>
    <phoneticPr fontId="1"/>
  </si>
  <si>
    <t>昭和</t>
    <rPh sb="0" eb="2">
      <t>ショウワ</t>
    </rPh>
    <phoneticPr fontId="1"/>
  </si>
  <si>
    <t>明治</t>
    <rPh sb="0" eb="2">
      <t>メイジ</t>
    </rPh>
    <phoneticPr fontId="1"/>
  </si>
  <si>
    <t>補足事項（左欄の回答の理由など）</t>
    <rPh sb="0" eb="2">
      <t>ホソク</t>
    </rPh>
    <rPh sb="2" eb="4">
      <t>ジコウ</t>
    </rPh>
    <rPh sb="5" eb="6">
      <t>ヒダリ</t>
    </rPh>
    <rPh sb="6" eb="7">
      <t>ラン</t>
    </rPh>
    <rPh sb="8" eb="10">
      <t>カイトウ</t>
    </rPh>
    <rPh sb="11" eb="13">
      <t>リユウ</t>
    </rPh>
    <phoneticPr fontId="1"/>
  </si>
  <si>
    <t>2 短期入所の長期利用前のサービスの利用状況(医療保険等、インフォーマルサービスを含む)</t>
    <rPh sb="2" eb="4">
      <t>タンキ</t>
    </rPh>
    <rPh sb="4" eb="6">
      <t>ニュウショ</t>
    </rPh>
    <rPh sb="7" eb="9">
      <t>チョウキ</t>
    </rPh>
    <rPh sb="9" eb="11">
      <t>リヨウ</t>
    </rPh>
    <rPh sb="11" eb="12">
      <t>マエ</t>
    </rPh>
    <rPh sb="18" eb="20">
      <t>リヨウ</t>
    </rPh>
    <rPh sb="20" eb="22">
      <t>ジョウキョウ</t>
    </rPh>
    <rPh sb="23" eb="25">
      <t>イリョウ</t>
    </rPh>
    <rPh sb="25" eb="27">
      <t>ホケン</t>
    </rPh>
    <rPh sb="27" eb="28">
      <t>トウ</t>
    </rPh>
    <rPh sb="41" eb="42">
      <t>フク</t>
    </rPh>
    <phoneticPr fontId="1"/>
  </si>
  <si>
    <t>≪短期入所の長期利用前の家族の支援状況≫</t>
    <rPh sb="12" eb="14">
      <t>カゾク</t>
    </rPh>
    <phoneticPr fontId="1"/>
  </si>
  <si>
    <t>≪短期入所の利用中の家族の支援状況≫</t>
    <rPh sb="8" eb="9">
      <t>チュウ</t>
    </rPh>
    <rPh sb="10" eb="12">
      <t>カゾク</t>
    </rPh>
    <phoneticPr fontId="1"/>
  </si>
  <si>
    <t>4 短期入所利用の超過利用の理由及び介護支援専門員として今後の支援に関する考え</t>
    <rPh sb="2" eb="4">
      <t>タンキ</t>
    </rPh>
    <rPh sb="4" eb="6">
      <t>ニュウショ</t>
    </rPh>
    <rPh sb="6" eb="8">
      <t>リヨウ</t>
    </rPh>
    <rPh sb="9" eb="11">
      <t>チョウカ</t>
    </rPh>
    <rPh sb="11" eb="13">
      <t>リヨウ</t>
    </rPh>
    <rPh sb="14" eb="16">
      <t>リユウ</t>
    </rPh>
    <rPh sb="16" eb="17">
      <t>オヨ</t>
    </rPh>
    <rPh sb="18" eb="20">
      <t>カイゴ</t>
    </rPh>
    <rPh sb="20" eb="22">
      <t>シエン</t>
    </rPh>
    <rPh sb="22" eb="25">
      <t>センモンイン</t>
    </rPh>
    <rPh sb="28" eb="30">
      <t>コンゴ</t>
    </rPh>
    <rPh sb="31" eb="33">
      <t>シエン</t>
    </rPh>
    <rPh sb="34" eb="35">
      <t>カン</t>
    </rPh>
    <rPh sb="37" eb="38">
      <t>カンガ</t>
    </rPh>
    <phoneticPr fontId="1"/>
  </si>
  <si>
    <t>5 短期入所利用中の利用者の自立、生活に対する必要な支援および今後の見込みに関する考え</t>
    <rPh sb="2" eb="4">
      <t>タンキ</t>
    </rPh>
    <rPh sb="4" eb="6">
      <t>ニュウショ</t>
    </rPh>
    <rPh sb="6" eb="8">
      <t>リヨウ</t>
    </rPh>
    <rPh sb="8" eb="9">
      <t>チュウ</t>
    </rPh>
    <rPh sb="10" eb="13">
      <t>リヨウシャ</t>
    </rPh>
    <rPh sb="14" eb="16">
      <t>ジリツ</t>
    </rPh>
    <rPh sb="17" eb="19">
      <t>セイカツ</t>
    </rPh>
    <rPh sb="20" eb="21">
      <t>タイ</t>
    </rPh>
    <rPh sb="23" eb="25">
      <t>ヒツヨウ</t>
    </rPh>
    <rPh sb="26" eb="28">
      <t>シエン</t>
    </rPh>
    <rPh sb="31" eb="33">
      <t>コンゴ</t>
    </rPh>
    <rPh sb="34" eb="36">
      <t>ミコ</t>
    </rPh>
    <rPh sb="38" eb="39">
      <t>カン</t>
    </rPh>
    <rPh sb="41" eb="42">
      <t>カンガ</t>
    </rPh>
    <phoneticPr fontId="1"/>
  </si>
  <si>
    <t>家族氏名</t>
    <rPh sb="0" eb="2">
      <t>カゾク</t>
    </rPh>
    <rPh sb="2" eb="4">
      <t>シメイ</t>
    </rPh>
    <phoneticPr fontId="1"/>
  </si>
  <si>
    <t>年齢</t>
    <rPh sb="0" eb="2">
      <t>ネンレイ</t>
    </rPh>
    <phoneticPr fontId="1"/>
  </si>
  <si>
    <t>住居</t>
    <rPh sb="0" eb="2">
      <t>ジュウキョ</t>
    </rPh>
    <phoneticPr fontId="1"/>
  </si>
  <si>
    <t>続柄</t>
    <rPh sb="0" eb="2">
      <t>ツヅキガラ</t>
    </rPh>
    <phoneticPr fontId="1"/>
  </si>
  <si>
    <t>主介護者</t>
    <rPh sb="0" eb="1">
      <t>シュ</t>
    </rPh>
    <rPh sb="1" eb="3">
      <t>カイゴ</t>
    </rPh>
    <rPh sb="3" eb="4">
      <t>シャ</t>
    </rPh>
    <phoneticPr fontId="1"/>
  </si>
  <si>
    <t>就労あり</t>
    <rPh sb="0" eb="2">
      <t>シュウロウ</t>
    </rPh>
    <phoneticPr fontId="1"/>
  </si>
  <si>
    <t>同居</t>
    <rPh sb="0" eb="2">
      <t>ドウキョ</t>
    </rPh>
    <phoneticPr fontId="1"/>
  </si>
  <si>
    <t>市内</t>
    <rPh sb="0" eb="2">
      <t>シナイ</t>
    </rPh>
    <phoneticPr fontId="1"/>
  </si>
  <si>
    <t>県内</t>
    <rPh sb="0" eb="2">
      <t>ケンナイ</t>
    </rPh>
    <phoneticPr fontId="1"/>
  </si>
  <si>
    <t>県外</t>
    <rPh sb="0" eb="2">
      <t>ケンガイ</t>
    </rPh>
    <phoneticPr fontId="1"/>
  </si>
  <si>
    <t>※年齢は○歳代等をご記入ください。</t>
    <rPh sb="1" eb="3">
      <t>ネンレイ</t>
    </rPh>
    <rPh sb="5" eb="6">
      <t>サイ</t>
    </rPh>
    <rPh sb="6" eb="7">
      <t>ダイ</t>
    </rPh>
    <rPh sb="7" eb="8">
      <t>トウ</t>
    </rPh>
    <rPh sb="10" eb="12">
      <t>キニュウ</t>
    </rPh>
    <phoneticPr fontId="1"/>
  </si>
  <si>
    <t>3 家族の状況　≪家族構成≫</t>
    <rPh sb="2" eb="4">
      <t>カゾク</t>
    </rPh>
    <rPh sb="5" eb="7">
      <t>ジョウキョウ</t>
    </rPh>
    <phoneticPr fontId="1"/>
  </si>
  <si>
    <t>直近の居宅サービス計画（第1表～第3表,第4表,第5表,ｱｾｽﾒﾝﾄ,ﾓﾆﾀﾘﾝｸﾞｼｰﾄ等）を添付してください。</t>
    <rPh sb="0" eb="2">
      <t>チョッキン</t>
    </rPh>
    <rPh sb="3" eb="5">
      <t>キョタク</t>
    </rPh>
    <rPh sb="12" eb="13">
      <t>ダイ</t>
    </rPh>
    <rPh sb="14" eb="15">
      <t>ヒョウ</t>
    </rPh>
    <rPh sb="16" eb="17">
      <t>ダイ</t>
    </rPh>
    <rPh sb="18" eb="19">
      <t>ヒョウ</t>
    </rPh>
    <rPh sb="45" eb="46">
      <t>トウ</t>
    </rPh>
    <rPh sb="48" eb="50">
      <t>テンプ</t>
    </rPh>
    <phoneticPr fontId="1"/>
  </si>
  <si>
    <t xml:space="preserve">施設申込状況   </t>
    <rPh sb="0" eb="2">
      <t>シセツ</t>
    </rPh>
    <rPh sb="2" eb="6">
      <t>モウシコ</t>
    </rPh>
    <phoneticPr fontId="1"/>
  </si>
  <si>
    <t>※主介護者、就労ありの場合■にしてください。</t>
    <rPh sb="1" eb="2">
      <t>シュ</t>
    </rPh>
    <rPh sb="2" eb="4">
      <t>カイゴ</t>
    </rPh>
    <rPh sb="4" eb="5">
      <t>シャ</t>
    </rPh>
    <rPh sb="6" eb="8">
      <t>シュウロウ</t>
    </rPh>
    <rPh sb="11" eb="13">
      <t>バアイ</t>
    </rPh>
    <phoneticPr fontId="1"/>
  </si>
  <si>
    <t>特記事項</t>
    <rPh sb="0" eb="2">
      <t>トッキ</t>
    </rPh>
    <rPh sb="2" eb="4">
      <t>ジコウ</t>
    </rPh>
    <phoneticPr fontId="1"/>
  </si>
  <si>
    <r>
      <t>〔　(  )内に</t>
    </r>
    <r>
      <rPr>
        <u/>
        <sz val="11"/>
        <rFont val="ＭＳ Ｐ明朝"/>
        <family val="1"/>
        <charset val="128"/>
      </rPr>
      <t>申込施設名</t>
    </r>
    <r>
      <rPr>
        <sz val="11"/>
        <rFont val="ＭＳ Ｐ明朝"/>
        <family val="1"/>
        <charset val="128"/>
      </rPr>
      <t>、</t>
    </r>
    <r>
      <rPr>
        <u/>
        <sz val="11"/>
        <rFont val="ＭＳ Ｐ明朝"/>
        <family val="1"/>
        <charset val="128"/>
      </rPr>
      <t>申込年月</t>
    </r>
    <r>
      <rPr>
        <sz val="11"/>
        <rFont val="ＭＳ Ｐ明朝"/>
        <family val="1"/>
        <charset val="128"/>
      </rPr>
      <t>を記入し、待機順も分かれば記入してください。　〕</t>
    </r>
    <phoneticPr fontId="1"/>
  </si>
  <si>
    <t>(病気、障がい他)</t>
    <rPh sb="1" eb="3">
      <t>ビョウキ</t>
    </rPh>
    <rPh sb="4" eb="5">
      <t>ショウ</t>
    </rPh>
    <rPh sb="7" eb="8">
      <t>ホカ</t>
    </rPh>
    <phoneticPr fontId="1"/>
  </si>
  <si>
    <t>joryV</t>
    <phoneticPr fontId="1"/>
  </si>
  <si>
    <t>※</t>
    <phoneticPr fontId="1"/>
  </si>
  <si>
    <t>年月の右欄に日数を記入してください。</t>
    <rPh sb="0" eb="1">
      <t>ネン</t>
    </rPh>
    <rPh sb="1" eb="2">
      <t>ガツ</t>
    </rPh>
    <rPh sb="3" eb="4">
      <t>ミギ</t>
    </rPh>
    <rPh sb="4" eb="5">
      <t>ラン</t>
    </rPh>
    <rPh sb="6" eb="8">
      <t>ニッスウ</t>
    </rPh>
    <rPh sb="9" eb="11">
      <t>キニュウ</t>
    </rPh>
    <phoneticPr fontId="1"/>
  </si>
  <si>
    <t>Excelでは自動計算できます。</t>
    <rPh sb="7" eb="9">
      <t>ジドウ</t>
    </rPh>
    <rPh sb="9" eb="11">
      <t>ケイサン</t>
    </rPh>
    <phoneticPr fontId="1"/>
  </si>
  <si>
    <t>認定有効期間を必ず記入してください。</t>
    <rPh sb="0" eb="2">
      <t>ニンテイ</t>
    </rPh>
    <rPh sb="2" eb="4">
      <t>ユウコウ</t>
    </rPh>
    <rPh sb="4" eb="6">
      <t>キカン</t>
    </rPh>
    <rPh sb="7" eb="8">
      <t>カナラ</t>
    </rPh>
    <rPh sb="9" eb="11">
      <t>キニュウ</t>
    </rPh>
    <phoneticPr fontId="1"/>
  </si>
  <si>
    <t>エクセル様式について</t>
  </si>
  <si>
    <t>プルダウンメニュー</t>
    <phoneticPr fontId="1"/>
  </si>
  <si>
    <t>１．</t>
    <phoneticPr fontId="1"/>
  </si>
  <si>
    <t>数値などをメニューの選択肢から選んで入力することができます。</t>
    <rPh sb="0" eb="2">
      <t>スウチ</t>
    </rPh>
    <rPh sb="10" eb="13">
      <t>センタクシ</t>
    </rPh>
    <rPh sb="15" eb="16">
      <t>エラ</t>
    </rPh>
    <rPh sb="18" eb="20">
      <t>ニュウリョク</t>
    </rPh>
    <phoneticPr fontId="1"/>
  </si>
  <si>
    <t>入力するセル（記入欄）を選択（マウスでクリック）すると右側にボタン［▼］が現れます。</t>
    <rPh sb="0" eb="2">
      <t>ニュウリョク</t>
    </rPh>
    <rPh sb="7" eb="9">
      <t>キニュウ</t>
    </rPh>
    <rPh sb="9" eb="10">
      <t>ラン</t>
    </rPh>
    <rPh sb="12" eb="14">
      <t>センタク</t>
    </rPh>
    <rPh sb="27" eb="29">
      <t>ミギガワ</t>
    </rPh>
    <rPh sb="37" eb="38">
      <t>アラワ</t>
    </rPh>
    <phoneticPr fontId="1"/>
  </si>
  <si>
    <t>このボタンをクリックすると、メニューが現れますので、選択肢から選択して入力します。</t>
    <rPh sb="19" eb="20">
      <t>アラワ</t>
    </rPh>
    <rPh sb="26" eb="29">
      <t>センタクシ</t>
    </rPh>
    <rPh sb="31" eb="33">
      <t>センタク</t>
    </rPh>
    <rPh sb="35" eb="37">
      <t>ニュウリョク</t>
    </rPh>
    <phoneticPr fontId="1"/>
  </si>
  <si>
    <t>対応部分</t>
    <rPh sb="0" eb="2">
      <t>タイオウ</t>
    </rPh>
    <rPh sb="2" eb="4">
      <t>ブブン</t>
    </rPh>
    <phoneticPr fontId="1"/>
  </si>
  <si>
    <t>［作成日］の年月日</t>
    <rPh sb="1" eb="4">
      <t>サクセイビ</t>
    </rPh>
    <rPh sb="6" eb="7">
      <t>ネン</t>
    </rPh>
    <rPh sb="7" eb="9">
      <t>ガッピ</t>
    </rPh>
    <phoneticPr fontId="1"/>
  </si>
  <si>
    <t>［生年月日］の年号および年月日</t>
    <rPh sb="1" eb="3">
      <t>セイネン</t>
    </rPh>
    <rPh sb="3" eb="5">
      <t>ガッピ</t>
    </rPh>
    <rPh sb="7" eb="9">
      <t>ネンゴウ</t>
    </rPh>
    <rPh sb="12" eb="15">
      <t>ネンガッピ</t>
    </rPh>
    <phoneticPr fontId="1"/>
  </si>
  <si>
    <t>［性別］の「□ 男　・　□ 女」</t>
    <rPh sb="1" eb="3">
      <t>セイベツ</t>
    </rPh>
    <phoneticPr fontId="1"/>
  </si>
  <si>
    <t>［要介護状態区分］の「要支援(    )要介護(    )」</t>
    <phoneticPr fontId="1"/>
  </si>
  <si>
    <t>［認定有効期間］の元号付き各年月日</t>
    <rPh sb="9" eb="11">
      <t>ゲンゴウ</t>
    </rPh>
    <rPh sb="11" eb="12">
      <t>ツ</t>
    </rPh>
    <rPh sb="13" eb="14">
      <t>カク</t>
    </rPh>
    <rPh sb="14" eb="17">
      <t>ネンガッピ</t>
    </rPh>
    <phoneticPr fontId="1"/>
  </si>
  <si>
    <t>［短期入所利用実績及び予定］の各日数欄</t>
    <rPh sb="15" eb="16">
      <t>カク</t>
    </rPh>
    <rPh sb="16" eb="18">
      <t>ニッスウ</t>
    </rPh>
    <rPh sb="18" eb="19">
      <t>ラン</t>
    </rPh>
    <phoneticPr fontId="1"/>
  </si>
  <si>
    <t>［短期⼊所サービスの利⽤延⻑の検討に関する確認事項］の各チェックボックス（□）</t>
    <rPh sb="27" eb="28">
      <t>カク</t>
    </rPh>
    <phoneticPr fontId="1"/>
  </si>
  <si>
    <t>［申出理由］の［3 家族の状況　≪家族構成≫］の各チェックボックス（□）、住居欄</t>
    <rPh sb="1" eb="3">
      <t>モウシデ</t>
    </rPh>
    <rPh sb="3" eb="5">
      <t>リユウ</t>
    </rPh>
    <rPh sb="37" eb="39">
      <t>ジュウキョ</t>
    </rPh>
    <rPh sb="39" eb="40">
      <t>ラン</t>
    </rPh>
    <phoneticPr fontId="1"/>
  </si>
  <si>
    <t>２．</t>
  </si>
  <si>
    <t>自動計算等</t>
    <rPh sb="0" eb="2">
      <t>ジドウ</t>
    </rPh>
    <rPh sb="2" eb="4">
      <t>ケイサン</t>
    </rPh>
    <rPh sb="4" eb="5">
      <t>トウ</t>
    </rPh>
    <phoneticPr fontId="1"/>
  </si>
  <si>
    <t>数値などについて自動計算等により表示できます。</t>
    <rPh sb="0" eb="2">
      <t>スウチ</t>
    </rPh>
    <rPh sb="8" eb="10">
      <t>ジドウ</t>
    </rPh>
    <rPh sb="10" eb="12">
      <t>ケイサン</t>
    </rPh>
    <rPh sb="12" eb="13">
      <t>トウ</t>
    </rPh>
    <rPh sb="16" eb="18">
      <t>ヒョウジ</t>
    </rPh>
    <phoneticPr fontId="1"/>
  </si>
  <si>
    <t>［年　齢］</t>
    <phoneticPr fontId="1"/>
  </si>
  <si>
    <t>～［生年月日］入力後に、作成日時点または今日の年齢が表示されます。</t>
  </si>
  <si>
    <t>～［認定有効期間］の開始年月に応じて表示されます。</t>
    <rPh sb="10" eb="12">
      <t>カイシ</t>
    </rPh>
    <rPh sb="12" eb="14">
      <t>ネンゲツ</t>
    </rPh>
    <rPh sb="15" eb="16">
      <t>オウ</t>
    </rPh>
    <rPh sb="18" eb="20">
      <t>ヒョウジ</t>
    </rPh>
    <phoneticPr fontId="1"/>
  </si>
  <si>
    <t>～日数欄の入力後に、作成日および入力部分の年月に応じて表示されます。</t>
    <rPh sb="5" eb="8">
      <t>ニュウリョクゴ</t>
    </rPh>
    <rPh sb="10" eb="13">
      <t>サクセイビ</t>
    </rPh>
    <rPh sb="16" eb="18">
      <t>ニュウリョク</t>
    </rPh>
    <rPh sb="18" eb="20">
      <t>ブブン</t>
    </rPh>
    <rPh sb="21" eb="23">
      <t>ネンゲツ</t>
    </rPh>
    <rPh sb="24" eb="25">
      <t>オウ</t>
    </rPh>
    <rPh sb="27" eb="29">
      <t>ヒョウジ</t>
    </rPh>
    <phoneticPr fontId="1"/>
  </si>
  <si>
    <t>～各日数欄の入力により、合計日数で積算して表示されます。</t>
    <rPh sb="1" eb="2">
      <t>カク</t>
    </rPh>
    <rPh sb="6" eb="8">
      <t>ニュウリョク</t>
    </rPh>
    <rPh sb="12" eb="14">
      <t>ゴウケイ</t>
    </rPh>
    <rPh sb="14" eb="16">
      <t>ニッスウ</t>
    </rPh>
    <rPh sb="17" eb="19">
      <t>セキサン</t>
    </rPh>
    <rPh sb="21" eb="23">
      <t>ヒョウジ</t>
    </rPh>
    <phoneticPr fontId="1"/>
  </si>
  <si>
    <t>～各日数欄の入力により、合計数に応じて到達年月が表示されます。</t>
    <rPh sb="1" eb="2">
      <t>カク</t>
    </rPh>
    <rPh sb="6" eb="8">
      <t>ニュウリョク</t>
    </rPh>
    <rPh sb="12" eb="15">
      <t>ゴウケイスウ</t>
    </rPh>
    <rPh sb="16" eb="17">
      <t>オウ</t>
    </rPh>
    <rPh sb="19" eb="21">
      <t>トウタツ</t>
    </rPh>
    <rPh sb="21" eb="23">
      <t>ネンゲツ</t>
    </rPh>
    <rPh sb="24" eb="26">
      <t>ヒョウジ</t>
    </rPh>
    <phoneticPr fontId="1"/>
  </si>
  <si>
    <t>［短期入所利用実績及び予定］の各「年月」欄</t>
    <rPh sb="15" eb="16">
      <t>カク</t>
    </rPh>
    <rPh sb="17" eb="19">
      <t>ネンゲツ</t>
    </rPh>
    <rPh sb="20" eb="21">
      <t>ラン</t>
    </rPh>
    <phoneticPr fontId="1"/>
  </si>
  <si>
    <t>［短期入所利用実績及び予定］の各「□実績 □予定」欄</t>
    <rPh sb="15" eb="16">
      <t>カク</t>
    </rPh>
    <rPh sb="25" eb="26">
      <t>ラン</t>
    </rPh>
    <phoneticPr fontId="1"/>
  </si>
  <si>
    <t>［短期入所利用実績及び予定］の実績と予定の各合計日数欄</t>
    <rPh sb="15" eb="17">
      <t>ジッセキ</t>
    </rPh>
    <rPh sb="18" eb="20">
      <t>ヨテイ</t>
    </rPh>
    <rPh sb="21" eb="22">
      <t>カク</t>
    </rPh>
    <rPh sb="22" eb="24">
      <t>ゴウケイ</t>
    </rPh>
    <rPh sb="24" eb="26">
      <t>ニッスウ</t>
    </rPh>
    <rPh sb="26" eb="27">
      <t>ラン</t>
    </rPh>
    <phoneticPr fontId="1"/>
  </si>
  <si>
    <t>［短期入所利用実績及び予定］の半数超え到達年月の「年月」欄</t>
    <rPh sb="25" eb="26">
      <t>ネン</t>
    </rPh>
    <rPh sb="26" eb="27">
      <t>ガツ</t>
    </rPh>
    <rPh sb="28" eb="29">
      <t>ラン</t>
    </rPh>
    <phoneticPr fontId="1"/>
  </si>
  <si>
    <t>※年月、実績・予定の各欄、［半数超え到達年月］の年月は自動計算等のため入力不要</t>
    <rPh sb="1" eb="3">
      <t>ネンゲツ</t>
    </rPh>
    <rPh sb="4" eb="6">
      <t>ジッセキ</t>
    </rPh>
    <rPh sb="7" eb="9">
      <t>ヨテイ</t>
    </rPh>
    <rPh sb="10" eb="12">
      <t>カクラン</t>
    </rPh>
    <rPh sb="24" eb="26">
      <t>ネンゲツ</t>
    </rPh>
    <rPh sb="27" eb="29">
      <t>ジドウ</t>
    </rPh>
    <rPh sb="29" eb="31">
      <t>ケイサン</t>
    </rPh>
    <rPh sb="31" eb="32">
      <t>トウ</t>
    </rPh>
    <rPh sb="35" eb="37">
      <t>ニュウリョク</t>
    </rPh>
    <rPh sb="37" eb="39">
      <t>フヨウ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</si>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</sst>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b/>
      <sz val="10"/>
      <name val="ＭＳ Ｐ明朝"/>
      <family val="1"/>
      <charset val="128"/>
    </font>
    <font>
      <u/>
      <sz val="11"/>
      <name val="ＭＳ Ｐ明朝"/>
      <family val="1"/>
      <charset val="128"/>
    </font>
    <font>
      <sz val="11"/>
      <color theme="0"/>
      <name val="ＭＳ Ｐゴシック"/>
      <family val="3"/>
      <charset val="128"/>
    </font>
    <font>
      <sz val="9"/>
      <color theme="0"/>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0" xfId="0" applyBorder="1" applyAlignment="1">
      <alignment vertical="top"/>
    </xf>
    <xf numFmtId="0" fontId="0" fillId="0" borderId="4" xfId="0" applyBorder="1" applyAlignment="1">
      <alignment vertical="top"/>
    </xf>
    <xf numFmtId="0" fontId="0" fillId="0" borderId="0" xfId="0" applyFont="1">
      <alignment vertical="center"/>
    </xf>
    <xf numFmtId="0" fontId="4" fillId="0" borderId="0" xfId="0" applyFont="1" applyBorder="1" applyAlignment="1">
      <alignment vertical="center"/>
    </xf>
    <xf numFmtId="0" fontId="4" fillId="0" borderId="0" xfId="0" applyFont="1" applyBorder="1" applyAlignment="1">
      <alignment vertical="top"/>
    </xf>
    <xf numFmtId="0" fontId="4" fillId="0" borderId="8"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4" fillId="0" borderId="1" xfId="0" applyFont="1" applyBorder="1" applyAlignment="1">
      <alignment vertical="top"/>
    </xf>
    <xf numFmtId="0" fontId="4" fillId="0" borderId="1" xfId="0" applyFont="1" applyBorder="1" applyAlignment="1">
      <alignment vertical="center"/>
    </xf>
    <xf numFmtId="0" fontId="0" fillId="0" borderId="8" xfId="0" applyFont="1" applyBorder="1" applyAlignment="1">
      <alignment vertical="top"/>
    </xf>
    <xf numFmtId="0" fontId="7" fillId="0" borderId="0" xfId="0" applyFont="1" applyAlignment="1">
      <alignment horizontal="center" vertical="center"/>
    </xf>
    <xf numFmtId="0" fontId="7" fillId="0" borderId="0" xfId="0" applyFont="1">
      <alignment vertical="center"/>
    </xf>
    <xf numFmtId="0" fontId="5" fillId="0" borderId="0" xfId="0" applyFont="1">
      <alignment vertical="center"/>
    </xf>
    <xf numFmtId="0" fontId="5" fillId="3" borderId="5" xfId="0" quotePrefix="1" applyFont="1" applyFill="1" applyBorder="1" applyAlignment="1">
      <alignment horizontal="right" vertical="top" wrapText="1"/>
    </xf>
    <xf numFmtId="0" fontId="5" fillId="3" borderId="3" xfId="0" applyFont="1" applyFill="1" applyBorder="1" applyAlignment="1">
      <alignment vertical="center" wrapText="1"/>
    </xf>
    <xf numFmtId="0" fontId="0" fillId="3" borderId="6" xfId="0" applyFill="1" applyBorder="1">
      <alignment vertical="center"/>
    </xf>
    <xf numFmtId="0" fontId="5" fillId="3" borderId="8" xfId="0" applyFont="1" applyFill="1" applyBorder="1" applyAlignment="1">
      <alignment horizontal="center" vertical="center"/>
    </xf>
    <xf numFmtId="0" fontId="5" fillId="3" borderId="8" xfId="0" applyFont="1" applyFill="1" applyBorder="1">
      <alignment vertical="center"/>
    </xf>
    <xf numFmtId="0" fontId="5" fillId="3" borderId="8" xfId="0" applyFont="1" applyFill="1" applyBorder="1" applyAlignment="1">
      <alignment vertical="center"/>
    </xf>
    <xf numFmtId="0" fontId="5" fillId="3" borderId="3" xfId="0" quotePrefix="1" applyFont="1" applyFill="1" applyBorder="1" applyAlignment="1">
      <alignment horizontal="right" vertical="top"/>
    </xf>
    <xf numFmtId="0" fontId="5" fillId="3" borderId="3" xfId="0" applyFont="1" applyFill="1" applyBorder="1">
      <alignment vertical="center"/>
    </xf>
    <xf numFmtId="0" fontId="5" fillId="3" borderId="0" xfId="0" applyFont="1" applyFill="1" applyBorder="1">
      <alignment vertical="center"/>
    </xf>
    <xf numFmtId="0" fontId="5" fillId="3" borderId="0" xfId="0" quotePrefix="1" applyFont="1" applyFill="1" applyBorder="1" applyAlignment="1">
      <alignment horizontal="right" vertical="top"/>
    </xf>
    <xf numFmtId="0" fontId="5" fillId="3" borderId="0" xfId="0" applyFont="1" applyFill="1" applyBorder="1" applyAlignment="1">
      <alignment vertical="top"/>
    </xf>
    <xf numFmtId="0" fontId="0" fillId="3" borderId="0" xfId="0" applyFill="1" applyBorder="1">
      <alignment vertical="center"/>
    </xf>
    <xf numFmtId="0" fontId="0" fillId="3" borderId="0" xfId="0" applyFill="1" applyBorder="1" applyAlignment="1">
      <alignment horizontal="center" vertical="center"/>
    </xf>
    <xf numFmtId="0" fontId="0" fillId="3" borderId="4" xfId="0" applyFill="1" applyBorder="1">
      <alignment vertical="center"/>
    </xf>
    <xf numFmtId="0" fontId="0" fillId="3" borderId="1" xfId="0" applyFill="1" applyBorder="1" applyAlignment="1">
      <alignment horizontal="right" vertical="top"/>
    </xf>
    <xf numFmtId="0" fontId="0" fillId="3" borderId="0" xfId="0" applyFill="1" applyBorder="1" applyAlignment="1">
      <alignment vertical="top"/>
    </xf>
    <xf numFmtId="49" fontId="0" fillId="3" borderId="0" xfId="0" applyNumberFormat="1" applyFill="1" applyBorder="1" applyAlignment="1">
      <alignment vertical="top"/>
    </xf>
    <xf numFmtId="0" fontId="0" fillId="3" borderId="3" xfId="0" applyFill="1" applyBorder="1" applyAlignment="1">
      <alignment horizontal="right" vertical="top"/>
    </xf>
    <xf numFmtId="0" fontId="0" fillId="3" borderId="3" xfId="0" applyFill="1" applyBorder="1" applyAlignment="1">
      <alignment vertical="top"/>
    </xf>
    <xf numFmtId="0" fontId="0" fillId="3" borderId="8" xfId="0" applyFill="1" applyBorder="1" applyAlignment="1">
      <alignment vertical="top"/>
    </xf>
    <xf numFmtId="0" fontId="0" fillId="3" borderId="1" xfId="0" applyFill="1" applyBorder="1">
      <alignment vertical="center"/>
    </xf>
    <xf numFmtId="0" fontId="0" fillId="3" borderId="2" xfId="0" applyFill="1" applyBorder="1">
      <alignment vertical="center"/>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6" fillId="3" borderId="0" xfId="0" applyFont="1" applyFill="1" applyBorder="1">
      <alignment vertical="center"/>
    </xf>
    <xf numFmtId="0" fontId="9" fillId="0" borderId="0" xfId="0" applyFont="1">
      <alignment vertical="center"/>
    </xf>
    <xf numFmtId="0" fontId="9" fillId="0" borderId="0" xfId="0" applyFont="1" applyAlignment="1">
      <alignment vertical="center"/>
    </xf>
    <xf numFmtId="14" fontId="10" fillId="0" borderId="0" xfId="0" applyNumberFormat="1" applyFont="1">
      <alignment vertical="center"/>
    </xf>
    <xf numFmtId="176" fontId="9" fillId="0" borderId="0" xfId="0" applyNumberFormat="1" applyFont="1">
      <alignment vertical="center"/>
    </xf>
    <xf numFmtId="0" fontId="10" fillId="0" borderId="0" xfId="0" applyFont="1">
      <alignment vertical="center"/>
    </xf>
    <xf numFmtId="0" fontId="5" fillId="3" borderId="8" xfId="0" applyFont="1" applyFill="1" applyBorder="1" applyAlignment="1">
      <alignment horizontal="center" vertical="top"/>
    </xf>
    <xf numFmtId="0" fontId="5" fillId="3" borderId="8" xfId="0" applyFont="1" applyFill="1" applyBorder="1" applyAlignment="1">
      <alignment vertical="top"/>
    </xf>
    <xf numFmtId="0" fontId="4" fillId="3" borderId="1" xfId="0" applyFont="1" applyFill="1" applyBorder="1">
      <alignment vertical="center"/>
    </xf>
    <xf numFmtId="0" fontId="5" fillId="3" borderId="0" xfId="0" applyFont="1" applyFill="1" applyBorder="1" applyAlignment="1">
      <alignment vertical="top" wrapText="1"/>
    </xf>
    <xf numFmtId="0" fontId="4" fillId="3" borderId="1"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1" xfId="0" applyFont="1" applyFill="1" applyBorder="1" applyAlignment="1">
      <alignment vertical="top" wrapText="1"/>
    </xf>
    <xf numFmtId="0" fontId="0" fillId="0" borderId="1" xfId="0"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8" xfId="0" applyBorder="1" applyAlignment="1">
      <alignment vertical="center"/>
    </xf>
    <xf numFmtId="0" fontId="0" fillId="0" borderId="1" xfId="0" applyBorder="1" applyAlignment="1">
      <alignment horizontal="right" vertical="center"/>
    </xf>
    <xf numFmtId="0" fontId="0" fillId="0" borderId="8" xfId="0" applyBorder="1" applyAlignment="1">
      <alignment horizontal="right"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3" borderId="5" xfId="0"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Border="1" applyAlignment="1">
      <alignment horizontal="center" vertical="center"/>
    </xf>
    <xf numFmtId="0" fontId="0" fillId="3" borderId="4" xfId="0" applyFill="1" applyBorder="1" applyAlignment="1">
      <alignment horizontal="center" vertical="center"/>
    </xf>
    <xf numFmtId="0" fontId="2" fillId="0" borderId="1" xfId="0" applyFont="1" applyBorder="1" applyAlignment="1">
      <alignment horizontal="left" vertical="center" wrapText="1"/>
    </xf>
    <xf numFmtId="0" fontId="4" fillId="0" borderId="0" xfId="0" applyFont="1" applyBorder="1" applyAlignment="1">
      <alignment vertical="top"/>
    </xf>
    <xf numFmtId="0" fontId="4" fillId="0" borderId="8" xfId="0" applyFont="1" applyBorder="1" applyAlignment="1">
      <alignment vertical="top"/>
    </xf>
    <xf numFmtId="0" fontId="0" fillId="3" borderId="3" xfId="0" applyFill="1" applyBorder="1" applyAlignment="1">
      <alignment horizontal="center" vertical="center" wrapText="1"/>
    </xf>
    <xf numFmtId="0" fontId="0" fillId="3" borderId="0"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0" fillId="3" borderId="7" xfId="0" applyFill="1" applyBorder="1" applyAlignment="1">
      <alignment horizontal="center" vertical="center" wrapText="1"/>
    </xf>
    <xf numFmtId="0" fontId="0" fillId="0" borderId="3" xfId="0" applyFill="1" applyBorder="1" applyAlignment="1">
      <alignment horizontal="right" vertical="center"/>
    </xf>
    <xf numFmtId="0" fontId="0" fillId="0" borderId="0" xfId="0" applyFill="1" applyBorder="1" applyAlignment="1">
      <alignment horizontal="right" vertical="center"/>
    </xf>
    <xf numFmtId="0" fontId="0" fillId="0" borderId="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5" xfId="0" applyFill="1" applyBorder="1" applyAlignment="1">
      <alignment horizontal="right" vertical="center"/>
    </xf>
    <xf numFmtId="0" fontId="0" fillId="0" borderId="1" xfId="0" applyFill="1" applyBorder="1" applyAlignment="1">
      <alignment horizontal="right"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6" xfId="0" applyFill="1" applyBorder="1" applyAlignment="1">
      <alignment horizontal="center" vertical="center"/>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5" xfId="0" applyFill="1" applyBorder="1" applyAlignment="1">
      <alignment horizontal="center" vertical="center" wrapText="1"/>
    </xf>
    <xf numFmtId="0" fontId="0" fillId="0" borderId="2" xfId="0" applyFill="1" applyBorder="1" applyAlignment="1">
      <alignment horizontal="center" vertical="center"/>
    </xf>
    <xf numFmtId="0" fontId="0" fillId="3" borderId="1" xfId="0" applyFill="1" applyBorder="1" applyAlignment="1">
      <alignment vertical="top" wrapText="1"/>
    </xf>
    <xf numFmtId="0" fontId="0" fillId="3" borderId="2" xfId="0" applyFill="1" applyBorder="1" applyAlignment="1">
      <alignment vertical="top" wrapText="1"/>
    </xf>
    <xf numFmtId="0" fontId="0" fillId="3" borderId="0" xfId="0" applyFill="1" applyBorder="1" applyAlignment="1">
      <alignment vertical="top" wrapText="1"/>
    </xf>
    <xf numFmtId="0" fontId="0" fillId="3" borderId="4" xfId="0" applyFill="1" applyBorder="1" applyAlignment="1">
      <alignment vertical="top"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0" fillId="0" borderId="2" xfId="0" applyFill="1" applyBorder="1" applyAlignment="1">
      <alignment horizontal="left" vertical="center"/>
    </xf>
    <xf numFmtId="0" fontId="0" fillId="0" borderId="4" xfId="0" applyFill="1" applyBorder="1" applyAlignment="1">
      <alignment horizontal="left"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5" xfId="0" quotePrefix="1" applyBorder="1" applyAlignment="1">
      <alignment horizontal="center" vertical="center"/>
    </xf>
    <xf numFmtId="0" fontId="0" fillId="0" borderId="1" xfId="0" applyBorder="1" applyAlignment="1">
      <alignment vertical="center" shrinkToFit="1"/>
    </xf>
    <xf numFmtId="0" fontId="0" fillId="0" borderId="8" xfId="0" applyBorder="1" applyAlignment="1">
      <alignment vertical="center" shrinkToFit="1"/>
    </xf>
    <xf numFmtId="0" fontId="4" fillId="0" borderId="3"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49" fontId="0" fillId="3" borderId="0" xfId="0" applyNumberFormat="1" applyFill="1" applyBorder="1" applyAlignment="1">
      <alignment vertical="top" wrapText="1"/>
    </xf>
    <xf numFmtId="49" fontId="0" fillId="3" borderId="4" xfId="0" applyNumberFormat="1" applyFill="1" applyBorder="1" applyAlignment="1">
      <alignment vertical="top" wrapText="1"/>
    </xf>
    <xf numFmtId="49" fontId="0" fillId="3" borderId="8" xfId="0" applyNumberFormat="1" applyFill="1" applyBorder="1" applyAlignment="1">
      <alignment vertical="top" wrapText="1"/>
    </xf>
    <xf numFmtId="49" fontId="0" fillId="3" borderId="7" xfId="0" applyNumberFormat="1" applyFill="1" applyBorder="1" applyAlignment="1">
      <alignment vertical="top" wrapText="1"/>
    </xf>
    <xf numFmtId="0" fontId="0" fillId="0" borderId="6" xfId="0" applyFont="1" applyBorder="1" applyAlignment="1">
      <alignment horizontal="center" vertical="top"/>
    </xf>
    <xf numFmtId="0" fontId="0" fillId="0" borderId="7" xfId="0" applyFont="1" applyBorder="1" applyAlignment="1">
      <alignment horizontal="center" vertical="top"/>
    </xf>
    <xf numFmtId="0" fontId="0" fillId="0" borderId="5"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4" fillId="0" borderId="5" xfId="0" applyFont="1" applyBorder="1" applyAlignment="1">
      <alignment vertical="top"/>
    </xf>
    <xf numFmtId="0" fontId="4" fillId="0" borderId="1" xfId="0" applyFont="1" applyBorder="1" applyAlignment="1">
      <alignment vertical="top"/>
    </xf>
    <xf numFmtId="0" fontId="4" fillId="0" borderId="2" xfId="0" applyFont="1" applyBorder="1" applyAlignment="1">
      <alignment vertical="top"/>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6" xfId="0" applyBorder="1">
      <alignment vertical="center"/>
    </xf>
    <xf numFmtId="0" fontId="0" fillId="0" borderId="8" xfId="0" applyBorder="1">
      <alignment vertical="center"/>
    </xf>
    <xf numFmtId="0" fontId="0" fillId="0" borderId="7" xfId="0" applyBorder="1">
      <alignment vertical="center"/>
    </xf>
    <xf numFmtId="0" fontId="0" fillId="0" borderId="0" xfId="0" applyAlignment="1"/>
    <xf numFmtId="0" fontId="0" fillId="0" borderId="0" xfId="0" applyAlignment="1">
      <alignment horizontal="left" indent="1"/>
    </xf>
    <xf numFmtId="0" fontId="1" fillId="0" borderId="0" xfId="0" applyFont="1" applyAlignment="1">
      <alignment horizontal="right" vertical="center"/>
    </xf>
    <xf numFmtId="0" fontId="3" fillId="0" borderId="0" xfId="0" quotePrefix="1" applyFont="1" applyAlignment="1">
      <alignment horizontal="right" vertical="center"/>
    </xf>
    <xf numFmtId="0" fontId="3" fillId="0" borderId="0" xfId="0" applyFont="1">
      <alignment vertical="center"/>
    </xf>
    <xf numFmtId="0" fontId="11" fillId="0" borderId="0" xfId="0" applyFont="1">
      <alignment vertical="center"/>
    </xf>
  </cellXfs>
  <cellStyles count="1">
    <cellStyle name="標準" xfId="0" builtinId="0"/>
  </cellStyles>
  <dxfs count="2">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19050</xdr:colOff>
      <xdr:row>21</xdr:row>
      <xdr:rowOff>0</xdr:rowOff>
    </xdr:from>
    <xdr:to>
      <xdr:col>24</xdr:col>
      <xdr:colOff>19050</xdr:colOff>
      <xdr:row>21</xdr:row>
      <xdr:rowOff>0</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bwMode="auto">
        <a:xfrm>
          <a:off x="6648450" y="434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100012</xdr:colOff>
      <xdr:row>51</xdr:row>
      <xdr:rowOff>38100</xdr:rowOff>
    </xdr:from>
    <xdr:to>
      <xdr:col>25</xdr:col>
      <xdr:colOff>147637</xdr:colOff>
      <xdr:row>53</xdr:row>
      <xdr:rowOff>142875</xdr:rowOff>
    </xdr:to>
    <xdr:sp macro="" textlink="">
      <xdr:nvSpPr>
        <xdr:cNvPr id="1029" name="AutoShape 5">
          <a:extLst>
            <a:ext uri="{FF2B5EF4-FFF2-40B4-BE49-F238E27FC236}">
              <a16:creationId xmlns:a16="http://schemas.microsoft.com/office/drawing/2014/main" id="{00000000-0008-0000-0000-000005040000}"/>
            </a:ext>
          </a:extLst>
        </xdr:cNvPr>
        <xdr:cNvSpPr>
          <a:spLocks noChangeArrowheads="1"/>
        </xdr:cNvSpPr>
      </xdr:nvSpPr>
      <xdr:spPr bwMode="auto">
        <a:xfrm>
          <a:off x="871537" y="9715500"/>
          <a:ext cx="5705475" cy="485775"/>
        </a:xfrm>
        <a:prstGeom prst="bracketPair">
          <a:avLst>
            <a:gd name="adj" fmla="val 1025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161924</xdr:colOff>
      <xdr:row>32</xdr:row>
      <xdr:rowOff>171450</xdr:rowOff>
    </xdr:from>
    <xdr:to>
      <xdr:col>25</xdr:col>
      <xdr:colOff>147637</xdr:colOff>
      <xdr:row>34</xdr:row>
      <xdr:rowOff>152400</xdr:rowOff>
    </xdr:to>
    <xdr:sp macro="" textlink="">
      <xdr:nvSpPr>
        <xdr:cNvPr id="4" name="AutoShape 5">
          <a:extLst>
            <a:ext uri="{FF2B5EF4-FFF2-40B4-BE49-F238E27FC236}">
              <a16:creationId xmlns:a16="http://schemas.microsoft.com/office/drawing/2014/main" id="{00000000-0008-0000-0000-000005040000}"/>
            </a:ext>
          </a:extLst>
        </xdr:cNvPr>
        <xdr:cNvSpPr>
          <a:spLocks noChangeArrowheads="1"/>
        </xdr:cNvSpPr>
      </xdr:nvSpPr>
      <xdr:spPr bwMode="auto">
        <a:xfrm>
          <a:off x="4276724" y="6229350"/>
          <a:ext cx="2300288" cy="361950"/>
        </a:xfrm>
        <a:prstGeom prst="bracketPair">
          <a:avLst>
            <a:gd name="adj" fmla="val 1025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119063</xdr:colOff>
      <xdr:row>35</xdr:row>
      <xdr:rowOff>66674</xdr:rowOff>
    </xdr:from>
    <xdr:to>
      <xdr:col>25</xdr:col>
      <xdr:colOff>147637</xdr:colOff>
      <xdr:row>38</xdr:row>
      <xdr:rowOff>133349</xdr:rowOff>
    </xdr:to>
    <xdr:sp macro="" textlink="">
      <xdr:nvSpPr>
        <xdr:cNvPr id="5" name="AutoShape 5">
          <a:extLst>
            <a:ext uri="{FF2B5EF4-FFF2-40B4-BE49-F238E27FC236}">
              <a16:creationId xmlns:a16="http://schemas.microsoft.com/office/drawing/2014/main" id="{00000000-0008-0000-0000-000005040000}"/>
            </a:ext>
          </a:extLst>
        </xdr:cNvPr>
        <xdr:cNvSpPr>
          <a:spLocks noChangeArrowheads="1"/>
        </xdr:cNvSpPr>
      </xdr:nvSpPr>
      <xdr:spPr bwMode="auto">
        <a:xfrm>
          <a:off x="4233863" y="6696074"/>
          <a:ext cx="2343149" cy="638175"/>
        </a:xfrm>
        <a:prstGeom prst="bracketPair">
          <a:avLst>
            <a:gd name="adj" fmla="val 1025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119063</xdr:colOff>
      <xdr:row>39</xdr:row>
      <xdr:rowOff>66675</xdr:rowOff>
    </xdr:from>
    <xdr:to>
      <xdr:col>25</xdr:col>
      <xdr:colOff>147637</xdr:colOff>
      <xdr:row>42</xdr:row>
      <xdr:rowOff>133350</xdr:rowOff>
    </xdr:to>
    <xdr:sp macro="" textlink="">
      <xdr:nvSpPr>
        <xdr:cNvPr id="6" name="AutoShape 5">
          <a:extLst>
            <a:ext uri="{FF2B5EF4-FFF2-40B4-BE49-F238E27FC236}">
              <a16:creationId xmlns:a16="http://schemas.microsoft.com/office/drawing/2014/main" id="{00000000-0008-0000-0000-000005040000}"/>
            </a:ext>
          </a:extLst>
        </xdr:cNvPr>
        <xdr:cNvSpPr>
          <a:spLocks noChangeArrowheads="1"/>
        </xdr:cNvSpPr>
      </xdr:nvSpPr>
      <xdr:spPr bwMode="auto">
        <a:xfrm>
          <a:off x="4233863" y="7458075"/>
          <a:ext cx="2343149" cy="638175"/>
        </a:xfrm>
        <a:prstGeom prst="bracketPair">
          <a:avLst>
            <a:gd name="adj" fmla="val 1025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119063</xdr:colOff>
      <xdr:row>43</xdr:row>
      <xdr:rowOff>38101</xdr:rowOff>
    </xdr:from>
    <xdr:to>
      <xdr:col>25</xdr:col>
      <xdr:colOff>147637</xdr:colOff>
      <xdr:row>45</xdr:row>
      <xdr:rowOff>152401</xdr:rowOff>
    </xdr:to>
    <xdr:sp macro="" textlink="">
      <xdr:nvSpPr>
        <xdr:cNvPr id="7" name="AutoShape 5">
          <a:extLst>
            <a:ext uri="{FF2B5EF4-FFF2-40B4-BE49-F238E27FC236}">
              <a16:creationId xmlns:a16="http://schemas.microsoft.com/office/drawing/2014/main" id="{00000000-0008-0000-0000-000005040000}"/>
            </a:ext>
          </a:extLst>
        </xdr:cNvPr>
        <xdr:cNvSpPr>
          <a:spLocks noChangeArrowheads="1"/>
        </xdr:cNvSpPr>
      </xdr:nvSpPr>
      <xdr:spPr bwMode="auto">
        <a:xfrm>
          <a:off x="4233863" y="8191501"/>
          <a:ext cx="2343149" cy="495300"/>
        </a:xfrm>
        <a:prstGeom prst="bracketPair">
          <a:avLst>
            <a:gd name="adj" fmla="val 1025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119063</xdr:colOff>
      <xdr:row>46</xdr:row>
      <xdr:rowOff>66675</xdr:rowOff>
    </xdr:from>
    <xdr:to>
      <xdr:col>25</xdr:col>
      <xdr:colOff>147637</xdr:colOff>
      <xdr:row>49</xdr:row>
      <xdr:rowOff>133350</xdr:rowOff>
    </xdr:to>
    <xdr:sp macro="" textlink="">
      <xdr:nvSpPr>
        <xdr:cNvPr id="8" name="AutoShape 5">
          <a:extLst>
            <a:ext uri="{FF2B5EF4-FFF2-40B4-BE49-F238E27FC236}">
              <a16:creationId xmlns:a16="http://schemas.microsoft.com/office/drawing/2014/main" id="{00000000-0008-0000-0000-000005040000}"/>
            </a:ext>
          </a:extLst>
        </xdr:cNvPr>
        <xdr:cNvSpPr>
          <a:spLocks noChangeArrowheads="1"/>
        </xdr:cNvSpPr>
      </xdr:nvSpPr>
      <xdr:spPr bwMode="auto">
        <a:xfrm>
          <a:off x="4233863" y="8791575"/>
          <a:ext cx="2343149" cy="638175"/>
        </a:xfrm>
        <a:prstGeom prst="bracketPair">
          <a:avLst>
            <a:gd name="adj" fmla="val 1025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8"/>
  <sheetViews>
    <sheetView tabSelected="1" view="pageLayout" zoomScaleNormal="100" zoomScaleSheetLayoutView="100" workbookViewId="0">
      <selection activeCell="D2" sqref="D2:P4"/>
    </sheetView>
  </sheetViews>
  <sheetFormatPr defaultColWidth="3.625" defaultRowHeight="15" customHeight="1" x14ac:dyDescent="0.15"/>
  <cols>
    <col min="2" max="2" width="3.625" customWidth="1"/>
    <col min="27" max="27" width="2.25" customWidth="1"/>
  </cols>
  <sheetData>
    <row r="1" spans="1:26" ht="15" customHeight="1" x14ac:dyDescent="0.15">
      <c r="R1" t="s">
        <v>20</v>
      </c>
      <c r="T1" s="100"/>
      <c r="U1" s="100"/>
      <c r="V1" s="11" t="s">
        <v>13</v>
      </c>
      <c r="X1" s="11" t="s">
        <v>14</v>
      </c>
      <c r="Z1" s="11" t="s">
        <v>15</v>
      </c>
    </row>
    <row r="2" spans="1:26" ht="15" customHeight="1" x14ac:dyDescent="0.15">
      <c r="A2" s="89" t="s">
        <v>69</v>
      </c>
      <c r="B2" s="88"/>
      <c r="C2" s="83"/>
      <c r="D2" s="132"/>
      <c r="E2" s="103"/>
      <c r="F2" s="103"/>
      <c r="G2" s="103"/>
      <c r="H2" s="103"/>
      <c r="I2" s="103"/>
      <c r="J2" s="103"/>
      <c r="K2" s="103"/>
      <c r="L2" s="103"/>
      <c r="M2" s="103"/>
      <c r="N2" s="103"/>
      <c r="O2" s="103"/>
      <c r="P2" s="104"/>
      <c r="Q2" s="160" t="s">
        <v>25</v>
      </c>
      <c r="R2" s="161"/>
      <c r="S2" s="161"/>
      <c r="T2" s="161"/>
      <c r="U2" s="161"/>
      <c r="V2" s="161"/>
      <c r="W2" s="161"/>
      <c r="X2" s="161"/>
      <c r="Y2" s="161"/>
      <c r="Z2" s="162"/>
    </row>
    <row r="3" spans="1:26" ht="15" customHeight="1" x14ac:dyDescent="0.15">
      <c r="A3" s="95"/>
      <c r="B3" s="96"/>
      <c r="C3" s="84"/>
      <c r="D3" s="133"/>
      <c r="E3" s="97"/>
      <c r="F3" s="97"/>
      <c r="G3" s="97"/>
      <c r="H3" s="97"/>
      <c r="I3" s="97"/>
      <c r="J3" s="97"/>
      <c r="K3" s="97"/>
      <c r="L3" s="97"/>
      <c r="M3" s="97"/>
      <c r="N3" s="97"/>
      <c r="O3" s="97"/>
      <c r="P3" s="134"/>
      <c r="Q3" s="81"/>
      <c r="R3" s="88"/>
      <c r="S3" s="88"/>
      <c r="T3" s="88"/>
      <c r="U3" s="88"/>
      <c r="V3" s="88"/>
      <c r="W3" s="88"/>
      <c r="X3" s="88"/>
      <c r="Y3" s="88"/>
      <c r="Z3" s="83"/>
    </row>
    <row r="4" spans="1:26" ht="15" customHeight="1" x14ac:dyDescent="0.15">
      <c r="A4" s="82"/>
      <c r="B4" s="85"/>
      <c r="C4" s="86"/>
      <c r="D4" s="135"/>
      <c r="E4" s="98"/>
      <c r="F4" s="98"/>
      <c r="G4" s="98"/>
      <c r="H4" s="98"/>
      <c r="I4" s="98"/>
      <c r="J4" s="98"/>
      <c r="K4" s="98"/>
      <c r="L4" s="98"/>
      <c r="M4" s="98"/>
      <c r="N4" s="98"/>
      <c r="O4" s="98"/>
      <c r="P4" s="105"/>
      <c r="Q4" s="82"/>
      <c r="R4" s="85"/>
      <c r="S4" s="85"/>
      <c r="T4" s="85"/>
      <c r="U4" s="85"/>
      <c r="V4" s="85"/>
      <c r="W4" s="85"/>
      <c r="X4" s="85"/>
      <c r="Y4" s="85"/>
      <c r="Z4" s="86"/>
    </row>
    <row r="5" spans="1:26" ht="15" customHeight="1" x14ac:dyDescent="0.15">
      <c r="A5" s="81" t="s">
        <v>67</v>
      </c>
      <c r="B5" s="88"/>
      <c r="C5" s="83"/>
      <c r="D5" s="81"/>
      <c r="E5" s="88"/>
      <c r="F5" s="88"/>
      <c r="G5" s="88"/>
      <c r="H5" s="88"/>
      <c r="I5" s="88"/>
      <c r="J5" s="88"/>
      <c r="K5" s="88"/>
      <c r="L5" s="88"/>
      <c r="M5" s="83"/>
      <c r="N5" s="147" t="s">
        <v>68</v>
      </c>
      <c r="O5" s="93"/>
      <c r="P5" s="148"/>
      <c r="Q5" s="163" t="s">
        <v>70</v>
      </c>
      <c r="R5" s="88"/>
      <c r="S5" s="88"/>
      <c r="T5" s="88"/>
      <c r="U5" s="88"/>
      <c r="V5" s="88"/>
      <c r="W5" s="88"/>
      <c r="X5" s="88"/>
      <c r="Y5" s="88"/>
      <c r="Z5" s="83"/>
    </row>
    <row r="6" spans="1:26" ht="15" customHeight="1" x14ac:dyDescent="0.15">
      <c r="A6" s="82"/>
      <c r="B6" s="85"/>
      <c r="C6" s="86"/>
      <c r="D6" s="82"/>
      <c r="E6" s="85"/>
      <c r="F6" s="85"/>
      <c r="G6" s="85"/>
      <c r="H6" s="85"/>
      <c r="I6" s="85"/>
      <c r="J6" s="85"/>
      <c r="K6" s="85"/>
      <c r="L6" s="85"/>
      <c r="M6" s="86"/>
      <c r="N6" s="142"/>
      <c r="O6" s="140"/>
      <c r="P6" s="137"/>
      <c r="Q6" s="82"/>
      <c r="R6" s="85"/>
      <c r="S6" s="85"/>
      <c r="T6" s="85"/>
      <c r="U6" s="85"/>
      <c r="V6" s="85"/>
      <c r="W6" s="85"/>
      <c r="X6" s="85"/>
      <c r="Y6" s="85"/>
      <c r="Z6" s="86"/>
    </row>
    <row r="7" spans="1:26" ht="15" customHeight="1" x14ac:dyDescent="0.15">
      <c r="A7" s="129" t="s">
        <v>0</v>
      </c>
      <c r="B7" s="130"/>
      <c r="C7" s="131"/>
      <c r="D7" s="144"/>
      <c r="E7" s="145"/>
      <c r="F7" s="145"/>
      <c r="G7" s="145"/>
      <c r="H7" s="145"/>
      <c r="I7" s="145"/>
      <c r="J7" s="145"/>
      <c r="K7" s="145"/>
      <c r="L7" s="145"/>
      <c r="M7" s="146"/>
      <c r="N7" s="81" t="s">
        <v>9</v>
      </c>
      <c r="O7" s="88"/>
      <c r="P7" s="83"/>
      <c r="Q7" s="81"/>
      <c r="R7" s="88"/>
      <c r="S7" s="88"/>
      <c r="T7" s="88"/>
      <c r="U7" s="88"/>
      <c r="V7" s="88"/>
      <c r="W7" s="88"/>
      <c r="X7" s="88"/>
      <c r="Y7" s="88"/>
      <c r="Z7" s="83"/>
    </row>
    <row r="8" spans="1:26" ht="12" customHeight="1" x14ac:dyDescent="0.15">
      <c r="A8" s="89" t="s">
        <v>11</v>
      </c>
      <c r="B8" s="88"/>
      <c r="C8" s="83"/>
      <c r="D8" s="132"/>
      <c r="E8" s="103"/>
      <c r="F8" s="103"/>
      <c r="G8" s="103"/>
      <c r="H8" s="103"/>
      <c r="I8" s="103"/>
      <c r="J8" s="103"/>
      <c r="K8" s="103"/>
      <c r="L8" s="103"/>
      <c r="M8" s="104"/>
      <c r="N8" s="82" t="s">
        <v>1</v>
      </c>
      <c r="O8" s="85"/>
      <c r="P8" s="86"/>
      <c r="Q8" s="82"/>
      <c r="R8" s="85"/>
      <c r="S8" s="85"/>
      <c r="T8" s="85"/>
      <c r="U8" s="85"/>
      <c r="V8" s="85"/>
      <c r="W8" s="85"/>
      <c r="X8" s="85"/>
      <c r="Y8" s="85"/>
      <c r="Z8" s="86"/>
    </row>
    <row r="9" spans="1:26" ht="15" customHeight="1" x14ac:dyDescent="0.15">
      <c r="A9" s="95"/>
      <c r="B9" s="96"/>
      <c r="C9" s="84"/>
      <c r="D9" s="133"/>
      <c r="E9" s="97"/>
      <c r="F9" s="97"/>
      <c r="G9" s="97"/>
      <c r="H9" s="97"/>
      <c r="I9" s="97"/>
      <c r="J9" s="97"/>
      <c r="K9" s="97"/>
      <c r="L9" s="97"/>
      <c r="M9" s="134"/>
      <c r="N9" s="81" t="s">
        <v>2</v>
      </c>
      <c r="O9" s="88"/>
      <c r="P9" s="83"/>
      <c r="Q9" s="89" t="s">
        <v>73</v>
      </c>
      <c r="R9" s="90"/>
      <c r="S9" s="99"/>
      <c r="T9" s="101"/>
      <c r="U9" s="88" t="s">
        <v>42</v>
      </c>
      <c r="V9" s="88"/>
      <c r="W9" s="88" t="s">
        <v>44</v>
      </c>
      <c r="X9" s="88"/>
      <c r="Y9" s="103" t="s">
        <v>45</v>
      </c>
      <c r="Z9" s="104"/>
    </row>
    <row r="10" spans="1:26" ht="15" customHeight="1" x14ac:dyDescent="0.15">
      <c r="A10" s="82"/>
      <c r="B10" s="85"/>
      <c r="C10" s="86"/>
      <c r="D10" s="135"/>
      <c r="E10" s="98"/>
      <c r="F10" s="98"/>
      <c r="G10" s="98"/>
      <c r="H10" s="98"/>
      <c r="I10" s="98"/>
      <c r="J10" s="98"/>
      <c r="K10" s="98"/>
      <c r="L10" s="98"/>
      <c r="M10" s="105"/>
      <c r="N10" s="82"/>
      <c r="O10" s="85"/>
      <c r="P10" s="86"/>
      <c r="Q10" s="91"/>
      <c r="R10" s="92"/>
      <c r="S10" s="100"/>
      <c r="T10" s="102"/>
      <c r="U10" s="85"/>
      <c r="V10" s="85"/>
      <c r="W10" s="85"/>
      <c r="X10" s="85"/>
      <c r="Y10" s="98"/>
      <c r="Z10" s="105"/>
    </row>
    <row r="11" spans="1:26" ht="15" customHeight="1" x14ac:dyDescent="0.15">
      <c r="A11" s="81" t="s">
        <v>77</v>
      </c>
      <c r="B11" s="88"/>
      <c r="C11" s="83"/>
      <c r="D11" s="3"/>
      <c r="E11" s="1" t="s">
        <v>3</v>
      </c>
      <c r="F11" s="93"/>
      <c r="G11" s="93"/>
      <c r="H11" s="1" t="s">
        <v>4</v>
      </c>
      <c r="I11" s="94"/>
      <c r="J11" s="94"/>
      <c r="K11" s="94"/>
      <c r="L11" s="1"/>
      <c r="M11" s="1"/>
      <c r="N11" s="1"/>
      <c r="O11" s="1"/>
      <c r="P11" s="1"/>
      <c r="Q11" s="1"/>
      <c r="R11" s="1"/>
      <c r="S11" s="81" t="s">
        <v>71</v>
      </c>
      <c r="T11" s="88"/>
      <c r="U11" s="83"/>
      <c r="V11" s="81" t="str">
        <f ca="1">age</f>
        <v/>
      </c>
      <c r="W11" s="88"/>
      <c r="X11" s="88" t="s">
        <v>46</v>
      </c>
      <c r="Y11" s="21"/>
      <c r="Z11" s="22"/>
    </row>
    <row r="12" spans="1:26" ht="15" customHeight="1" x14ac:dyDescent="0.15">
      <c r="A12" s="95"/>
      <c r="B12" s="96"/>
      <c r="C12" s="84"/>
      <c r="D12" s="23"/>
      <c r="E12" s="97"/>
      <c r="F12" s="97"/>
      <c r="G12" s="97"/>
      <c r="H12" s="97"/>
      <c r="I12" s="97"/>
      <c r="J12" s="97"/>
      <c r="K12" s="97"/>
      <c r="L12" s="97"/>
      <c r="M12" s="97"/>
      <c r="N12" s="97"/>
      <c r="O12" s="97"/>
      <c r="P12" s="97"/>
      <c r="Q12" s="97"/>
      <c r="R12" s="17"/>
      <c r="S12" s="82"/>
      <c r="T12" s="85"/>
      <c r="U12" s="86"/>
      <c r="V12" s="82"/>
      <c r="W12" s="85"/>
      <c r="X12" s="85"/>
      <c r="Y12" s="25"/>
      <c r="Z12" s="26"/>
    </row>
    <row r="13" spans="1:26" ht="15" customHeight="1" x14ac:dyDescent="0.15">
      <c r="A13" s="95"/>
      <c r="B13" s="96"/>
      <c r="C13" s="84"/>
      <c r="D13" s="3"/>
      <c r="E13" s="97"/>
      <c r="F13" s="97"/>
      <c r="G13" s="97"/>
      <c r="H13" s="97"/>
      <c r="I13" s="97"/>
      <c r="J13" s="97"/>
      <c r="K13" s="97"/>
      <c r="L13" s="97"/>
      <c r="M13" s="97"/>
      <c r="N13" s="97"/>
      <c r="O13" s="97"/>
      <c r="P13" s="97"/>
      <c r="Q13" s="97"/>
      <c r="R13" s="4"/>
      <c r="S13" s="81" t="s">
        <v>72</v>
      </c>
      <c r="T13" s="88"/>
      <c r="U13" s="83"/>
      <c r="V13" s="81" t="s">
        <v>34</v>
      </c>
      <c r="W13" s="88"/>
      <c r="X13" s="88"/>
      <c r="Y13" s="88"/>
      <c r="Z13" s="83"/>
    </row>
    <row r="14" spans="1:26" ht="15" customHeight="1" x14ac:dyDescent="0.15">
      <c r="A14" s="82"/>
      <c r="B14" s="85"/>
      <c r="C14" s="86"/>
      <c r="D14" s="24"/>
      <c r="E14" s="98"/>
      <c r="F14" s="98"/>
      <c r="G14" s="98"/>
      <c r="H14" s="98"/>
      <c r="I14" s="98"/>
      <c r="J14" s="98"/>
      <c r="K14" s="98"/>
      <c r="L14" s="98"/>
      <c r="M14" s="98"/>
      <c r="N14" s="98"/>
      <c r="O14" s="98"/>
      <c r="P14" s="98"/>
      <c r="Q14" s="98"/>
      <c r="R14" s="25"/>
      <c r="S14" s="82"/>
      <c r="T14" s="85"/>
      <c r="U14" s="86"/>
      <c r="V14" s="82"/>
      <c r="W14" s="85"/>
      <c r="X14" s="85"/>
      <c r="Y14" s="85"/>
      <c r="Z14" s="86"/>
    </row>
    <row r="15" spans="1:26" ht="15" customHeight="1" x14ac:dyDescent="0.15">
      <c r="A15" s="81" t="s">
        <v>5</v>
      </c>
      <c r="B15" s="88"/>
      <c r="C15" s="83"/>
      <c r="D15" s="89" t="s">
        <v>51</v>
      </c>
      <c r="E15" s="90"/>
      <c r="F15" s="90"/>
      <c r="G15" s="90"/>
      <c r="H15" s="81" t="s">
        <v>7</v>
      </c>
      <c r="I15" s="88"/>
      <c r="J15" s="83"/>
      <c r="K15" s="81"/>
      <c r="L15" s="164" t="s">
        <v>49</v>
      </c>
      <c r="M15" s="164"/>
      <c r="N15" s="88" t="s">
        <v>41</v>
      </c>
      <c r="O15" s="88"/>
      <c r="P15" s="88" t="s">
        <v>43</v>
      </c>
      <c r="Q15" s="88"/>
      <c r="R15" s="88" t="s">
        <v>48</v>
      </c>
      <c r="S15" s="88" t="s">
        <v>50</v>
      </c>
      <c r="T15" s="164" t="s">
        <v>49</v>
      </c>
      <c r="U15" s="164"/>
      <c r="V15" s="88" t="s">
        <v>41</v>
      </c>
      <c r="W15" s="88"/>
      <c r="X15" s="88" t="s">
        <v>43</v>
      </c>
      <c r="Y15" s="88"/>
      <c r="Z15" s="83" t="s">
        <v>48</v>
      </c>
    </row>
    <row r="16" spans="1:26" ht="15" customHeight="1" x14ac:dyDescent="0.15">
      <c r="A16" s="82" t="s">
        <v>6</v>
      </c>
      <c r="B16" s="85"/>
      <c r="C16" s="86"/>
      <c r="D16" s="91"/>
      <c r="E16" s="92"/>
      <c r="F16" s="92"/>
      <c r="G16" s="92"/>
      <c r="H16" s="82" t="s">
        <v>8</v>
      </c>
      <c r="I16" s="85"/>
      <c r="J16" s="86"/>
      <c r="K16" s="82"/>
      <c r="L16" s="165"/>
      <c r="M16" s="165"/>
      <c r="N16" s="85"/>
      <c r="O16" s="85"/>
      <c r="P16" s="85"/>
      <c r="Q16" s="85"/>
      <c r="R16" s="85"/>
      <c r="S16" s="85"/>
      <c r="T16" s="165"/>
      <c r="U16" s="165"/>
      <c r="V16" s="85"/>
      <c r="W16" s="85"/>
      <c r="X16" s="85"/>
      <c r="Y16" s="85"/>
      <c r="Z16" s="86"/>
    </row>
    <row r="17" spans="1:26" ht="15" customHeight="1" x14ac:dyDescent="0.15">
      <c r="A17" s="111" t="s">
        <v>21</v>
      </c>
      <c r="B17" s="112"/>
      <c r="C17" s="113"/>
      <c r="D17" s="6" t="str">
        <f>IF($L$15="令和","　",SUBSTITUTE($L$15,"令和 ","R"))</f>
        <v>　</v>
      </c>
      <c r="E17" s="5" t="s">
        <v>13</v>
      </c>
      <c r="F17" s="5" t="str">
        <f>IF($O$15="","",$O$15)</f>
        <v/>
      </c>
      <c r="G17" s="7" t="s">
        <v>14</v>
      </c>
      <c r="H17" s="81"/>
      <c r="I17" s="83" t="s">
        <v>15</v>
      </c>
      <c r="J17" s="13" t="str">
        <f>IF(ISNUMBER(F31),IF(F31=12,IFERROR("R"&amp;TEXT(VALUE(SUBSTITUTE(D31,"R",""))+1,"#"),D31),D31),D31)</f>
        <v>　</v>
      </c>
      <c r="K17" s="12" t="s">
        <v>13</v>
      </c>
      <c r="L17" s="15" t="str">
        <f>IF(ISNUMBER(F31),IF(F31=12,1,F31+1),"")</f>
        <v/>
      </c>
      <c r="M17" s="14" t="s">
        <v>14</v>
      </c>
      <c r="N17" s="81"/>
      <c r="O17" s="83" t="s">
        <v>15</v>
      </c>
      <c r="P17" s="16" t="str">
        <f>IF(ISNUMBER(L31),IF(L31=12,IFERROR("R"&amp;TEXT(VALUE(SUBSTITUTE(J31,"R",""))+1,"#"),J31),J31),J31)</f>
        <v>　</v>
      </c>
      <c r="Q17" s="12" t="s">
        <v>13</v>
      </c>
      <c r="R17" s="15" t="str">
        <f>IF(ISNUMBER(L31),IF(L31=12,1,L31+1),"")</f>
        <v/>
      </c>
      <c r="S17" s="14" t="s">
        <v>14</v>
      </c>
      <c r="T17" s="81"/>
      <c r="U17" s="83" t="s">
        <v>15</v>
      </c>
      <c r="V17" s="138" t="s">
        <v>63</v>
      </c>
      <c r="W17" s="139"/>
      <c r="X17" s="93" t="str">
        <f ca="1">jisseki</f>
        <v/>
      </c>
      <c r="Y17" s="93"/>
      <c r="Z17" s="158" t="s">
        <v>64</v>
      </c>
    </row>
    <row r="18" spans="1:26" ht="15" customHeight="1" x14ac:dyDescent="0.15">
      <c r="A18" s="114"/>
      <c r="B18" s="115"/>
      <c r="C18" s="116"/>
      <c r="D18" s="82" t="str">
        <f ca="1">OFFSET(joryB,OFFSET(joryV,MATCH(CONCATENATE(D17,".",F17),kikanL,0),0),0)</f>
        <v>□実績 □予定</v>
      </c>
      <c r="E18" s="85"/>
      <c r="F18" s="85"/>
      <c r="G18" s="86"/>
      <c r="H18" s="82"/>
      <c r="I18" s="86"/>
      <c r="J18" s="82" t="str">
        <f ca="1">OFFSET(joryB,OFFSET(joryV,MATCH(CONCATENATE(J17,".",L17),kikanL,0),0),0)</f>
        <v>□実績 □予定</v>
      </c>
      <c r="K18" s="85"/>
      <c r="L18" s="85"/>
      <c r="M18" s="86"/>
      <c r="N18" s="82"/>
      <c r="O18" s="86"/>
      <c r="P18" s="82" t="str">
        <f ca="1">OFFSET(joryB,OFFSET(joryV,MATCH(CONCATENATE(P17,".",R17),kikanL,0),0),0)</f>
        <v>□実績 □予定</v>
      </c>
      <c r="Q18" s="85"/>
      <c r="R18" s="85"/>
      <c r="S18" s="86"/>
      <c r="T18" s="82"/>
      <c r="U18" s="86"/>
      <c r="V18" s="126"/>
      <c r="W18" s="127"/>
      <c r="X18" s="128"/>
      <c r="Y18" s="128"/>
      <c r="Z18" s="159"/>
    </row>
    <row r="19" spans="1:26" ht="15" customHeight="1" x14ac:dyDescent="0.15">
      <c r="A19" s="114"/>
      <c r="B19" s="115"/>
      <c r="C19" s="116"/>
      <c r="D19" s="16" t="str">
        <f>IF(ISNUMBER(F17),IF(F17=12,IFERROR("R"&amp;TEXT(VALUE(SUBSTITUTE(D17,"R",""))+1,"#"),D17),D17),D17)</f>
        <v>　</v>
      </c>
      <c r="E19" s="12" t="s">
        <v>13</v>
      </c>
      <c r="F19" s="15" t="str">
        <f>IF(ISNUMBER(F17),IF(F17=12,1,F17+1),"")</f>
        <v/>
      </c>
      <c r="G19" s="14" t="s">
        <v>14</v>
      </c>
      <c r="H19" s="81"/>
      <c r="I19" s="83" t="s">
        <v>15</v>
      </c>
      <c r="J19" s="16" t="str">
        <f>IF(ISNUMBER(L17),IF(L17=12,IFERROR("R"&amp;TEXT(VALUE(SUBSTITUTE(J17,"R",""))+1,"#"),J17),J17),J17)</f>
        <v>　</v>
      </c>
      <c r="K19" s="12" t="s">
        <v>13</v>
      </c>
      <c r="L19" s="15" t="str">
        <f>IF(ISNUMBER(L17),IF(L17=12,1,L17+1),"")</f>
        <v/>
      </c>
      <c r="M19" s="14" t="s">
        <v>14</v>
      </c>
      <c r="N19" s="81"/>
      <c r="O19" s="83" t="s">
        <v>15</v>
      </c>
      <c r="P19" s="16" t="str">
        <f>IF(ISNUMBER(R17),IF(R17=12,IFERROR("R"&amp;TEXT(VALUE(SUBSTITUTE(P17,"R",""))+1,"#"),P17),P17),P17)</f>
        <v>　</v>
      </c>
      <c r="Q19" s="12" t="s">
        <v>13</v>
      </c>
      <c r="R19" s="15" t="str">
        <f>IF(ISNUMBER(R17),IF(R17=12,1,R17+1),"")</f>
        <v/>
      </c>
      <c r="S19" s="14" t="s">
        <v>14</v>
      </c>
      <c r="T19" s="81"/>
      <c r="U19" s="83" t="s">
        <v>15</v>
      </c>
      <c r="V19" s="126" t="s">
        <v>65</v>
      </c>
      <c r="W19" s="127"/>
      <c r="X19" s="128" t="str">
        <f ca="1">yotei</f>
        <v/>
      </c>
      <c r="Y19" s="128"/>
      <c r="Z19" s="159" t="s">
        <v>64</v>
      </c>
    </row>
    <row r="20" spans="1:26" ht="15" customHeight="1" x14ac:dyDescent="0.15">
      <c r="A20" s="114"/>
      <c r="B20" s="115"/>
      <c r="C20" s="116"/>
      <c r="D20" s="82" t="str">
        <f ca="1">OFFSET(joryB,OFFSET(joryV,MATCH(CONCATENATE(D19,".",F19),kikanL,0),0),0)</f>
        <v>□実績 □予定</v>
      </c>
      <c r="E20" s="85"/>
      <c r="F20" s="85"/>
      <c r="G20" s="86"/>
      <c r="H20" s="82"/>
      <c r="I20" s="86"/>
      <c r="J20" s="82" t="str">
        <f ca="1">OFFSET(joryB,OFFSET(joryV,MATCH(CONCATENATE(J19,".",L19),kikanL,0),0),0)</f>
        <v>□実績 □予定</v>
      </c>
      <c r="K20" s="85"/>
      <c r="L20" s="85"/>
      <c r="M20" s="86"/>
      <c r="N20" s="82"/>
      <c r="O20" s="86"/>
      <c r="P20" s="82" t="str">
        <f ca="1">OFFSET(joryB,OFFSET(joryV,MATCH(CONCATENATE(P19,".",R19),kikanL,0),0),0)</f>
        <v>□実績 □予定</v>
      </c>
      <c r="Q20" s="85"/>
      <c r="R20" s="85"/>
      <c r="S20" s="86"/>
      <c r="T20" s="82"/>
      <c r="U20" s="86"/>
      <c r="V20" s="126"/>
      <c r="W20" s="127"/>
      <c r="X20" s="128"/>
      <c r="Y20" s="128"/>
      <c r="Z20" s="159"/>
    </row>
    <row r="21" spans="1:26" ht="15" customHeight="1" x14ac:dyDescent="0.15">
      <c r="A21" s="114"/>
      <c r="B21" s="115"/>
      <c r="C21" s="116"/>
      <c r="D21" s="16" t="str">
        <f>IF(ISNUMBER(F19),IF(F19=12,IFERROR("R"&amp;TEXT(VALUE(SUBSTITUTE(D19,"R",""))+1,"#"),D19),D19),D19)</f>
        <v>　</v>
      </c>
      <c r="E21" s="12" t="s">
        <v>13</v>
      </c>
      <c r="F21" s="15" t="str">
        <f>IF(ISNUMBER(F19),IF(F19=12,1,F19+1),"")</f>
        <v/>
      </c>
      <c r="G21" s="14" t="s">
        <v>14</v>
      </c>
      <c r="H21" s="81"/>
      <c r="I21" s="83" t="s">
        <v>15</v>
      </c>
      <c r="J21" s="16" t="str">
        <f>IF(ISNUMBER(L19),IF(L19=12,IFERROR("R"&amp;TEXT(VALUE(SUBSTITUTE(J19,"R",""))+1,"#"),J19),J19),J19)</f>
        <v>　</v>
      </c>
      <c r="K21" s="12" t="s">
        <v>13</v>
      </c>
      <c r="L21" s="15" t="str">
        <f>IF(ISNUMBER(L19),IF(L19=12,1,L19+1),"")</f>
        <v/>
      </c>
      <c r="M21" s="14" t="s">
        <v>14</v>
      </c>
      <c r="N21" s="81"/>
      <c r="O21" s="83" t="s">
        <v>15</v>
      </c>
      <c r="P21" s="16" t="str">
        <f>IF(ISNUMBER(R19),IF(R19=12,IFERROR("R"&amp;TEXT(VALUE(SUBSTITUTE(P19,"R",""))+1,"#"),P19),P19),P19)</f>
        <v>　</v>
      </c>
      <c r="Q21" s="12" t="s">
        <v>13</v>
      </c>
      <c r="R21" s="15" t="str">
        <f>IF(ISNUMBER(R19),IF(R19=12,1,R19+1),"")</f>
        <v/>
      </c>
      <c r="S21" s="14" t="s">
        <v>14</v>
      </c>
      <c r="T21" s="81"/>
      <c r="U21" s="83" t="s">
        <v>15</v>
      </c>
      <c r="V21" s="147" t="s">
        <v>19</v>
      </c>
      <c r="W21" s="153"/>
      <c r="X21" s="153"/>
      <c r="Y21" s="153"/>
      <c r="Z21" s="154"/>
    </row>
    <row r="22" spans="1:26" ht="15" customHeight="1" x14ac:dyDescent="0.15">
      <c r="A22" s="114"/>
      <c r="B22" s="115"/>
      <c r="C22" s="116"/>
      <c r="D22" s="82" t="str">
        <f ca="1">OFFSET(joryB,OFFSET(joryV,MATCH(CONCATENATE(D21,".",F21),kikanL,0),0),0)</f>
        <v>□実績 □予定</v>
      </c>
      <c r="E22" s="85"/>
      <c r="F22" s="85"/>
      <c r="G22" s="86"/>
      <c r="H22" s="82"/>
      <c r="I22" s="86"/>
      <c r="J22" s="82" t="str">
        <f ca="1">OFFSET(joryB,OFFSET(joryV,MATCH(CONCATENATE(J21,".",L21),kikanL,0),0),0)</f>
        <v>□実績 □予定</v>
      </c>
      <c r="K22" s="85"/>
      <c r="L22" s="85"/>
      <c r="M22" s="86"/>
      <c r="N22" s="82"/>
      <c r="O22" s="86"/>
      <c r="P22" s="82" t="str">
        <f ca="1">OFFSET(joryB,OFFSET(joryV,MATCH(CONCATENATE(P21,".",R21),kikanL,0),0),0)</f>
        <v>□実績 □予定</v>
      </c>
      <c r="Q22" s="85"/>
      <c r="R22" s="85"/>
      <c r="S22" s="86"/>
      <c r="T22" s="82"/>
      <c r="U22" s="86"/>
      <c r="V22" s="155"/>
      <c r="W22" s="156"/>
      <c r="X22" s="156"/>
      <c r="Y22" s="156"/>
      <c r="Z22" s="157"/>
    </row>
    <row r="23" spans="1:26" ht="15" customHeight="1" x14ac:dyDescent="0.15">
      <c r="A23" s="114"/>
      <c r="B23" s="115"/>
      <c r="C23" s="116"/>
      <c r="D23" s="16" t="str">
        <f>IF(ISNUMBER(F21),IF(F21=12,IFERROR("R"&amp;TEXT(VALUE(SUBSTITUTE(D21,"R",""))+1,"#"),D21),D21),D21)</f>
        <v>　</v>
      </c>
      <c r="E23" s="12" t="s">
        <v>13</v>
      </c>
      <c r="F23" s="15" t="str">
        <f>IF(ISNUMBER(F21),IF(F21=12,1,F21+1),"")</f>
        <v/>
      </c>
      <c r="G23" s="14" t="s">
        <v>14</v>
      </c>
      <c r="H23" s="81"/>
      <c r="I23" s="83" t="s">
        <v>15</v>
      </c>
      <c r="J23" s="16" t="str">
        <f>IF(ISNUMBER(L21),IF(L21=12,IFERROR("R"&amp;TEXT(VALUE(SUBSTITUTE(J21,"R",""))+1,"#"),J21),J21),J21)</f>
        <v>　</v>
      </c>
      <c r="K23" s="12" t="s">
        <v>13</v>
      </c>
      <c r="L23" s="15" t="str">
        <f>IF(ISNUMBER(L21),IF(L21=12,1,L21+1),"")</f>
        <v/>
      </c>
      <c r="M23" s="14" t="s">
        <v>14</v>
      </c>
      <c r="N23" s="81"/>
      <c r="O23" s="83" t="s">
        <v>15</v>
      </c>
      <c r="P23" s="16" t="str">
        <f>IF(ISNUMBER(R21),IF(R21=12,IFERROR("R"&amp;TEXT(VALUE(SUBSTITUTE(P21,"R",""))+1,"#"),P21),P21),P21)</f>
        <v>　</v>
      </c>
      <c r="Q23" s="12" t="s">
        <v>13</v>
      </c>
      <c r="R23" s="15" t="str">
        <f>IF(ISNUMBER(R21),IF(R21=12,1,R21+1),"")</f>
        <v/>
      </c>
      <c r="S23" s="14" t="s">
        <v>14</v>
      </c>
      <c r="T23" s="81"/>
      <c r="U23" s="83" t="s">
        <v>15</v>
      </c>
      <c r="V23" s="141" t="str">
        <f ca="1">oNen</f>
        <v/>
      </c>
      <c r="W23" s="128"/>
      <c r="X23" s="128" t="s">
        <v>66</v>
      </c>
      <c r="Y23" s="96" t="str">
        <f ca="1">oMon</f>
        <v/>
      </c>
      <c r="Z23" s="136" t="s">
        <v>44</v>
      </c>
    </row>
    <row r="24" spans="1:26" ht="15" customHeight="1" x14ac:dyDescent="0.15">
      <c r="A24" s="114"/>
      <c r="B24" s="115"/>
      <c r="C24" s="116"/>
      <c r="D24" s="82" t="str">
        <f ca="1">OFFSET(joryB,OFFSET(joryV,MATCH(CONCATENATE(D23,".",F23),kikanL,0),0),0)</f>
        <v>□実績 □予定</v>
      </c>
      <c r="E24" s="85"/>
      <c r="F24" s="85"/>
      <c r="G24" s="86"/>
      <c r="H24" s="82"/>
      <c r="I24" s="84"/>
      <c r="J24" s="82" t="str">
        <f ca="1">OFFSET(joryB,OFFSET(joryV,MATCH(CONCATENATE(J23,".",L23),kikanL,0),0),0)</f>
        <v>□実績 □予定</v>
      </c>
      <c r="K24" s="85"/>
      <c r="L24" s="85"/>
      <c r="M24" s="86"/>
      <c r="N24" s="82"/>
      <c r="O24" s="84"/>
      <c r="P24" s="82" t="str">
        <f ca="1">OFFSET(joryB,OFFSET(joryV,MATCH(CONCATENATE(P23,".",R23),kikanL,0),0),0)</f>
        <v>□実績 □予定</v>
      </c>
      <c r="Q24" s="85"/>
      <c r="R24" s="85"/>
      <c r="S24" s="86"/>
      <c r="T24" s="82"/>
      <c r="U24" s="84"/>
      <c r="V24" s="142"/>
      <c r="W24" s="140"/>
      <c r="X24" s="140"/>
      <c r="Y24" s="85"/>
      <c r="Z24" s="137"/>
    </row>
    <row r="25" spans="1:26" ht="15" customHeight="1" x14ac:dyDescent="0.15">
      <c r="A25" s="120"/>
      <c r="B25" s="121"/>
      <c r="C25" s="122"/>
      <c r="D25" s="20" t="str">
        <f>IF(ISNUMBER(F23),IF(F23=12,IFERROR("R"&amp;TEXT(VALUE(SUBSTITUTE(D23,"R",""))+1,"#"),D23),D23),D23)</f>
        <v>　</v>
      </c>
      <c r="E25" s="18" t="s">
        <v>13</v>
      </c>
      <c r="F25" s="18" t="str">
        <f>IF(ISNUMBER(F23),IF(F23=12,1,F23+1),"")</f>
        <v/>
      </c>
      <c r="G25" s="19" t="s">
        <v>14</v>
      </c>
      <c r="H25" s="81"/>
      <c r="I25" s="83" t="s">
        <v>15</v>
      </c>
      <c r="J25" s="20" t="str">
        <f>IF(ISNUMBER(L23),IF(L23=12,IFERROR("R"&amp;TEXT(VALUE(SUBSTITUTE(J23,"R",""))+1,"#"),J23),J23),J23)</f>
        <v>　</v>
      </c>
      <c r="K25" s="18" t="s">
        <v>13</v>
      </c>
      <c r="L25" s="18" t="str">
        <f>IF(ISNUMBER(L23),IF(L23=12,1,L23+1),"")</f>
        <v/>
      </c>
      <c r="M25" s="19" t="s">
        <v>14</v>
      </c>
      <c r="N25" s="81"/>
      <c r="O25" s="83" t="s">
        <v>15</v>
      </c>
      <c r="P25" s="20" t="str">
        <f>IF(ISNUMBER(R23),IF(R23=12,IFERROR("R"&amp;TEXT(VALUE(SUBSTITUTE(P23,"R",""))+1,"#"),P23),P23),P23)</f>
        <v>　</v>
      </c>
      <c r="Q25" s="18" t="s">
        <v>13</v>
      </c>
      <c r="R25" s="18" t="str">
        <f>IF(ISNUMBER(R23),IF(R23=12,1,R23+1),"")</f>
        <v/>
      </c>
      <c r="S25" s="19" t="s">
        <v>14</v>
      </c>
      <c r="T25" s="81"/>
      <c r="U25" s="83" t="s">
        <v>15</v>
      </c>
      <c r="V25" s="57" t="s">
        <v>122</v>
      </c>
      <c r="W25" s="149" t="s">
        <v>125</v>
      </c>
      <c r="X25" s="149"/>
      <c r="Y25" s="149"/>
      <c r="Z25" s="150"/>
    </row>
    <row r="26" spans="1:26" ht="15" customHeight="1" x14ac:dyDescent="0.15">
      <c r="A26" s="120"/>
      <c r="B26" s="121"/>
      <c r="C26" s="122"/>
      <c r="D26" s="82" t="str">
        <f ca="1">OFFSET(joryB,OFFSET(joryV,MATCH(CONCATENATE(D25,".",F25),kikanL,0),0),0)</f>
        <v>□実績 □予定</v>
      </c>
      <c r="E26" s="85"/>
      <c r="F26" s="85"/>
      <c r="G26" s="86"/>
      <c r="H26" s="82"/>
      <c r="I26" s="86"/>
      <c r="J26" s="82" t="str">
        <f ca="1">OFFSET(joryB,OFFSET(joryV,MATCH(CONCATENATE(J25,".",L25),kikanL,0),0),0)</f>
        <v>□実績 □予定</v>
      </c>
      <c r="K26" s="85"/>
      <c r="L26" s="85"/>
      <c r="M26" s="86"/>
      <c r="N26" s="82"/>
      <c r="O26" s="86"/>
      <c r="P26" s="82" t="str">
        <f ca="1">OFFSET(joryB,OFFSET(joryV,MATCH(CONCATENATE(P25,".",R25),kikanL,0),0),0)</f>
        <v>□実績 □予定</v>
      </c>
      <c r="Q26" s="85"/>
      <c r="R26" s="85"/>
      <c r="S26" s="86"/>
      <c r="T26" s="82"/>
      <c r="U26" s="86"/>
      <c r="V26" s="58"/>
      <c r="W26" s="151"/>
      <c r="X26" s="151"/>
      <c r="Y26" s="151"/>
      <c r="Z26" s="152"/>
    </row>
    <row r="27" spans="1:26" ht="15" customHeight="1" x14ac:dyDescent="0.15">
      <c r="A27" s="120"/>
      <c r="B27" s="121"/>
      <c r="C27" s="122"/>
      <c r="D27" s="20" t="str">
        <f>IF(ISNUMBER(F25),IF(F25=12,IFERROR("R"&amp;TEXT(VALUE(SUBSTITUTE(D25,"R",""))+1,"#"),D25),D25),D25)</f>
        <v>　</v>
      </c>
      <c r="E27" s="18" t="s">
        <v>13</v>
      </c>
      <c r="F27" s="18" t="str">
        <f>IF(ISNUMBER(F25),IF(F25=12,1,F25+1),"")</f>
        <v/>
      </c>
      <c r="G27" s="19" t="s">
        <v>14</v>
      </c>
      <c r="H27" s="81"/>
      <c r="I27" s="83" t="s">
        <v>15</v>
      </c>
      <c r="J27" s="20" t="str">
        <f>IF(ISNUMBER(L25),IF(L25=12,IFERROR("R"&amp;TEXT(VALUE(SUBSTITUTE(J25,"R",""))+1,"#"),J25),J25),J25)</f>
        <v>　</v>
      </c>
      <c r="K27" s="18" t="s">
        <v>13</v>
      </c>
      <c r="L27" s="18" t="str">
        <f>IF(ISNUMBER(L25),IF(L25=12,1,L25+1),"")</f>
        <v/>
      </c>
      <c r="M27" s="19" t="s">
        <v>14</v>
      </c>
      <c r="N27" s="81"/>
      <c r="O27" s="83" t="s">
        <v>15</v>
      </c>
      <c r="P27" s="20" t="str">
        <f>IF(ISNUMBER(R25),IF(R25=12,IFERROR("R"&amp;TEXT(VALUE(SUBSTITUTE(P25,"R",""))+1,"#"),P25),P25),P25)</f>
        <v>　</v>
      </c>
      <c r="Q27" s="18" t="s">
        <v>13</v>
      </c>
      <c r="R27" s="18" t="str">
        <f>IF(ISNUMBER(R25),IF(R25=12,1,R25+1),"")</f>
        <v/>
      </c>
      <c r="S27" s="19" t="s">
        <v>14</v>
      </c>
      <c r="T27" s="81"/>
      <c r="U27" s="83" t="s">
        <v>15</v>
      </c>
      <c r="V27" s="59"/>
      <c r="W27" s="151"/>
      <c r="X27" s="151"/>
      <c r="Y27" s="151"/>
      <c r="Z27" s="152"/>
    </row>
    <row r="28" spans="1:26" ht="15" customHeight="1" x14ac:dyDescent="0.15">
      <c r="A28" s="120"/>
      <c r="B28" s="121"/>
      <c r="C28" s="122"/>
      <c r="D28" s="82" t="str">
        <f ca="1">OFFSET(joryB,OFFSET(joryV,MATCH(CONCATENATE(D27,".",F27),kikanL,0),0),0)</f>
        <v>□実績 □予定</v>
      </c>
      <c r="E28" s="85"/>
      <c r="F28" s="85"/>
      <c r="G28" s="86"/>
      <c r="H28" s="82"/>
      <c r="I28" s="86"/>
      <c r="J28" s="82" t="str">
        <f ca="1">OFFSET(joryB,OFFSET(joryV,MATCH(CONCATENATE(J27,".",L27),kikanL,0),0),0)</f>
        <v>□実績 □予定</v>
      </c>
      <c r="K28" s="85"/>
      <c r="L28" s="85"/>
      <c r="M28" s="86"/>
      <c r="N28" s="82"/>
      <c r="O28" s="86"/>
      <c r="P28" s="82" t="str">
        <f ca="1">OFFSET(joryB,OFFSET(joryV,MATCH(CONCATENATE(P27,".",R27),kikanL,0),0),0)</f>
        <v>□実績 □予定</v>
      </c>
      <c r="Q28" s="85"/>
      <c r="R28" s="85"/>
      <c r="S28" s="86"/>
      <c r="T28" s="82"/>
      <c r="U28" s="86"/>
      <c r="V28" s="60" t="s">
        <v>122</v>
      </c>
      <c r="W28" s="151" t="s">
        <v>123</v>
      </c>
      <c r="X28" s="151"/>
      <c r="Y28" s="151"/>
      <c r="Z28" s="152"/>
    </row>
    <row r="29" spans="1:26" ht="15" customHeight="1" x14ac:dyDescent="0.15">
      <c r="A29" s="120"/>
      <c r="B29" s="121"/>
      <c r="C29" s="122"/>
      <c r="D29" s="20" t="str">
        <f>IF(ISNUMBER(F27),IF(F27=12,IFERROR("R"&amp;TEXT(VALUE(SUBSTITUTE(D27,"R",""))+1,"#"),D27),D27),D27)</f>
        <v>　</v>
      </c>
      <c r="E29" s="18" t="s">
        <v>13</v>
      </c>
      <c r="F29" s="18" t="str">
        <f>IF(ISNUMBER(F27),IF(F27=12,1,F27+1),"")</f>
        <v/>
      </c>
      <c r="G29" s="19" t="s">
        <v>14</v>
      </c>
      <c r="H29" s="81"/>
      <c r="I29" s="83" t="s">
        <v>15</v>
      </c>
      <c r="J29" s="20" t="str">
        <f>IF(ISNUMBER(L27),IF(L27=12,IFERROR("R"&amp;TEXT(VALUE(SUBSTITUTE(J27,"R",""))+1,"#"),J27),J27),J27)</f>
        <v>　</v>
      </c>
      <c r="K29" s="18" t="s">
        <v>13</v>
      </c>
      <c r="L29" s="18" t="str">
        <f>IF(ISNUMBER(L27),IF(L27=12,1,L27+1),"")</f>
        <v/>
      </c>
      <c r="M29" s="19" t="s">
        <v>14</v>
      </c>
      <c r="N29" s="81"/>
      <c r="O29" s="83" t="s">
        <v>15</v>
      </c>
      <c r="P29" s="20" t="str">
        <f>IF(ISNUMBER(R27),IF(R27=12,IFERROR("R"&amp;TEXT(VALUE(SUBSTITUTE(P27,"R",""))+1,"#"),P27),P27),P27)</f>
        <v>　</v>
      </c>
      <c r="Q29" s="18" t="s">
        <v>13</v>
      </c>
      <c r="R29" s="18" t="str">
        <f>IF(ISNUMBER(R27),IF(R27=12,1,R27+1),"")</f>
        <v/>
      </c>
      <c r="S29" s="19" t="s">
        <v>14</v>
      </c>
      <c r="T29" s="81"/>
      <c r="U29" s="83" t="s">
        <v>15</v>
      </c>
      <c r="V29" s="61"/>
      <c r="W29" s="151"/>
      <c r="X29" s="151"/>
      <c r="Y29" s="151"/>
      <c r="Z29" s="152"/>
    </row>
    <row r="30" spans="1:26" ht="15" customHeight="1" x14ac:dyDescent="0.15">
      <c r="A30" s="120"/>
      <c r="B30" s="121"/>
      <c r="C30" s="122"/>
      <c r="D30" s="82" t="str">
        <f ca="1">OFFSET(joryB,OFFSET(joryV,MATCH(CONCATENATE(D29,".",F29),kikanL,0),0),0)</f>
        <v>□実績 □予定</v>
      </c>
      <c r="E30" s="85"/>
      <c r="F30" s="85"/>
      <c r="G30" s="86"/>
      <c r="H30" s="82"/>
      <c r="I30" s="86"/>
      <c r="J30" s="82" t="str">
        <f ca="1">OFFSET(joryB,OFFSET(joryV,MATCH(CONCATENATE(J29,".",L29),kikanL,0),0),0)</f>
        <v>□実績 □予定</v>
      </c>
      <c r="K30" s="85"/>
      <c r="L30" s="85"/>
      <c r="M30" s="86"/>
      <c r="N30" s="82"/>
      <c r="O30" s="86"/>
      <c r="P30" s="82" t="str">
        <f ca="1">OFFSET(joryB,OFFSET(joryV,MATCH(CONCATENATE(P29,".",R29),kikanL,0),0),0)</f>
        <v>□実績 □予定</v>
      </c>
      <c r="Q30" s="85"/>
      <c r="R30" s="85"/>
      <c r="S30" s="86"/>
      <c r="T30" s="82"/>
      <c r="U30" s="86"/>
      <c r="V30" s="59"/>
      <c r="W30" s="151"/>
      <c r="X30" s="151"/>
      <c r="Y30" s="151"/>
      <c r="Z30" s="152"/>
    </row>
    <row r="31" spans="1:26" ht="15" customHeight="1" x14ac:dyDescent="0.15">
      <c r="A31" s="120"/>
      <c r="B31" s="121"/>
      <c r="C31" s="122"/>
      <c r="D31" s="20" t="str">
        <f>IF(ISNUMBER(F29),IF(F29=12,IFERROR("R"&amp;TEXT(VALUE(SUBSTITUTE(D29,"R",""))+1,"#"),D29),D29),D29)</f>
        <v>　</v>
      </c>
      <c r="E31" s="18" t="s">
        <v>13</v>
      </c>
      <c r="F31" s="18" t="str">
        <f>IF(ISNUMBER(F29),IF(F29=12,1,F29+1),"")</f>
        <v/>
      </c>
      <c r="G31" s="19" t="s">
        <v>14</v>
      </c>
      <c r="H31" s="81"/>
      <c r="I31" s="83" t="s">
        <v>15</v>
      </c>
      <c r="J31" s="20" t="str">
        <f>IF(ISNUMBER(L29),IF(L29=12,IFERROR("R"&amp;TEXT(VALUE(SUBSTITUTE(J29,"R",""))+1,"#"),J29),J29),J29)</f>
        <v>　</v>
      </c>
      <c r="K31" s="18" t="s">
        <v>13</v>
      </c>
      <c r="L31" s="18" t="str">
        <f>IF(ISNUMBER(L29),IF(L29=12,1,L29+1),"")</f>
        <v/>
      </c>
      <c r="M31" s="19" t="s">
        <v>14</v>
      </c>
      <c r="N31" s="81"/>
      <c r="O31" s="83" t="s">
        <v>15</v>
      </c>
      <c r="P31" s="20" t="str">
        <f>IF(ISNUMBER(R29),IF(R29=12,IFERROR("R"&amp;TEXT(VALUE(SUBSTITUTE(P29,"R",""))+1,"#"),P29),P29),P29)</f>
        <v>　</v>
      </c>
      <c r="Q31" s="18" t="s">
        <v>13</v>
      </c>
      <c r="R31" s="18" t="str">
        <f>IF(ISNUMBER(R29),IF(R29=12,1,R29+1),"")</f>
        <v/>
      </c>
      <c r="S31" s="19" t="s">
        <v>14</v>
      </c>
      <c r="T31" s="81"/>
      <c r="U31" s="83" t="s">
        <v>15</v>
      </c>
      <c r="V31" s="58"/>
      <c r="W31" s="176" t="s">
        <v>124</v>
      </c>
      <c r="X31" s="176"/>
      <c r="Y31" s="176"/>
      <c r="Z31" s="177"/>
    </row>
    <row r="32" spans="1:26" ht="15" customHeight="1" x14ac:dyDescent="0.15">
      <c r="A32" s="123"/>
      <c r="B32" s="124"/>
      <c r="C32" s="125"/>
      <c r="D32" s="82" t="str">
        <f ca="1">OFFSET(joryB,OFFSET(joryV,MATCH(CONCATENATE(D31,".",F31),kikanL,0),0),0)</f>
        <v>□実績 □予定</v>
      </c>
      <c r="E32" s="85"/>
      <c r="F32" s="85"/>
      <c r="G32" s="86"/>
      <c r="H32" s="82"/>
      <c r="I32" s="84"/>
      <c r="J32" s="82" t="str">
        <f ca="1">OFFSET(joryB,OFFSET(joryV,MATCH(CONCATENATE(J31,".",L31),kikanL,0),0),0)</f>
        <v>□実績 □予定</v>
      </c>
      <c r="K32" s="85"/>
      <c r="L32" s="85"/>
      <c r="M32" s="86"/>
      <c r="N32" s="82"/>
      <c r="O32" s="84"/>
      <c r="P32" s="82" t="str">
        <f ca="1">OFFSET(joryB,OFFSET(joryV,MATCH(CONCATENATE(P31,".",R31),kikanL,0),0),0)</f>
        <v>□実績 □予定</v>
      </c>
      <c r="Q32" s="85"/>
      <c r="R32" s="85"/>
      <c r="S32" s="86"/>
      <c r="T32" s="82"/>
      <c r="U32" s="84"/>
      <c r="V32" s="62"/>
      <c r="W32" s="178"/>
      <c r="X32" s="178"/>
      <c r="Y32" s="178"/>
      <c r="Z32" s="179"/>
    </row>
    <row r="33" spans="1:26" ht="15" customHeight="1" x14ac:dyDescent="0.15">
      <c r="A33" s="89" t="s">
        <v>78</v>
      </c>
      <c r="B33" s="90"/>
      <c r="C33" s="106"/>
      <c r="D33" s="43" t="s">
        <v>90</v>
      </c>
      <c r="E33" s="87" t="s">
        <v>82</v>
      </c>
      <c r="F33" s="87"/>
      <c r="G33" s="87"/>
      <c r="H33" s="87"/>
      <c r="I33" s="87"/>
      <c r="J33" s="87"/>
      <c r="K33" s="87"/>
      <c r="L33" s="87"/>
      <c r="M33" s="87"/>
      <c r="N33" s="87"/>
      <c r="O33" s="87"/>
      <c r="P33" s="87"/>
      <c r="Q33" s="63"/>
      <c r="R33" s="76" t="s">
        <v>97</v>
      </c>
      <c r="S33" s="63"/>
      <c r="T33" s="63"/>
      <c r="U33" s="63"/>
      <c r="V33" s="63"/>
      <c r="W33" s="63"/>
      <c r="X33" s="63"/>
      <c r="Y33" s="63"/>
      <c r="Z33" s="64"/>
    </row>
    <row r="34" spans="1:26" ht="15" customHeight="1" x14ac:dyDescent="0.15">
      <c r="A34" s="107"/>
      <c r="B34" s="108"/>
      <c r="C34" s="109"/>
      <c r="D34" s="44"/>
      <c r="E34" s="77"/>
      <c r="F34" s="77"/>
      <c r="G34" s="77"/>
      <c r="H34" s="77"/>
      <c r="I34" s="77"/>
      <c r="J34" s="77"/>
      <c r="K34" s="77"/>
      <c r="L34" s="77"/>
      <c r="M34" s="77"/>
      <c r="N34" s="77"/>
      <c r="O34" s="77"/>
      <c r="P34" s="77"/>
      <c r="Q34" s="55"/>
      <c r="R34" s="79"/>
      <c r="S34" s="79"/>
      <c r="T34" s="79"/>
      <c r="U34" s="79"/>
      <c r="V34" s="79"/>
      <c r="W34" s="79"/>
      <c r="X34" s="79"/>
      <c r="Y34" s="79"/>
      <c r="Z34" s="65"/>
    </row>
    <row r="35" spans="1:26" ht="15" customHeight="1" x14ac:dyDescent="0.15">
      <c r="A35" s="107"/>
      <c r="B35" s="108"/>
      <c r="C35" s="109"/>
      <c r="D35" s="45"/>
      <c r="E35" s="46" t="s">
        <v>31</v>
      </c>
      <c r="F35" s="47" t="s">
        <v>79</v>
      </c>
      <c r="G35" s="46"/>
      <c r="H35" s="47"/>
      <c r="I35" s="46" t="s">
        <v>31</v>
      </c>
      <c r="J35" s="48" t="s">
        <v>80</v>
      </c>
      <c r="K35" s="47"/>
      <c r="L35" s="47"/>
      <c r="M35" s="46" t="s">
        <v>31</v>
      </c>
      <c r="N35" s="48" t="s">
        <v>81</v>
      </c>
      <c r="O35" s="47"/>
      <c r="P35" s="47"/>
      <c r="Q35" s="66"/>
      <c r="R35" s="80"/>
      <c r="S35" s="80"/>
      <c r="T35" s="80"/>
      <c r="U35" s="80"/>
      <c r="V35" s="80"/>
      <c r="W35" s="80"/>
      <c r="X35" s="80"/>
      <c r="Y35" s="80"/>
      <c r="Z35" s="67"/>
    </row>
    <row r="36" spans="1:26" ht="15" customHeight="1" x14ac:dyDescent="0.15">
      <c r="A36" s="107"/>
      <c r="B36" s="108"/>
      <c r="C36" s="109"/>
      <c r="D36" s="49" t="s">
        <v>89</v>
      </c>
      <c r="E36" s="77" t="s">
        <v>83</v>
      </c>
      <c r="F36" s="77"/>
      <c r="G36" s="77"/>
      <c r="H36" s="77"/>
      <c r="I36" s="77"/>
      <c r="J36" s="77"/>
      <c r="K36" s="77"/>
      <c r="L36" s="77"/>
      <c r="M36" s="77"/>
      <c r="N36" s="77"/>
      <c r="O36" s="77"/>
      <c r="P36" s="77"/>
      <c r="Q36" s="55"/>
      <c r="R36" s="78"/>
      <c r="S36" s="78"/>
      <c r="T36" s="78"/>
      <c r="U36" s="78"/>
      <c r="V36" s="78"/>
      <c r="W36" s="78"/>
      <c r="X36" s="78"/>
      <c r="Y36" s="78"/>
      <c r="Z36" s="65"/>
    </row>
    <row r="37" spans="1:26" ht="15" customHeight="1" x14ac:dyDescent="0.15">
      <c r="A37" s="107"/>
      <c r="B37" s="108"/>
      <c r="C37" s="109"/>
      <c r="D37" s="50"/>
      <c r="E37" s="77"/>
      <c r="F37" s="77"/>
      <c r="G37" s="77"/>
      <c r="H37" s="77"/>
      <c r="I37" s="77"/>
      <c r="J37" s="77"/>
      <c r="K37" s="77"/>
      <c r="L37" s="77"/>
      <c r="M37" s="77"/>
      <c r="N37" s="77"/>
      <c r="O37" s="77"/>
      <c r="P37" s="77"/>
      <c r="Q37" s="55"/>
      <c r="R37" s="79"/>
      <c r="S37" s="79"/>
      <c r="T37" s="79"/>
      <c r="U37" s="79"/>
      <c r="V37" s="79"/>
      <c r="W37" s="79"/>
      <c r="X37" s="79"/>
      <c r="Y37" s="79"/>
      <c r="Z37" s="65"/>
    </row>
    <row r="38" spans="1:26" ht="15" customHeight="1" x14ac:dyDescent="0.15">
      <c r="A38" s="107"/>
      <c r="B38" s="108"/>
      <c r="C38" s="109"/>
      <c r="D38" s="50"/>
      <c r="E38" s="77"/>
      <c r="F38" s="77"/>
      <c r="G38" s="77"/>
      <c r="H38" s="77"/>
      <c r="I38" s="77"/>
      <c r="J38" s="77"/>
      <c r="K38" s="77"/>
      <c r="L38" s="77"/>
      <c r="M38" s="77"/>
      <c r="N38" s="77"/>
      <c r="O38" s="77"/>
      <c r="P38" s="77"/>
      <c r="Q38" s="55"/>
      <c r="R38" s="79"/>
      <c r="S38" s="79"/>
      <c r="T38" s="79"/>
      <c r="U38" s="79"/>
      <c r="V38" s="79"/>
      <c r="W38" s="79"/>
      <c r="X38" s="79"/>
      <c r="Y38" s="79"/>
      <c r="Z38" s="65"/>
    </row>
    <row r="39" spans="1:26" ht="15" customHeight="1" x14ac:dyDescent="0.15">
      <c r="A39" s="107"/>
      <c r="B39" s="108"/>
      <c r="C39" s="109"/>
      <c r="D39" s="45"/>
      <c r="E39" s="74" t="s">
        <v>31</v>
      </c>
      <c r="F39" s="75" t="s">
        <v>79</v>
      </c>
      <c r="G39" s="75"/>
      <c r="H39" s="75"/>
      <c r="I39" s="74" t="s">
        <v>31</v>
      </c>
      <c r="J39" s="75" t="s">
        <v>80</v>
      </c>
      <c r="K39" s="75"/>
      <c r="L39" s="75"/>
      <c r="M39" s="74" t="s">
        <v>31</v>
      </c>
      <c r="N39" s="75" t="s">
        <v>81</v>
      </c>
      <c r="O39" s="75"/>
      <c r="P39" s="75"/>
      <c r="Q39" s="66"/>
      <c r="R39" s="80"/>
      <c r="S39" s="80"/>
      <c r="T39" s="80"/>
      <c r="U39" s="80"/>
      <c r="V39" s="80"/>
      <c r="W39" s="80"/>
      <c r="X39" s="80"/>
      <c r="Y39" s="80"/>
      <c r="Z39" s="67"/>
    </row>
    <row r="40" spans="1:26" ht="15" customHeight="1" x14ac:dyDescent="0.15">
      <c r="A40" s="107"/>
      <c r="B40" s="108"/>
      <c r="C40" s="109"/>
      <c r="D40" s="49" t="s">
        <v>88</v>
      </c>
      <c r="E40" s="77" t="s">
        <v>84</v>
      </c>
      <c r="F40" s="77"/>
      <c r="G40" s="77"/>
      <c r="H40" s="77"/>
      <c r="I40" s="77"/>
      <c r="J40" s="77"/>
      <c r="K40" s="77"/>
      <c r="L40" s="77"/>
      <c r="M40" s="77"/>
      <c r="N40" s="77"/>
      <c r="O40" s="77"/>
      <c r="P40" s="77"/>
      <c r="Q40" s="55"/>
      <c r="R40" s="78"/>
      <c r="S40" s="78"/>
      <c r="T40" s="78"/>
      <c r="U40" s="78"/>
      <c r="V40" s="78"/>
      <c r="W40" s="78"/>
      <c r="X40" s="78"/>
      <c r="Y40" s="78"/>
      <c r="Z40" s="65"/>
    </row>
    <row r="41" spans="1:26" ht="15" customHeight="1" x14ac:dyDescent="0.15">
      <c r="A41" s="107"/>
      <c r="B41" s="108"/>
      <c r="C41" s="109"/>
      <c r="D41" s="50"/>
      <c r="E41" s="77"/>
      <c r="F41" s="77"/>
      <c r="G41" s="77"/>
      <c r="H41" s="77"/>
      <c r="I41" s="77"/>
      <c r="J41" s="77"/>
      <c r="K41" s="77"/>
      <c r="L41" s="77"/>
      <c r="M41" s="77"/>
      <c r="N41" s="77"/>
      <c r="O41" s="77"/>
      <c r="P41" s="77"/>
      <c r="Q41" s="55"/>
      <c r="R41" s="79"/>
      <c r="S41" s="79"/>
      <c r="T41" s="79"/>
      <c r="U41" s="79"/>
      <c r="V41" s="79"/>
      <c r="W41" s="79"/>
      <c r="X41" s="79"/>
      <c r="Y41" s="79"/>
      <c r="Z41" s="65"/>
    </row>
    <row r="42" spans="1:26" ht="15" customHeight="1" x14ac:dyDescent="0.15">
      <c r="A42" s="107"/>
      <c r="B42" s="108"/>
      <c r="C42" s="109"/>
      <c r="D42" s="51"/>
      <c r="E42" s="77"/>
      <c r="F42" s="77"/>
      <c r="G42" s="77"/>
      <c r="H42" s="77"/>
      <c r="I42" s="77"/>
      <c r="J42" s="77"/>
      <c r="K42" s="77"/>
      <c r="L42" s="77"/>
      <c r="M42" s="77"/>
      <c r="N42" s="77"/>
      <c r="O42" s="77"/>
      <c r="P42" s="77"/>
      <c r="Q42" s="55"/>
      <c r="R42" s="79"/>
      <c r="S42" s="79"/>
      <c r="T42" s="79"/>
      <c r="U42" s="79"/>
      <c r="V42" s="79"/>
      <c r="W42" s="79"/>
      <c r="X42" s="79"/>
      <c r="Y42" s="79"/>
      <c r="Z42" s="65"/>
    </row>
    <row r="43" spans="1:26" ht="15" customHeight="1" x14ac:dyDescent="0.15">
      <c r="A43" s="107"/>
      <c r="B43" s="108"/>
      <c r="C43" s="109"/>
      <c r="D43" s="45"/>
      <c r="E43" s="74" t="s">
        <v>31</v>
      </c>
      <c r="F43" s="75" t="s">
        <v>79</v>
      </c>
      <c r="G43" s="75"/>
      <c r="H43" s="75"/>
      <c r="I43" s="74" t="s">
        <v>31</v>
      </c>
      <c r="J43" s="75" t="s">
        <v>80</v>
      </c>
      <c r="K43" s="75"/>
      <c r="L43" s="75"/>
      <c r="M43" s="74" t="s">
        <v>31</v>
      </c>
      <c r="N43" s="75" t="s">
        <v>81</v>
      </c>
      <c r="O43" s="75"/>
      <c r="P43" s="75"/>
      <c r="Q43" s="66"/>
      <c r="R43" s="80"/>
      <c r="S43" s="80"/>
      <c r="T43" s="80"/>
      <c r="U43" s="80"/>
      <c r="V43" s="80"/>
      <c r="W43" s="80"/>
      <c r="X43" s="80"/>
      <c r="Y43" s="80"/>
      <c r="Z43" s="67"/>
    </row>
    <row r="44" spans="1:26" ht="15" customHeight="1" x14ac:dyDescent="0.15">
      <c r="A44" s="107"/>
      <c r="B44" s="108"/>
      <c r="C44" s="109"/>
      <c r="D44" s="52" t="s">
        <v>86</v>
      </c>
      <c r="E44" s="77" t="s">
        <v>85</v>
      </c>
      <c r="F44" s="77"/>
      <c r="G44" s="77"/>
      <c r="H44" s="77"/>
      <c r="I44" s="77"/>
      <c r="J44" s="77"/>
      <c r="K44" s="77"/>
      <c r="L44" s="77"/>
      <c r="M44" s="77"/>
      <c r="N44" s="77"/>
      <c r="O44" s="77"/>
      <c r="P44" s="77"/>
      <c r="Q44" s="55"/>
      <c r="R44" s="78"/>
      <c r="S44" s="78"/>
      <c r="T44" s="78"/>
      <c r="U44" s="78"/>
      <c r="V44" s="78"/>
      <c r="W44" s="78"/>
      <c r="X44" s="78"/>
      <c r="Y44" s="78"/>
      <c r="Z44" s="65"/>
    </row>
    <row r="45" spans="1:26" ht="15" customHeight="1" x14ac:dyDescent="0.15">
      <c r="A45" s="107"/>
      <c r="B45" s="108"/>
      <c r="C45" s="109"/>
      <c r="D45" s="51"/>
      <c r="E45" s="77"/>
      <c r="F45" s="77"/>
      <c r="G45" s="77"/>
      <c r="H45" s="77"/>
      <c r="I45" s="77"/>
      <c r="J45" s="77"/>
      <c r="K45" s="77"/>
      <c r="L45" s="77"/>
      <c r="M45" s="77"/>
      <c r="N45" s="77"/>
      <c r="O45" s="77"/>
      <c r="P45" s="77"/>
      <c r="Q45" s="55"/>
      <c r="R45" s="79"/>
      <c r="S45" s="79"/>
      <c r="T45" s="79"/>
      <c r="U45" s="79"/>
      <c r="V45" s="79"/>
      <c r="W45" s="79"/>
      <c r="X45" s="79"/>
      <c r="Y45" s="79"/>
      <c r="Z45" s="65"/>
    </row>
    <row r="46" spans="1:26" ht="15" customHeight="1" x14ac:dyDescent="0.15">
      <c r="A46" s="107"/>
      <c r="B46" s="108"/>
      <c r="C46" s="109"/>
      <c r="D46" s="45"/>
      <c r="E46" s="74" t="s">
        <v>31</v>
      </c>
      <c r="F46" s="75" t="s">
        <v>79</v>
      </c>
      <c r="G46" s="75"/>
      <c r="H46" s="75"/>
      <c r="I46" s="74" t="s">
        <v>31</v>
      </c>
      <c r="J46" s="75" t="s">
        <v>80</v>
      </c>
      <c r="K46" s="75"/>
      <c r="L46" s="75"/>
      <c r="M46" s="74" t="s">
        <v>31</v>
      </c>
      <c r="N46" s="75" t="s">
        <v>81</v>
      </c>
      <c r="O46" s="75"/>
      <c r="P46" s="75"/>
      <c r="Q46" s="66"/>
      <c r="R46" s="80"/>
      <c r="S46" s="80"/>
      <c r="T46" s="80"/>
      <c r="U46" s="80"/>
      <c r="V46" s="80"/>
      <c r="W46" s="80"/>
      <c r="X46" s="80"/>
      <c r="Y46" s="80"/>
      <c r="Z46" s="67"/>
    </row>
    <row r="47" spans="1:26" ht="15" customHeight="1" x14ac:dyDescent="0.15">
      <c r="A47" s="107"/>
      <c r="B47" s="108"/>
      <c r="C47" s="109"/>
      <c r="D47" s="52" t="s">
        <v>87</v>
      </c>
      <c r="E47" s="77" t="s">
        <v>91</v>
      </c>
      <c r="F47" s="77"/>
      <c r="G47" s="77"/>
      <c r="H47" s="77"/>
      <c r="I47" s="77"/>
      <c r="J47" s="77"/>
      <c r="K47" s="77"/>
      <c r="L47" s="77"/>
      <c r="M47" s="77"/>
      <c r="N47" s="77"/>
      <c r="O47" s="77"/>
      <c r="P47" s="77"/>
      <c r="Q47" s="55"/>
      <c r="R47" s="78"/>
      <c r="S47" s="78"/>
      <c r="T47" s="78"/>
      <c r="U47" s="78"/>
      <c r="V47" s="78"/>
      <c r="W47" s="78"/>
      <c r="X47" s="78"/>
      <c r="Y47" s="78"/>
      <c r="Z47" s="65"/>
    </row>
    <row r="48" spans="1:26" ht="15" customHeight="1" x14ac:dyDescent="0.15">
      <c r="A48" s="107"/>
      <c r="B48" s="108"/>
      <c r="C48" s="109"/>
      <c r="D48" s="51"/>
      <c r="E48" s="77"/>
      <c r="F48" s="77"/>
      <c r="G48" s="77"/>
      <c r="H48" s="77"/>
      <c r="I48" s="77"/>
      <c r="J48" s="77"/>
      <c r="K48" s="77"/>
      <c r="L48" s="77"/>
      <c r="M48" s="77"/>
      <c r="N48" s="77"/>
      <c r="O48" s="77"/>
      <c r="P48" s="77"/>
      <c r="Q48" s="55"/>
      <c r="R48" s="79"/>
      <c r="S48" s="79"/>
      <c r="T48" s="79"/>
      <c r="U48" s="79"/>
      <c r="V48" s="79"/>
      <c r="W48" s="79"/>
      <c r="X48" s="79"/>
      <c r="Y48" s="79"/>
      <c r="Z48" s="65"/>
    </row>
    <row r="49" spans="1:26" ht="15" customHeight="1" x14ac:dyDescent="0.15">
      <c r="A49" s="107"/>
      <c r="B49" s="108"/>
      <c r="C49" s="109"/>
      <c r="D49" s="51"/>
      <c r="E49" s="77"/>
      <c r="F49" s="77"/>
      <c r="G49" s="77"/>
      <c r="H49" s="77"/>
      <c r="I49" s="77"/>
      <c r="J49" s="77"/>
      <c r="K49" s="77"/>
      <c r="L49" s="77"/>
      <c r="M49" s="77"/>
      <c r="N49" s="77"/>
      <c r="O49" s="77"/>
      <c r="P49" s="77"/>
      <c r="Q49" s="55"/>
      <c r="R49" s="79"/>
      <c r="S49" s="79"/>
      <c r="T49" s="79"/>
      <c r="U49" s="79"/>
      <c r="V49" s="79"/>
      <c r="W49" s="79"/>
      <c r="X49" s="79"/>
      <c r="Y49" s="79"/>
      <c r="Z49" s="65"/>
    </row>
    <row r="50" spans="1:26" ht="15" customHeight="1" x14ac:dyDescent="0.15">
      <c r="A50" s="107"/>
      <c r="B50" s="108"/>
      <c r="C50" s="109"/>
      <c r="D50" s="45"/>
      <c r="E50" s="74" t="s">
        <v>31</v>
      </c>
      <c r="F50" s="75" t="s">
        <v>79</v>
      </c>
      <c r="G50" s="75"/>
      <c r="H50" s="75"/>
      <c r="I50" s="74" t="s">
        <v>31</v>
      </c>
      <c r="J50" s="75" t="s">
        <v>80</v>
      </c>
      <c r="K50" s="75"/>
      <c r="L50" s="75"/>
      <c r="M50" s="74" t="s">
        <v>31</v>
      </c>
      <c r="N50" s="75" t="s">
        <v>81</v>
      </c>
      <c r="O50" s="75"/>
      <c r="P50" s="75"/>
      <c r="Q50" s="66"/>
      <c r="R50" s="80"/>
      <c r="S50" s="80"/>
      <c r="T50" s="80"/>
      <c r="U50" s="80"/>
      <c r="V50" s="80"/>
      <c r="W50" s="80"/>
      <c r="X50" s="80"/>
      <c r="Y50" s="80"/>
      <c r="Z50" s="67"/>
    </row>
    <row r="51" spans="1:26" ht="15" customHeight="1" x14ac:dyDescent="0.15">
      <c r="A51" s="107"/>
      <c r="B51" s="108"/>
      <c r="C51" s="109"/>
      <c r="D51" s="52" t="s">
        <v>93</v>
      </c>
      <c r="E51" s="53" t="s">
        <v>92</v>
      </c>
      <c r="F51" s="54"/>
      <c r="G51" s="55"/>
      <c r="H51" s="54"/>
      <c r="I51" s="54"/>
      <c r="J51" s="55"/>
      <c r="K51" s="54"/>
      <c r="L51" s="54"/>
      <c r="M51" s="54"/>
      <c r="N51" s="55"/>
      <c r="O51" s="54"/>
      <c r="P51" s="54"/>
      <c r="Q51" s="54"/>
      <c r="R51" s="54"/>
      <c r="S51" s="54"/>
      <c r="T51" s="54"/>
      <c r="U51" s="54"/>
      <c r="V51" s="54"/>
      <c r="W51" s="54"/>
      <c r="X51" s="54"/>
      <c r="Y51" s="54"/>
      <c r="Z51" s="56"/>
    </row>
    <row r="52" spans="1:26" ht="15" customHeight="1" x14ac:dyDescent="0.15">
      <c r="A52" s="107"/>
      <c r="B52" s="108"/>
      <c r="C52" s="109"/>
      <c r="D52" s="54"/>
      <c r="E52" s="118"/>
      <c r="F52" s="118"/>
      <c r="G52" s="118"/>
      <c r="H52" s="118"/>
      <c r="I52" s="118"/>
      <c r="J52" s="118"/>
      <c r="K52" s="118"/>
      <c r="L52" s="118"/>
      <c r="M52" s="118"/>
      <c r="N52" s="118"/>
      <c r="O52" s="118"/>
      <c r="P52" s="118"/>
      <c r="Q52" s="118"/>
      <c r="R52" s="118"/>
      <c r="S52" s="118"/>
      <c r="T52" s="118"/>
      <c r="U52" s="118"/>
      <c r="V52" s="118"/>
      <c r="W52" s="118"/>
      <c r="X52" s="118"/>
      <c r="Y52" s="118"/>
      <c r="Z52" s="56"/>
    </row>
    <row r="53" spans="1:26" ht="15" customHeight="1" x14ac:dyDescent="0.15">
      <c r="A53" s="107"/>
      <c r="B53" s="108"/>
      <c r="C53" s="109"/>
      <c r="D53" s="54"/>
      <c r="E53" s="118"/>
      <c r="F53" s="118"/>
      <c r="G53" s="118"/>
      <c r="H53" s="118"/>
      <c r="I53" s="118"/>
      <c r="J53" s="118"/>
      <c r="K53" s="118"/>
      <c r="L53" s="118"/>
      <c r="M53" s="118"/>
      <c r="N53" s="118"/>
      <c r="O53" s="118"/>
      <c r="P53" s="118"/>
      <c r="Q53" s="118"/>
      <c r="R53" s="118"/>
      <c r="S53" s="118"/>
      <c r="T53" s="118"/>
      <c r="U53" s="118"/>
      <c r="V53" s="118"/>
      <c r="W53" s="118"/>
      <c r="X53" s="118"/>
      <c r="Y53" s="118"/>
      <c r="Z53" s="56"/>
    </row>
    <row r="54" spans="1:26" ht="15" customHeight="1" x14ac:dyDescent="0.15">
      <c r="A54" s="91"/>
      <c r="B54" s="92"/>
      <c r="C54" s="110"/>
      <c r="D54" s="54"/>
      <c r="E54" s="119"/>
      <c r="F54" s="119"/>
      <c r="G54" s="119"/>
      <c r="H54" s="119"/>
      <c r="I54" s="119"/>
      <c r="J54" s="119"/>
      <c r="K54" s="119"/>
      <c r="L54" s="119"/>
      <c r="M54" s="119"/>
      <c r="N54" s="119"/>
      <c r="O54" s="119"/>
      <c r="P54" s="119"/>
      <c r="Q54" s="119"/>
      <c r="R54" s="119"/>
      <c r="S54" s="119"/>
      <c r="T54" s="119"/>
      <c r="U54" s="119"/>
      <c r="V54" s="119"/>
      <c r="W54" s="119"/>
      <c r="X54" s="119"/>
      <c r="Y54" s="119"/>
      <c r="Z54" s="56"/>
    </row>
    <row r="55" spans="1:26" ht="15" customHeight="1" x14ac:dyDescent="0.15">
      <c r="A55" s="117" t="s">
        <v>18</v>
      </c>
      <c r="B55" s="117"/>
      <c r="C55" s="117"/>
      <c r="D55" s="117"/>
      <c r="E55" s="117"/>
      <c r="F55" s="117"/>
      <c r="G55" s="117"/>
      <c r="H55" s="117"/>
      <c r="I55" s="1"/>
      <c r="J55" s="1"/>
      <c r="K55" s="1"/>
      <c r="L55" s="1"/>
      <c r="M55" s="1"/>
      <c r="N55" s="1"/>
      <c r="O55" s="1"/>
      <c r="P55" s="1"/>
      <c r="Q55" s="1"/>
      <c r="R55" s="1"/>
      <c r="S55" s="1"/>
      <c r="T55" s="1"/>
      <c r="U55" s="1"/>
      <c r="V55" s="1"/>
      <c r="W55" s="1"/>
      <c r="X55" s="1"/>
      <c r="Y55" s="1"/>
      <c r="Z55" s="1"/>
    </row>
    <row r="56" spans="1:26" ht="15" customHeight="1" x14ac:dyDescent="0.15">
      <c r="A56" s="89" t="s">
        <v>12</v>
      </c>
      <c r="B56" s="90"/>
      <c r="C56" s="106"/>
      <c r="D56" s="1" t="s">
        <v>10</v>
      </c>
      <c r="E56" s="1"/>
      <c r="F56" s="1"/>
      <c r="G56" s="1"/>
      <c r="H56" s="1"/>
      <c r="I56" s="1"/>
      <c r="J56" s="1"/>
      <c r="K56" s="1"/>
      <c r="L56" s="1"/>
      <c r="M56" s="1"/>
      <c r="N56" s="1"/>
      <c r="O56" s="1"/>
      <c r="P56" s="1"/>
      <c r="Q56" s="1"/>
      <c r="R56" s="1"/>
      <c r="S56" s="1"/>
      <c r="T56" s="1"/>
      <c r="U56" s="1"/>
      <c r="V56" s="1"/>
      <c r="W56" s="1"/>
      <c r="X56" s="1"/>
      <c r="Y56" s="1"/>
      <c r="Z56" s="2"/>
    </row>
    <row r="57" spans="1:26" ht="15" customHeight="1" x14ac:dyDescent="0.15">
      <c r="A57" s="107"/>
      <c r="B57" s="108"/>
      <c r="C57" s="109"/>
      <c r="D57" s="166"/>
      <c r="E57" s="118"/>
      <c r="F57" s="118"/>
      <c r="G57" s="118"/>
      <c r="H57" s="118"/>
      <c r="I57" s="118"/>
      <c r="J57" s="118"/>
      <c r="K57" s="118"/>
      <c r="L57" s="118"/>
      <c r="M57" s="118"/>
      <c r="N57" s="118"/>
      <c r="O57" s="118"/>
      <c r="P57" s="118"/>
      <c r="Q57" s="118"/>
      <c r="R57" s="118"/>
      <c r="S57" s="118"/>
      <c r="T57" s="118"/>
      <c r="U57" s="118"/>
      <c r="V57" s="118"/>
      <c r="W57" s="118"/>
      <c r="X57" s="118"/>
      <c r="Y57" s="118"/>
      <c r="Z57" s="167"/>
    </row>
    <row r="58" spans="1:26" ht="15" customHeight="1" x14ac:dyDescent="0.15">
      <c r="A58" s="107"/>
      <c r="B58" s="108"/>
      <c r="C58" s="109"/>
      <c r="D58" s="166"/>
      <c r="E58" s="118"/>
      <c r="F58" s="118"/>
      <c r="G58" s="118"/>
      <c r="H58" s="118"/>
      <c r="I58" s="118"/>
      <c r="J58" s="118"/>
      <c r="K58" s="118"/>
      <c r="L58" s="118"/>
      <c r="M58" s="118"/>
      <c r="N58" s="118"/>
      <c r="O58" s="118"/>
      <c r="P58" s="118"/>
      <c r="Q58" s="118"/>
      <c r="R58" s="118"/>
      <c r="S58" s="118"/>
      <c r="T58" s="118"/>
      <c r="U58" s="118"/>
      <c r="V58" s="118"/>
      <c r="W58" s="118"/>
      <c r="X58" s="118"/>
      <c r="Y58" s="118"/>
      <c r="Z58" s="167"/>
    </row>
    <row r="59" spans="1:26" ht="15" customHeight="1" x14ac:dyDescent="0.15">
      <c r="A59" s="107"/>
      <c r="B59" s="108"/>
      <c r="C59" s="109"/>
      <c r="D59" s="166"/>
      <c r="E59" s="118"/>
      <c r="F59" s="118"/>
      <c r="G59" s="118"/>
      <c r="H59" s="118"/>
      <c r="I59" s="118"/>
      <c r="J59" s="118"/>
      <c r="K59" s="118"/>
      <c r="L59" s="118"/>
      <c r="M59" s="118"/>
      <c r="N59" s="118"/>
      <c r="O59" s="118"/>
      <c r="P59" s="118"/>
      <c r="Q59" s="118"/>
      <c r="R59" s="118"/>
      <c r="S59" s="118"/>
      <c r="T59" s="118"/>
      <c r="U59" s="118"/>
      <c r="V59" s="118"/>
      <c r="W59" s="118"/>
      <c r="X59" s="118"/>
      <c r="Y59" s="118"/>
      <c r="Z59" s="167"/>
    </row>
    <row r="60" spans="1:26" ht="15" customHeight="1" x14ac:dyDescent="0.15">
      <c r="A60" s="107"/>
      <c r="B60" s="108"/>
      <c r="C60" s="109"/>
      <c r="D60" s="166"/>
      <c r="E60" s="118"/>
      <c r="F60" s="118"/>
      <c r="G60" s="118"/>
      <c r="H60" s="118"/>
      <c r="I60" s="118"/>
      <c r="J60" s="118"/>
      <c r="K60" s="118"/>
      <c r="L60" s="118"/>
      <c r="M60" s="118"/>
      <c r="N60" s="118"/>
      <c r="O60" s="118"/>
      <c r="P60" s="118"/>
      <c r="Q60" s="118"/>
      <c r="R60" s="118"/>
      <c r="S60" s="118"/>
      <c r="T60" s="118"/>
      <c r="U60" s="118"/>
      <c r="V60" s="118"/>
      <c r="W60" s="118"/>
      <c r="X60" s="118"/>
      <c r="Y60" s="118"/>
      <c r="Z60" s="167"/>
    </row>
    <row r="61" spans="1:26" ht="15" customHeight="1" x14ac:dyDescent="0.15">
      <c r="A61" s="107"/>
      <c r="B61" s="108"/>
      <c r="C61" s="109"/>
      <c r="D61" s="166"/>
      <c r="E61" s="118"/>
      <c r="F61" s="118"/>
      <c r="G61" s="118"/>
      <c r="H61" s="118"/>
      <c r="I61" s="118"/>
      <c r="J61" s="118"/>
      <c r="K61" s="118"/>
      <c r="L61" s="118"/>
      <c r="M61" s="118"/>
      <c r="N61" s="118"/>
      <c r="O61" s="118"/>
      <c r="P61" s="118"/>
      <c r="Q61" s="118"/>
      <c r="R61" s="118"/>
      <c r="S61" s="118"/>
      <c r="T61" s="118"/>
      <c r="U61" s="118"/>
      <c r="V61" s="118"/>
      <c r="W61" s="118"/>
      <c r="X61" s="118"/>
      <c r="Y61" s="118"/>
      <c r="Z61" s="167"/>
    </row>
    <row r="62" spans="1:26" ht="15" customHeight="1" x14ac:dyDescent="0.15">
      <c r="A62" s="107"/>
      <c r="B62" s="108"/>
      <c r="C62" s="109"/>
      <c r="D62" s="166"/>
      <c r="E62" s="118"/>
      <c r="F62" s="118"/>
      <c r="G62" s="118"/>
      <c r="H62" s="118"/>
      <c r="I62" s="118"/>
      <c r="J62" s="118"/>
      <c r="K62" s="118"/>
      <c r="L62" s="118"/>
      <c r="M62" s="118"/>
      <c r="N62" s="118"/>
      <c r="O62" s="118"/>
      <c r="P62" s="118"/>
      <c r="Q62" s="118"/>
      <c r="R62" s="118"/>
      <c r="S62" s="118"/>
      <c r="T62" s="118"/>
      <c r="U62" s="118"/>
      <c r="V62" s="118"/>
      <c r="W62" s="118"/>
      <c r="X62" s="118"/>
      <c r="Y62" s="118"/>
      <c r="Z62" s="167"/>
    </row>
    <row r="63" spans="1:26" ht="15" customHeight="1" x14ac:dyDescent="0.15">
      <c r="A63" s="107"/>
      <c r="B63" s="108"/>
      <c r="C63" s="109"/>
      <c r="D63" s="166"/>
      <c r="E63" s="118"/>
      <c r="F63" s="118"/>
      <c r="G63" s="118"/>
      <c r="H63" s="118"/>
      <c r="I63" s="118"/>
      <c r="J63" s="118"/>
      <c r="K63" s="118"/>
      <c r="L63" s="118"/>
      <c r="M63" s="118"/>
      <c r="N63" s="118"/>
      <c r="O63" s="118"/>
      <c r="P63" s="118"/>
      <c r="Q63" s="118"/>
      <c r="R63" s="118"/>
      <c r="S63" s="118"/>
      <c r="T63" s="118"/>
      <c r="U63" s="118"/>
      <c r="V63" s="118"/>
      <c r="W63" s="118"/>
      <c r="X63" s="118"/>
      <c r="Y63" s="118"/>
      <c r="Z63" s="167"/>
    </row>
    <row r="64" spans="1:26" ht="15" customHeight="1" x14ac:dyDescent="0.15">
      <c r="A64" s="107"/>
      <c r="B64" s="108"/>
      <c r="C64" s="109"/>
      <c r="D64" s="168"/>
      <c r="E64" s="119"/>
      <c r="F64" s="119"/>
      <c r="G64" s="119"/>
      <c r="H64" s="119"/>
      <c r="I64" s="119"/>
      <c r="J64" s="119"/>
      <c r="K64" s="119"/>
      <c r="L64" s="119"/>
      <c r="M64" s="119"/>
      <c r="N64" s="119"/>
      <c r="O64" s="119"/>
      <c r="P64" s="119"/>
      <c r="Q64" s="119"/>
      <c r="R64" s="119"/>
      <c r="S64" s="119"/>
      <c r="T64" s="119"/>
      <c r="U64" s="119"/>
      <c r="V64" s="119"/>
      <c r="W64" s="119"/>
      <c r="X64" s="119"/>
      <c r="Y64" s="119"/>
      <c r="Z64" s="169"/>
    </row>
    <row r="65" spans="1:26" ht="15" customHeight="1" x14ac:dyDescent="0.15">
      <c r="A65" s="107"/>
      <c r="B65" s="108"/>
      <c r="C65" s="109"/>
      <c r="D65" s="1" t="s">
        <v>98</v>
      </c>
      <c r="E65" s="28"/>
      <c r="F65" s="28"/>
      <c r="G65" s="28"/>
      <c r="H65" s="28"/>
      <c r="I65" s="28"/>
      <c r="J65" s="28"/>
      <c r="K65" s="28"/>
      <c r="L65" s="28"/>
      <c r="M65" s="28"/>
      <c r="N65" s="28"/>
      <c r="O65" s="28"/>
      <c r="P65" s="28"/>
      <c r="Q65" s="28"/>
      <c r="R65" s="28"/>
      <c r="S65" s="28"/>
      <c r="T65" s="28"/>
      <c r="U65" s="28"/>
      <c r="V65" s="28"/>
      <c r="W65" s="28"/>
      <c r="X65" s="28"/>
      <c r="Y65" s="28"/>
      <c r="Z65" s="29"/>
    </row>
    <row r="66" spans="1:26" ht="15" customHeight="1" x14ac:dyDescent="0.15">
      <c r="A66" s="107"/>
      <c r="B66" s="108"/>
      <c r="C66" s="109"/>
      <c r="D66" s="166"/>
      <c r="E66" s="118"/>
      <c r="F66" s="118"/>
      <c r="G66" s="118"/>
      <c r="H66" s="118"/>
      <c r="I66" s="118"/>
      <c r="J66" s="118"/>
      <c r="K66" s="118"/>
      <c r="L66" s="118"/>
      <c r="M66" s="118"/>
      <c r="N66" s="118"/>
      <c r="O66" s="118"/>
      <c r="P66" s="118"/>
      <c r="Q66" s="118"/>
      <c r="R66" s="118"/>
      <c r="S66" s="118"/>
      <c r="T66" s="118"/>
      <c r="U66" s="118"/>
      <c r="V66" s="118"/>
      <c r="W66" s="118"/>
      <c r="X66" s="118"/>
      <c r="Y66" s="118"/>
      <c r="Z66" s="167"/>
    </row>
    <row r="67" spans="1:26" ht="15" customHeight="1" x14ac:dyDescent="0.15">
      <c r="A67" s="107"/>
      <c r="B67" s="108"/>
      <c r="C67" s="109"/>
      <c r="D67" s="166"/>
      <c r="E67" s="118"/>
      <c r="F67" s="118"/>
      <c r="G67" s="118"/>
      <c r="H67" s="118"/>
      <c r="I67" s="118"/>
      <c r="J67" s="118"/>
      <c r="K67" s="118"/>
      <c r="L67" s="118"/>
      <c r="M67" s="118"/>
      <c r="N67" s="118"/>
      <c r="O67" s="118"/>
      <c r="P67" s="118"/>
      <c r="Q67" s="118"/>
      <c r="R67" s="118"/>
      <c r="S67" s="118"/>
      <c r="T67" s="118"/>
      <c r="U67" s="118"/>
      <c r="V67" s="118"/>
      <c r="W67" s="118"/>
      <c r="X67" s="118"/>
      <c r="Y67" s="118"/>
      <c r="Z67" s="167"/>
    </row>
    <row r="68" spans="1:26" ht="15" customHeight="1" x14ac:dyDescent="0.15">
      <c r="A68" s="107"/>
      <c r="B68" s="108"/>
      <c r="C68" s="109"/>
      <c r="D68" s="168"/>
      <c r="E68" s="119"/>
      <c r="F68" s="119"/>
      <c r="G68" s="119"/>
      <c r="H68" s="119"/>
      <c r="I68" s="119"/>
      <c r="J68" s="119"/>
      <c r="K68" s="119"/>
      <c r="L68" s="119"/>
      <c r="M68" s="119"/>
      <c r="N68" s="119"/>
      <c r="O68" s="119"/>
      <c r="P68" s="119"/>
      <c r="Q68" s="119"/>
      <c r="R68" s="119"/>
      <c r="S68" s="119"/>
      <c r="T68" s="119"/>
      <c r="U68" s="119"/>
      <c r="V68" s="119"/>
      <c r="W68" s="119"/>
      <c r="X68" s="119"/>
      <c r="Y68" s="119"/>
      <c r="Z68" s="169"/>
    </row>
    <row r="69" spans="1:26" ht="15" customHeight="1" x14ac:dyDescent="0.15">
      <c r="A69" s="107"/>
      <c r="B69" s="108"/>
      <c r="C69" s="109"/>
      <c r="D69" s="54" t="s">
        <v>114</v>
      </c>
      <c r="E69" s="54"/>
      <c r="F69" s="54"/>
      <c r="G69" s="54"/>
      <c r="H69" s="54"/>
      <c r="I69" s="54"/>
      <c r="J69" s="54"/>
      <c r="K69" s="54"/>
      <c r="L69" s="63"/>
      <c r="M69" s="64"/>
      <c r="N69" s="3" t="s">
        <v>99</v>
      </c>
      <c r="O69" s="3"/>
      <c r="P69" s="3"/>
      <c r="Q69" s="3"/>
      <c r="R69" s="3"/>
      <c r="S69" s="3"/>
      <c r="T69" s="3"/>
      <c r="U69" s="3"/>
      <c r="V69" s="3"/>
      <c r="W69" s="3"/>
      <c r="X69" s="3"/>
      <c r="Y69" s="3"/>
      <c r="Z69" s="4"/>
    </row>
    <row r="70" spans="1:26" ht="15" customHeight="1" x14ac:dyDescent="0.15">
      <c r="A70" s="107"/>
      <c r="B70" s="108"/>
      <c r="C70" s="109"/>
      <c r="D70" s="68" t="s">
        <v>113</v>
      </c>
      <c r="E70" s="54"/>
      <c r="F70" s="54"/>
      <c r="G70" s="54"/>
      <c r="H70" s="54"/>
      <c r="I70" s="54"/>
      <c r="J70" s="54"/>
      <c r="K70" s="54"/>
      <c r="L70" s="54"/>
      <c r="M70" s="56"/>
      <c r="N70" s="166"/>
      <c r="O70" s="118"/>
      <c r="P70" s="118"/>
      <c r="Q70" s="118"/>
      <c r="R70" s="118"/>
      <c r="S70" s="118"/>
      <c r="T70" s="118"/>
      <c r="U70" s="118"/>
      <c r="V70" s="118"/>
      <c r="W70" s="118"/>
      <c r="X70" s="118"/>
      <c r="Y70" s="118"/>
      <c r="Z70" s="167"/>
    </row>
    <row r="71" spans="1:26" ht="15" customHeight="1" x14ac:dyDescent="0.15">
      <c r="A71" s="107"/>
      <c r="B71" s="108"/>
      <c r="C71" s="109"/>
      <c r="D71" s="68" t="s">
        <v>117</v>
      </c>
      <c r="E71" s="54"/>
      <c r="F71" s="54"/>
      <c r="G71" s="54"/>
      <c r="H71" s="54"/>
      <c r="I71" s="54"/>
      <c r="J71" s="54"/>
      <c r="K71" s="54"/>
      <c r="L71" s="54"/>
      <c r="M71" s="56"/>
      <c r="N71" s="166"/>
      <c r="O71" s="118"/>
      <c r="P71" s="118"/>
      <c r="Q71" s="118"/>
      <c r="R71" s="118"/>
      <c r="S71" s="118"/>
      <c r="T71" s="118"/>
      <c r="U71" s="118"/>
      <c r="V71" s="118"/>
      <c r="W71" s="118"/>
      <c r="X71" s="118"/>
      <c r="Y71" s="118"/>
      <c r="Z71" s="167"/>
    </row>
    <row r="72" spans="1:26" ht="15" customHeight="1" x14ac:dyDescent="0.15">
      <c r="A72" s="107"/>
      <c r="B72" s="108"/>
      <c r="C72" s="109"/>
      <c r="D72" s="36"/>
      <c r="E72" s="39" t="s">
        <v>103</v>
      </c>
      <c r="F72" s="33"/>
      <c r="G72" s="33"/>
      <c r="H72" s="180" t="s">
        <v>104</v>
      </c>
      <c r="I72" s="181"/>
      <c r="J72" s="180" t="s">
        <v>106</v>
      </c>
      <c r="K72" s="181"/>
      <c r="L72" s="180" t="s">
        <v>105</v>
      </c>
      <c r="M72" s="181"/>
      <c r="N72" s="166"/>
      <c r="O72" s="118"/>
      <c r="P72" s="118"/>
      <c r="Q72" s="118"/>
      <c r="R72" s="118"/>
      <c r="S72" s="118"/>
      <c r="T72" s="118"/>
      <c r="U72" s="118"/>
      <c r="V72" s="118"/>
      <c r="W72" s="118"/>
      <c r="X72" s="118"/>
      <c r="Y72" s="118"/>
      <c r="Z72" s="167"/>
    </row>
    <row r="73" spans="1:26" ht="15" customHeight="1" x14ac:dyDescent="0.15">
      <c r="A73" s="107"/>
      <c r="B73" s="108"/>
      <c r="C73" s="109"/>
      <c r="D73" s="34"/>
      <c r="E73" s="27" t="s">
        <v>31</v>
      </c>
      <c r="F73" s="31" t="s">
        <v>107</v>
      </c>
      <c r="G73" s="32"/>
      <c r="H73" s="34"/>
      <c r="I73" s="27" t="s">
        <v>31</v>
      </c>
      <c r="J73" s="38" t="s">
        <v>108</v>
      </c>
      <c r="K73" s="37"/>
      <c r="L73" s="37"/>
      <c r="M73" s="35"/>
      <c r="N73" s="166"/>
      <c r="O73" s="118"/>
      <c r="P73" s="118"/>
      <c r="Q73" s="118"/>
      <c r="R73" s="118"/>
      <c r="S73" s="118"/>
      <c r="T73" s="118"/>
      <c r="U73" s="118"/>
      <c r="V73" s="118"/>
      <c r="W73" s="118"/>
      <c r="X73" s="118"/>
      <c r="Y73" s="118"/>
      <c r="Z73" s="167"/>
    </row>
    <row r="74" spans="1:26" ht="15" customHeight="1" x14ac:dyDescent="0.15">
      <c r="A74" s="107"/>
      <c r="B74" s="108"/>
      <c r="C74" s="109"/>
      <c r="D74" s="170"/>
      <c r="E74" s="171"/>
      <c r="F74" s="171"/>
      <c r="G74" s="171"/>
      <c r="H74" s="170"/>
      <c r="I74" s="174"/>
      <c r="J74" s="170"/>
      <c r="K74" s="174"/>
      <c r="L74" s="171"/>
      <c r="M74" s="174"/>
      <c r="N74" s="166"/>
      <c r="O74" s="118"/>
      <c r="P74" s="118"/>
      <c r="Q74" s="118"/>
      <c r="R74" s="118"/>
      <c r="S74" s="118"/>
      <c r="T74" s="118"/>
      <c r="U74" s="118"/>
      <c r="V74" s="118"/>
      <c r="W74" s="118"/>
      <c r="X74" s="118"/>
      <c r="Y74" s="118"/>
      <c r="Z74" s="167"/>
    </row>
    <row r="75" spans="1:26" ht="15" customHeight="1" x14ac:dyDescent="0.15">
      <c r="A75" s="107"/>
      <c r="B75" s="108"/>
      <c r="C75" s="109"/>
      <c r="D75" s="172"/>
      <c r="E75" s="173"/>
      <c r="F75" s="173"/>
      <c r="G75" s="173"/>
      <c r="H75" s="172"/>
      <c r="I75" s="175"/>
      <c r="J75" s="172"/>
      <c r="K75" s="175"/>
      <c r="L75" s="173"/>
      <c r="M75" s="175"/>
      <c r="N75" s="166"/>
      <c r="O75" s="118"/>
      <c r="P75" s="118"/>
      <c r="Q75" s="118"/>
      <c r="R75" s="118"/>
      <c r="S75" s="118"/>
      <c r="T75" s="118"/>
      <c r="U75" s="118"/>
      <c r="V75" s="118"/>
      <c r="W75" s="118"/>
      <c r="X75" s="118"/>
      <c r="Y75" s="118"/>
      <c r="Z75" s="167"/>
    </row>
    <row r="76" spans="1:26" ht="15" customHeight="1" x14ac:dyDescent="0.15">
      <c r="A76" s="107"/>
      <c r="B76" s="108"/>
      <c r="C76" s="109"/>
      <c r="D76" s="34"/>
      <c r="E76" s="27" t="s">
        <v>31</v>
      </c>
      <c r="F76" s="31" t="s">
        <v>107</v>
      </c>
      <c r="G76" s="32"/>
      <c r="H76" s="34"/>
      <c r="I76" s="27" t="s">
        <v>31</v>
      </c>
      <c r="J76" s="38" t="s">
        <v>108</v>
      </c>
      <c r="K76" s="37"/>
      <c r="L76" s="32"/>
      <c r="M76" s="35"/>
      <c r="N76" s="168"/>
      <c r="O76" s="119"/>
      <c r="P76" s="119"/>
      <c r="Q76" s="119"/>
      <c r="R76" s="119"/>
      <c r="S76" s="119"/>
      <c r="T76" s="119"/>
      <c r="U76" s="119"/>
      <c r="V76" s="119"/>
      <c r="W76" s="119"/>
      <c r="X76" s="119"/>
      <c r="Y76" s="119"/>
      <c r="Z76" s="169"/>
    </row>
    <row r="77" spans="1:26" ht="15" customHeight="1" x14ac:dyDescent="0.15">
      <c r="A77" s="107"/>
      <c r="B77" s="108"/>
      <c r="C77" s="109"/>
      <c r="D77" s="170"/>
      <c r="E77" s="171"/>
      <c r="F77" s="171"/>
      <c r="G77" s="171"/>
      <c r="H77" s="170"/>
      <c r="I77" s="174"/>
      <c r="J77" s="170"/>
      <c r="K77" s="174"/>
      <c r="L77" s="171"/>
      <c r="M77" s="174"/>
      <c r="N77" s="3" t="s">
        <v>100</v>
      </c>
      <c r="O77" s="28"/>
      <c r="P77" s="28"/>
      <c r="Q77" s="28"/>
      <c r="R77" s="28"/>
      <c r="S77" s="28"/>
      <c r="T77" s="28"/>
      <c r="U77" s="28"/>
      <c r="V77" s="28"/>
      <c r="W77" s="28"/>
      <c r="X77" s="28"/>
      <c r="Y77" s="28"/>
      <c r="Z77" s="29"/>
    </row>
    <row r="78" spans="1:26" ht="15" customHeight="1" x14ac:dyDescent="0.15">
      <c r="A78" s="107"/>
      <c r="B78" s="108"/>
      <c r="C78" s="109"/>
      <c r="D78" s="172"/>
      <c r="E78" s="173"/>
      <c r="F78" s="173"/>
      <c r="G78" s="173"/>
      <c r="H78" s="172"/>
      <c r="I78" s="175"/>
      <c r="J78" s="172"/>
      <c r="K78" s="175"/>
      <c r="L78" s="173"/>
      <c r="M78" s="175"/>
      <c r="N78" s="188"/>
      <c r="O78" s="189"/>
      <c r="P78" s="189"/>
      <c r="Q78" s="189"/>
      <c r="R78" s="189"/>
      <c r="S78" s="189"/>
      <c r="T78" s="189"/>
      <c r="U78" s="189"/>
      <c r="V78" s="189"/>
      <c r="W78" s="189"/>
      <c r="X78" s="189"/>
      <c r="Y78" s="189"/>
      <c r="Z78" s="190"/>
    </row>
    <row r="79" spans="1:26" ht="15" customHeight="1" x14ac:dyDescent="0.15">
      <c r="A79" s="107"/>
      <c r="B79" s="108"/>
      <c r="C79" s="109"/>
      <c r="D79" s="34"/>
      <c r="E79" s="27" t="s">
        <v>31</v>
      </c>
      <c r="F79" s="31" t="s">
        <v>107</v>
      </c>
      <c r="G79" s="32"/>
      <c r="H79" s="34"/>
      <c r="I79" s="27" t="s">
        <v>31</v>
      </c>
      <c r="J79" s="38" t="s">
        <v>108</v>
      </c>
      <c r="K79" s="37"/>
      <c r="L79" s="32"/>
      <c r="M79" s="35"/>
      <c r="N79" s="188"/>
      <c r="O79" s="189"/>
      <c r="P79" s="189"/>
      <c r="Q79" s="189"/>
      <c r="R79" s="189"/>
      <c r="S79" s="189"/>
      <c r="T79" s="189"/>
      <c r="U79" s="189"/>
      <c r="V79" s="189"/>
      <c r="W79" s="189"/>
      <c r="X79" s="189"/>
      <c r="Y79" s="189"/>
      <c r="Z79" s="190"/>
    </row>
    <row r="80" spans="1:26" ht="15" customHeight="1" x14ac:dyDescent="0.15">
      <c r="A80" s="107"/>
      <c r="B80" s="108"/>
      <c r="C80" s="109"/>
      <c r="D80" s="170"/>
      <c r="E80" s="171"/>
      <c r="F80" s="171"/>
      <c r="G80" s="171"/>
      <c r="H80" s="170"/>
      <c r="I80" s="174"/>
      <c r="J80" s="170"/>
      <c r="K80" s="174"/>
      <c r="L80" s="171"/>
      <c r="M80" s="174"/>
      <c r="N80" s="188"/>
      <c r="O80" s="189"/>
      <c r="P80" s="189"/>
      <c r="Q80" s="189"/>
      <c r="R80" s="189"/>
      <c r="S80" s="189"/>
      <c r="T80" s="189"/>
      <c r="U80" s="189"/>
      <c r="V80" s="189"/>
      <c r="W80" s="189"/>
      <c r="X80" s="189"/>
      <c r="Y80" s="189"/>
      <c r="Z80" s="190"/>
    </row>
    <row r="81" spans="1:26" ht="15" customHeight="1" x14ac:dyDescent="0.15">
      <c r="A81" s="107"/>
      <c r="B81" s="108"/>
      <c r="C81" s="109"/>
      <c r="D81" s="172"/>
      <c r="E81" s="173"/>
      <c r="F81" s="173"/>
      <c r="G81" s="173"/>
      <c r="H81" s="172"/>
      <c r="I81" s="175"/>
      <c r="J81" s="172"/>
      <c r="K81" s="175"/>
      <c r="L81" s="173"/>
      <c r="M81" s="175"/>
      <c r="N81" s="188"/>
      <c r="O81" s="189"/>
      <c r="P81" s="189"/>
      <c r="Q81" s="189"/>
      <c r="R81" s="189"/>
      <c r="S81" s="189"/>
      <c r="T81" s="189"/>
      <c r="U81" s="189"/>
      <c r="V81" s="189"/>
      <c r="W81" s="189"/>
      <c r="X81" s="189"/>
      <c r="Y81" s="189"/>
      <c r="Z81" s="190"/>
    </row>
    <row r="82" spans="1:26" ht="15" customHeight="1" x14ac:dyDescent="0.15">
      <c r="A82" s="107"/>
      <c r="B82" s="108"/>
      <c r="C82" s="109"/>
      <c r="D82" s="34"/>
      <c r="E82" s="27" t="s">
        <v>31</v>
      </c>
      <c r="F82" s="31" t="s">
        <v>107</v>
      </c>
      <c r="G82" s="32"/>
      <c r="H82" s="34"/>
      <c r="I82" s="27" t="s">
        <v>31</v>
      </c>
      <c r="J82" s="38" t="s">
        <v>108</v>
      </c>
      <c r="K82" s="37"/>
      <c r="L82" s="32"/>
      <c r="M82" s="35"/>
      <c r="N82" s="188"/>
      <c r="O82" s="189"/>
      <c r="P82" s="189"/>
      <c r="Q82" s="189"/>
      <c r="R82" s="189"/>
      <c r="S82" s="189"/>
      <c r="T82" s="189"/>
      <c r="U82" s="189"/>
      <c r="V82" s="189"/>
      <c r="W82" s="189"/>
      <c r="X82" s="189"/>
      <c r="Y82" s="189"/>
      <c r="Z82" s="190"/>
    </row>
    <row r="83" spans="1:26" ht="15" customHeight="1" x14ac:dyDescent="0.15">
      <c r="A83" s="107"/>
      <c r="B83" s="108"/>
      <c r="C83" s="109"/>
      <c r="D83" s="170"/>
      <c r="E83" s="171"/>
      <c r="F83" s="171"/>
      <c r="G83" s="171"/>
      <c r="H83" s="170"/>
      <c r="I83" s="174"/>
      <c r="J83" s="170"/>
      <c r="K83" s="174"/>
      <c r="L83" s="171"/>
      <c r="M83" s="174"/>
      <c r="N83" s="188"/>
      <c r="O83" s="189"/>
      <c r="P83" s="189"/>
      <c r="Q83" s="189"/>
      <c r="R83" s="189"/>
      <c r="S83" s="189"/>
      <c r="T83" s="189"/>
      <c r="U83" s="189"/>
      <c r="V83" s="189"/>
      <c r="W83" s="189"/>
      <c r="X83" s="189"/>
      <c r="Y83" s="189"/>
      <c r="Z83" s="190"/>
    </row>
    <row r="84" spans="1:26" ht="15" customHeight="1" x14ac:dyDescent="0.15">
      <c r="A84" s="107"/>
      <c r="B84" s="108"/>
      <c r="C84" s="109"/>
      <c r="D84" s="172"/>
      <c r="E84" s="173"/>
      <c r="F84" s="173"/>
      <c r="G84" s="173"/>
      <c r="H84" s="172"/>
      <c r="I84" s="175"/>
      <c r="J84" s="172"/>
      <c r="K84" s="175"/>
      <c r="L84" s="173"/>
      <c r="M84" s="175"/>
      <c r="N84" s="191"/>
      <c r="O84" s="192"/>
      <c r="P84" s="192"/>
      <c r="Q84" s="192"/>
      <c r="R84" s="192"/>
      <c r="S84" s="192"/>
      <c r="T84" s="192"/>
      <c r="U84" s="192"/>
      <c r="V84" s="192"/>
      <c r="W84" s="192"/>
      <c r="X84" s="192"/>
      <c r="Y84" s="192"/>
      <c r="Z84" s="193"/>
    </row>
    <row r="85" spans="1:26" ht="15" customHeight="1" x14ac:dyDescent="0.15">
      <c r="A85" s="107"/>
      <c r="B85" s="108"/>
      <c r="C85" s="109"/>
      <c r="D85" s="182" t="s">
        <v>118</v>
      </c>
      <c r="E85" s="183"/>
      <c r="F85" s="183"/>
      <c r="G85" s="184"/>
      <c r="H85" s="185"/>
      <c r="I85" s="186"/>
      <c r="J85" s="186"/>
      <c r="K85" s="186"/>
      <c r="L85" s="186"/>
      <c r="M85" s="186"/>
      <c r="N85" s="186"/>
      <c r="O85" s="186"/>
      <c r="P85" s="186"/>
      <c r="Q85" s="186"/>
      <c r="R85" s="186"/>
      <c r="S85" s="186"/>
      <c r="T85" s="186"/>
      <c r="U85" s="186"/>
      <c r="V85" s="186"/>
      <c r="W85" s="186"/>
      <c r="X85" s="186"/>
      <c r="Y85" s="186"/>
      <c r="Z85" s="187"/>
    </row>
    <row r="86" spans="1:26" ht="15" customHeight="1" x14ac:dyDescent="0.15">
      <c r="A86" s="107"/>
      <c r="B86" s="108"/>
      <c r="C86" s="109"/>
      <c r="D86" s="172" t="s">
        <v>120</v>
      </c>
      <c r="E86" s="173"/>
      <c r="F86" s="173"/>
      <c r="G86" s="175"/>
      <c r="H86" s="168"/>
      <c r="I86" s="119"/>
      <c r="J86" s="119"/>
      <c r="K86" s="119"/>
      <c r="L86" s="119"/>
      <c r="M86" s="119"/>
      <c r="N86" s="119"/>
      <c r="O86" s="119"/>
      <c r="P86" s="119"/>
      <c r="Q86" s="119"/>
      <c r="R86" s="119"/>
      <c r="S86" s="119"/>
      <c r="T86" s="119"/>
      <c r="U86" s="119"/>
      <c r="V86" s="119"/>
      <c r="W86" s="119"/>
      <c r="X86" s="119"/>
      <c r="Y86" s="119"/>
      <c r="Z86" s="169"/>
    </row>
    <row r="87" spans="1:26" ht="15" customHeight="1" x14ac:dyDescent="0.15">
      <c r="A87" s="107"/>
      <c r="B87" s="108"/>
      <c r="C87" s="109"/>
      <c r="D87" s="3" t="s">
        <v>101</v>
      </c>
      <c r="E87" s="3"/>
      <c r="F87" s="3"/>
      <c r="G87" s="3"/>
      <c r="H87" s="3"/>
      <c r="I87" s="3"/>
      <c r="J87" s="3"/>
      <c r="K87" s="3"/>
      <c r="L87" s="3"/>
      <c r="M87" s="3"/>
      <c r="N87" s="3"/>
      <c r="O87" s="3"/>
      <c r="P87" s="3"/>
      <c r="Q87" s="3"/>
      <c r="R87" s="3"/>
      <c r="S87" s="3"/>
      <c r="T87" s="3"/>
      <c r="U87" s="3"/>
      <c r="V87" s="3"/>
      <c r="W87" s="3"/>
      <c r="X87" s="3"/>
      <c r="Y87" s="3"/>
      <c r="Z87" s="2"/>
    </row>
    <row r="88" spans="1:26" ht="15" customHeight="1" x14ac:dyDescent="0.15">
      <c r="A88" s="107"/>
      <c r="B88" s="108"/>
      <c r="C88" s="109"/>
      <c r="D88" s="166"/>
      <c r="E88" s="118"/>
      <c r="F88" s="118"/>
      <c r="G88" s="118"/>
      <c r="H88" s="118"/>
      <c r="I88" s="118"/>
      <c r="J88" s="118"/>
      <c r="K88" s="118"/>
      <c r="L88" s="118"/>
      <c r="M88" s="118"/>
      <c r="N88" s="118"/>
      <c r="O88" s="118"/>
      <c r="P88" s="118"/>
      <c r="Q88" s="118"/>
      <c r="R88" s="118"/>
      <c r="S88" s="118"/>
      <c r="T88" s="118"/>
      <c r="U88" s="118"/>
      <c r="V88" s="118"/>
      <c r="W88" s="118"/>
      <c r="X88" s="118"/>
      <c r="Y88" s="118"/>
      <c r="Z88" s="167"/>
    </row>
    <row r="89" spans="1:26" ht="15" customHeight="1" x14ac:dyDescent="0.15">
      <c r="A89" s="107"/>
      <c r="B89" s="108"/>
      <c r="C89" s="109"/>
      <c r="D89" s="166"/>
      <c r="E89" s="118"/>
      <c r="F89" s="118"/>
      <c r="G89" s="118"/>
      <c r="H89" s="118"/>
      <c r="I89" s="118"/>
      <c r="J89" s="118"/>
      <c r="K89" s="118"/>
      <c r="L89" s="118"/>
      <c r="M89" s="118"/>
      <c r="N89" s="118"/>
      <c r="O89" s="118"/>
      <c r="P89" s="118"/>
      <c r="Q89" s="118"/>
      <c r="R89" s="118"/>
      <c r="S89" s="118"/>
      <c r="T89" s="118"/>
      <c r="U89" s="118"/>
      <c r="V89" s="118"/>
      <c r="W89" s="118"/>
      <c r="X89" s="118"/>
      <c r="Y89" s="118"/>
      <c r="Z89" s="167"/>
    </row>
    <row r="90" spans="1:26" ht="15" customHeight="1" x14ac:dyDescent="0.15">
      <c r="A90" s="107"/>
      <c r="B90" s="108"/>
      <c r="C90" s="109"/>
      <c r="D90" s="166"/>
      <c r="E90" s="118"/>
      <c r="F90" s="118"/>
      <c r="G90" s="118"/>
      <c r="H90" s="118"/>
      <c r="I90" s="118"/>
      <c r="J90" s="118"/>
      <c r="K90" s="118"/>
      <c r="L90" s="118"/>
      <c r="M90" s="118"/>
      <c r="N90" s="118"/>
      <c r="O90" s="118"/>
      <c r="P90" s="118"/>
      <c r="Q90" s="118"/>
      <c r="R90" s="118"/>
      <c r="S90" s="118"/>
      <c r="T90" s="118"/>
      <c r="U90" s="118"/>
      <c r="V90" s="118"/>
      <c r="W90" s="118"/>
      <c r="X90" s="118"/>
      <c r="Y90" s="118"/>
      <c r="Z90" s="167"/>
    </row>
    <row r="91" spans="1:26" ht="15" customHeight="1" x14ac:dyDescent="0.15">
      <c r="A91" s="107"/>
      <c r="B91" s="108"/>
      <c r="C91" s="109"/>
      <c r="D91" s="166"/>
      <c r="E91" s="118"/>
      <c r="F91" s="118"/>
      <c r="G91" s="118"/>
      <c r="H91" s="118"/>
      <c r="I91" s="118"/>
      <c r="J91" s="118"/>
      <c r="K91" s="118"/>
      <c r="L91" s="118"/>
      <c r="M91" s="118"/>
      <c r="N91" s="118"/>
      <c r="O91" s="118"/>
      <c r="P91" s="118"/>
      <c r="Q91" s="118"/>
      <c r="R91" s="118"/>
      <c r="S91" s="118"/>
      <c r="T91" s="118"/>
      <c r="U91" s="118"/>
      <c r="V91" s="118"/>
      <c r="W91" s="118"/>
      <c r="X91" s="118"/>
      <c r="Y91" s="118"/>
      <c r="Z91" s="167"/>
    </row>
    <row r="92" spans="1:26" ht="15" customHeight="1" x14ac:dyDescent="0.15">
      <c r="A92" s="107"/>
      <c r="B92" s="108"/>
      <c r="C92" s="109"/>
      <c r="D92" s="166"/>
      <c r="E92" s="118"/>
      <c r="F92" s="118"/>
      <c r="G92" s="118"/>
      <c r="H92" s="118"/>
      <c r="I92" s="118"/>
      <c r="J92" s="118"/>
      <c r="K92" s="118"/>
      <c r="L92" s="118"/>
      <c r="M92" s="118"/>
      <c r="N92" s="118"/>
      <c r="O92" s="118"/>
      <c r="P92" s="118"/>
      <c r="Q92" s="118"/>
      <c r="R92" s="118"/>
      <c r="S92" s="118"/>
      <c r="T92" s="118"/>
      <c r="U92" s="118"/>
      <c r="V92" s="118"/>
      <c r="W92" s="118"/>
      <c r="X92" s="118"/>
      <c r="Y92" s="118"/>
      <c r="Z92" s="167"/>
    </row>
    <row r="93" spans="1:26" ht="15" customHeight="1" x14ac:dyDescent="0.15">
      <c r="A93" s="107"/>
      <c r="B93" s="108"/>
      <c r="C93" s="109"/>
      <c r="D93" s="168"/>
      <c r="E93" s="119"/>
      <c r="F93" s="119"/>
      <c r="G93" s="119"/>
      <c r="H93" s="119"/>
      <c r="I93" s="119"/>
      <c r="J93" s="119"/>
      <c r="K93" s="119"/>
      <c r="L93" s="119"/>
      <c r="M93" s="119"/>
      <c r="N93" s="119"/>
      <c r="O93" s="119"/>
      <c r="P93" s="119"/>
      <c r="Q93" s="119"/>
      <c r="R93" s="119"/>
      <c r="S93" s="119"/>
      <c r="T93" s="119"/>
      <c r="U93" s="119"/>
      <c r="V93" s="119"/>
      <c r="W93" s="119"/>
      <c r="X93" s="119"/>
      <c r="Y93" s="119"/>
      <c r="Z93" s="169"/>
    </row>
    <row r="94" spans="1:26" ht="15" customHeight="1" x14ac:dyDescent="0.15">
      <c r="A94" s="107"/>
      <c r="B94" s="108"/>
      <c r="C94" s="109"/>
      <c r="D94" s="3" t="s">
        <v>102</v>
      </c>
      <c r="E94" s="28"/>
      <c r="F94" s="28"/>
      <c r="G94" s="28"/>
      <c r="H94" s="28"/>
      <c r="I94" s="28"/>
      <c r="J94" s="28"/>
      <c r="K94" s="28"/>
      <c r="L94" s="28"/>
      <c r="M94" s="28"/>
      <c r="N94" s="28"/>
      <c r="O94" s="28"/>
      <c r="P94" s="28"/>
      <c r="Q94" s="28"/>
      <c r="R94" s="28"/>
      <c r="S94" s="28"/>
      <c r="T94" s="28"/>
      <c r="U94" s="28"/>
      <c r="V94" s="28"/>
      <c r="W94" s="28"/>
      <c r="X94" s="28"/>
      <c r="Y94" s="28"/>
      <c r="Z94" s="29"/>
    </row>
    <row r="95" spans="1:26" ht="15" customHeight="1" x14ac:dyDescent="0.15">
      <c r="A95" s="107"/>
      <c r="B95" s="108"/>
      <c r="C95" s="109"/>
      <c r="D95" s="166"/>
      <c r="E95" s="118"/>
      <c r="F95" s="118"/>
      <c r="G95" s="118"/>
      <c r="H95" s="118"/>
      <c r="I95" s="118"/>
      <c r="J95" s="118"/>
      <c r="K95" s="118"/>
      <c r="L95" s="118"/>
      <c r="M95" s="118"/>
      <c r="N95" s="118"/>
      <c r="O95" s="118"/>
      <c r="P95" s="118"/>
      <c r="Q95" s="118"/>
      <c r="R95" s="118"/>
      <c r="S95" s="118"/>
      <c r="T95" s="118"/>
      <c r="U95" s="118"/>
      <c r="V95" s="118"/>
      <c r="W95" s="118"/>
      <c r="X95" s="118"/>
      <c r="Y95" s="118"/>
      <c r="Z95" s="167"/>
    </row>
    <row r="96" spans="1:26" ht="15" customHeight="1" x14ac:dyDescent="0.15">
      <c r="A96" s="107"/>
      <c r="B96" s="108"/>
      <c r="C96" s="109"/>
      <c r="D96" s="166"/>
      <c r="E96" s="118"/>
      <c r="F96" s="118"/>
      <c r="G96" s="118"/>
      <c r="H96" s="118"/>
      <c r="I96" s="118"/>
      <c r="J96" s="118"/>
      <c r="K96" s="118"/>
      <c r="L96" s="118"/>
      <c r="M96" s="118"/>
      <c r="N96" s="118"/>
      <c r="O96" s="118"/>
      <c r="P96" s="118"/>
      <c r="Q96" s="118"/>
      <c r="R96" s="118"/>
      <c r="S96" s="118"/>
      <c r="T96" s="118"/>
      <c r="U96" s="118"/>
      <c r="V96" s="118"/>
      <c r="W96" s="118"/>
      <c r="X96" s="118"/>
      <c r="Y96" s="118"/>
      <c r="Z96" s="167"/>
    </row>
    <row r="97" spans="1:26" ht="15" customHeight="1" x14ac:dyDescent="0.15">
      <c r="A97" s="107"/>
      <c r="B97" s="108"/>
      <c r="C97" s="109"/>
      <c r="D97" s="166"/>
      <c r="E97" s="118"/>
      <c r="F97" s="118"/>
      <c r="G97" s="118"/>
      <c r="H97" s="118"/>
      <c r="I97" s="118"/>
      <c r="J97" s="118"/>
      <c r="K97" s="118"/>
      <c r="L97" s="118"/>
      <c r="M97" s="118"/>
      <c r="N97" s="118"/>
      <c r="O97" s="118"/>
      <c r="P97" s="118"/>
      <c r="Q97" s="118"/>
      <c r="R97" s="118"/>
      <c r="S97" s="118"/>
      <c r="T97" s="118"/>
      <c r="U97" s="118"/>
      <c r="V97" s="118"/>
      <c r="W97" s="118"/>
      <c r="X97" s="118"/>
      <c r="Y97" s="118"/>
      <c r="Z97" s="167"/>
    </row>
    <row r="98" spans="1:26" ht="15" customHeight="1" x14ac:dyDescent="0.15">
      <c r="A98" s="91"/>
      <c r="B98" s="92"/>
      <c r="C98" s="110"/>
      <c r="D98" s="168"/>
      <c r="E98" s="119"/>
      <c r="F98" s="119"/>
      <c r="G98" s="119"/>
      <c r="H98" s="119"/>
      <c r="I98" s="119"/>
      <c r="J98" s="119"/>
      <c r="K98" s="119"/>
      <c r="L98" s="119"/>
      <c r="M98" s="119"/>
      <c r="N98" s="119"/>
      <c r="O98" s="119"/>
      <c r="P98" s="119"/>
      <c r="Q98" s="119"/>
      <c r="R98" s="119"/>
      <c r="S98" s="119"/>
      <c r="T98" s="119"/>
      <c r="U98" s="119"/>
      <c r="V98" s="119"/>
      <c r="W98" s="119"/>
      <c r="X98" s="119"/>
      <c r="Y98" s="119"/>
      <c r="Z98" s="169"/>
    </row>
    <row r="99" spans="1:26" ht="9" customHeight="1" x14ac:dyDescent="0.15">
      <c r="A99" s="8"/>
    </row>
    <row r="100" spans="1:26" ht="19.5" customHeight="1" x14ac:dyDescent="0.15">
      <c r="A100" t="s">
        <v>116</v>
      </c>
      <c r="E100" s="42" t="s">
        <v>119</v>
      </c>
    </row>
    <row r="101" spans="1:26" ht="21" customHeight="1" x14ac:dyDescent="0.15">
      <c r="A101">
        <v>1</v>
      </c>
      <c r="B101" t="s">
        <v>26</v>
      </c>
      <c r="H101" s="10"/>
      <c r="I101" s="9" t="s">
        <v>16</v>
      </c>
      <c r="J101" s="143"/>
      <c r="K101" s="143"/>
      <c r="L101" s="143"/>
      <c r="M101" s="143"/>
      <c r="N101" s="143"/>
      <c r="O101" s="143"/>
      <c r="P101" s="143"/>
      <c r="Q101" s="143"/>
      <c r="R101" s="143"/>
      <c r="S101" s="143"/>
      <c r="T101" s="143"/>
      <c r="U101" s="143"/>
      <c r="V101" s="143"/>
      <c r="W101" s="143"/>
      <c r="X101" s="143"/>
      <c r="Y101" s="143"/>
      <c r="Z101" s="9" t="s">
        <v>17</v>
      </c>
    </row>
    <row r="102" spans="1:26" ht="21" customHeight="1" x14ac:dyDescent="0.15">
      <c r="A102">
        <v>2</v>
      </c>
      <c r="B102" t="s">
        <v>27</v>
      </c>
      <c r="H102" s="10"/>
      <c r="I102" s="9" t="s">
        <v>16</v>
      </c>
      <c r="J102" s="143"/>
      <c r="K102" s="143"/>
      <c r="L102" s="143"/>
      <c r="M102" s="143"/>
      <c r="N102" s="143"/>
      <c r="O102" s="143"/>
      <c r="P102" s="143"/>
      <c r="Q102" s="143"/>
      <c r="R102" s="143"/>
      <c r="S102" s="143"/>
      <c r="T102" s="143"/>
      <c r="U102" s="143"/>
      <c r="V102" s="143"/>
      <c r="W102" s="143"/>
      <c r="X102" s="143"/>
      <c r="Y102" s="143"/>
      <c r="Z102" s="9" t="s">
        <v>17</v>
      </c>
    </row>
    <row r="103" spans="1:26" ht="21" customHeight="1" x14ac:dyDescent="0.15">
      <c r="A103">
        <v>3</v>
      </c>
      <c r="B103" t="s">
        <v>28</v>
      </c>
      <c r="H103" s="10"/>
      <c r="I103" s="9" t="s">
        <v>16</v>
      </c>
      <c r="J103" s="143"/>
      <c r="K103" s="143"/>
      <c r="L103" s="143"/>
      <c r="M103" s="143"/>
      <c r="N103" s="143"/>
      <c r="O103" s="143"/>
      <c r="P103" s="143"/>
      <c r="Q103" s="143"/>
      <c r="R103" s="143"/>
      <c r="S103" s="143"/>
      <c r="T103" s="143"/>
      <c r="U103" s="143"/>
      <c r="V103" s="143"/>
      <c r="W103" s="143"/>
      <c r="X103" s="143"/>
      <c r="Y103" s="143"/>
      <c r="Z103" s="9" t="s">
        <v>17</v>
      </c>
    </row>
    <row r="104" spans="1:26" ht="20.25" customHeight="1" x14ac:dyDescent="0.15">
      <c r="A104">
        <v>4</v>
      </c>
      <c r="B104" t="s">
        <v>29</v>
      </c>
      <c r="H104" s="10"/>
      <c r="I104" s="9" t="s">
        <v>16</v>
      </c>
      <c r="J104" s="143"/>
      <c r="K104" s="143"/>
      <c r="L104" s="143"/>
      <c r="M104" s="143"/>
      <c r="N104" s="143"/>
      <c r="O104" s="143"/>
      <c r="P104" s="143"/>
      <c r="Q104" s="143"/>
      <c r="R104" s="143"/>
      <c r="S104" s="143"/>
      <c r="T104" s="143"/>
      <c r="U104" s="143"/>
      <c r="V104" s="143"/>
      <c r="W104" s="143"/>
      <c r="X104" s="143"/>
      <c r="Y104" s="143"/>
      <c r="Z104" s="9" t="s">
        <v>17</v>
      </c>
    </row>
    <row r="105" spans="1:26" ht="21" customHeight="1" x14ac:dyDescent="0.15">
      <c r="A105">
        <v>5</v>
      </c>
      <c r="B105" t="s">
        <v>30</v>
      </c>
      <c r="H105" s="10"/>
      <c r="I105" s="9" t="s">
        <v>16</v>
      </c>
      <c r="J105" s="143"/>
      <c r="K105" s="143"/>
      <c r="L105" s="143"/>
      <c r="M105" s="143"/>
      <c r="N105" s="143"/>
      <c r="O105" s="143"/>
      <c r="P105" s="143"/>
      <c r="Q105" s="143"/>
      <c r="R105" s="143"/>
      <c r="S105" s="143"/>
      <c r="T105" s="143"/>
      <c r="U105" s="143"/>
      <c r="V105" s="143"/>
      <c r="W105" s="143"/>
      <c r="X105" s="143"/>
      <c r="Y105" s="143"/>
      <c r="Z105" s="9" t="s">
        <v>17</v>
      </c>
    </row>
    <row r="106" spans="1:26" ht="12" customHeight="1" x14ac:dyDescent="0.15"/>
    <row r="107" spans="1:26" ht="16.5" customHeight="1" x14ac:dyDescent="0.15">
      <c r="A107" s="40" t="s">
        <v>22</v>
      </c>
      <c r="B107" s="41" t="s">
        <v>115</v>
      </c>
    </row>
    <row r="108" spans="1:26" ht="16.5" customHeight="1" x14ac:dyDescent="0.15">
      <c r="A108" s="40" t="s">
        <v>23</v>
      </c>
      <c r="B108" s="41" t="s">
        <v>24</v>
      </c>
    </row>
  </sheetData>
  <mergeCells count="188">
    <mergeCell ref="W28:Z30"/>
    <mergeCell ref="J74:K75"/>
    <mergeCell ref="L74:M75"/>
    <mergeCell ref="H72:I72"/>
    <mergeCell ref="J72:K72"/>
    <mergeCell ref="L72:M72"/>
    <mergeCell ref="D85:G85"/>
    <mergeCell ref="D86:G86"/>
    <mergeCell ref="H85:Z86"/>
    <mergeCell ref="N78:Z84"/>
    <mergeCell ref="N70:Z76"/>
    <mergeCell ref="D57:Z64"/>
    <mergeCell ref="D66:Z68"/>
    <mergeCell ref="D77:G78"/>
    <mergeCell ref="H77:I78"/>
    <mergeCell ref="J77:K78"/>
    <mergeCell ref="L77:M78"/>
    <mergeCell ref="D74:G75"/>
    <mergeCell ref="H74:I75"/>
    <mergeCell ref="H31:H32"/>
    <mergeCell ref="I31:I32"/>
    <mergeCell ref="N31:N32"/>
    <mergeCell ref="O31:O32"/>
    <mergeCell ref="D88:Z93"/>
    <mergeCell ref="D95:Z98"/>
    <mergeCell ref="D83:G84"/>
    <mergeCell ref="H83:I84"/>
    <mergeCell ref="J83:K84"/>
    <mergeCell ref="L83:M84"/>
    <mergeCell ref="D80:G81"/>
    <mergeCell ref="H80:I81"/>
    <mergeCell ref="J80:K81"/>
    <mergeCell ref="L80:M81"/>
    <mergeCell ref="W15:W16"/>
    <mergeCell ref="V15:V16"/>
    <mergeCell ref="T15:U16"/>
    <mergeCell ref="S15:S16"/>
    <mergeCell ref="H15:J15"/>
    <mergeCell ref="H16:J16"/>
    <mergeCell ref="L15:M16"/>
    <mergeCell ref="N15:N16"/>
    <mergeCell ref="O15:O16"/>
    <mergeCell ref="P15:P16"/>
    <mergeCell ref="Q15:Q16"/>
    <mergeCell ref="R15:R16"/>
    <mergeCell ref="X23:X24"/>
    <mergeCell ref="V23:W24"/>
    <mergeCell ref="J101:Y101"/>
    <mergeCell ref="J102:Y102"/>
    <mergeCell ref="J103:Y103"/>
    <mergeCell ref="J104:Y104"/>
    <mergeCell ref="J105:Y105"/>
    <mergeCell ref="T1:U1"/>
    <mergeCell ref="D7:M7"/>
    <mergeCell ref="N5:P6"/>
    <mergeCell ref="D2:P4"/>
    <mergeCell ref="N21:N22"/>
    <mergeCell ref="R34:Y35"/>
    <mergeCell ref="W25:Z27"/>
    <mergeCell ref="V21:Z22"/>
    <mergeCell ref="T21:T22"/>
    <mergeCell ref="Z17:Z18"/>
    <mergeCell ref="Z19:Z20"/>
    <mergeCell ref="Q2:Z2"/>
    <mergeCell ref="Q3:Z4"/>
    <mergeCell ref="Q5:Z6"/>
    <mergeCell ref="N7:P7"/>
    <mergeCell ref="Q7:Z8"/>
    <mergeCell ref="N8:P8"/>
    <mergeCell ref="V17:W18"/>
    <mergeCell ref="H21:H22"/>
    <mergeCell ref="H23:H24"/>
    <mergeCell ref="P24:S24"/>
    <mergeCell ref="O21:O22"/>
    <mergeCell ref="J22:M22"/>
    <mergeCell ref="J24:M24"/>
    <mergeCell ref="J18:M18"/>
    <mergeCell ref="J20:M20"/>
    <mergeCell ref="T23:T24"/>
    <mergeCell ref="A7:C7"/>
    <mergeCell ref="A8:C10"/>
    <mergeCell ref="D8:M10"/>
    <mergeCell ref="I21:I22"/>
    <mergeCell ref="I23:I24"/>
    <mergeCell ref="A2:C4"/>
    <mergeCell ref="A16:C16"/>
    <mergeCell ref="A15:C15"/>
    <mergeCell ref="A5:C6"/>
    <mergeCell ref="D5:M6"/>
    <mergeCell ref="D15:G16"/>
    <mergeCell ref="K15:K16"/>
    <mergeCell ref="H17:H18"/>
    <mergeCell ref="H19:H20"/>
    <mergeCell ref="A56:C98"/>
    <mergeCell ref="D18:G18"/>
    <mergeCell ref="D20:G20"/>
    <mergeCell ref="D22:G22"/>
    <mergeCell ref="D24:G24"/>
    <mergeCell ref="A17:C24"/>
    <mergeCell ref="A55:H55"/>
    <mergeCell ref="A33:C54"/>
    <mergeCell ref="N23:N24"/>
    <mergeCell ref="E52:Y54"/>
    <mergeCell ref="P22:S22"/>
    <mergeCell ref="O23:O24"/>
    <mergeCell ref="U21:U22"/>
    <mergeCell ref="U23:U24"/>
    <mergeCell ref="I17:I18"/>
    <mergeCell ref="I19:I20"/>
    <mergeCell ref="A25:C32"/>
    <mergeCell ref="V19:W20"/>
    <mergeCell ref="X17:Y18"/>
    <mergeCell ref="T25:T26"/>
    <mergeCell ref="U25:U26"/>
    <mergeCell ref="X19:Y20"/>
    <mergeCell ref="U17:U18"/>
    <mergeCell ref="U19:U20"/>
    <mergeCell ref="X11:X12"/>
    <mergeCell ref="S11:U12"/>
    <mergeCell ref="S9:S10"/>
    <mergeCell ref="T9:T10"/>
    <mergeCell ref="U9:U10"/>
    <mergeCell ref="V9:V10"/>
    <mergeCell ref="W9:W10"/>
    <mergeCell ref="X9:X10"/>
    <mergeCell ref="Y9:Z10"/>
    <mergeCell ref="V11:W12"/>
    <mergeCell ref="Q9:R10"/>
    <mergeCell ref="F11:G11"/>
    <mergeCell ref="I11:K11"/>
    <mergeCell ref="A11:C14"/>
    <mergeCell ref="E12:Q14"/>
    <mergeCell ref="H25:H26"/>
    <mergeCell ref="I25:I26"/>
    <mergeCell ref="N25:N26"/>
    <mergeCell ref="O25:O26"/>
    <mergeCell ref="D26:G26"/>
    <mergeCell ref="J26:M26"/>
    <mergeCell ref="P26:S26"/>
    <mergeCell ref="P20:S20"/>
    <mergeCell ref="O17:O18"/>
    <mergeCell ref="O19:O20"/>
    <mergeCell ref="P18:S18"/>
    <mergeCell ref="S13:U14"/>
    <mergeCell ref="N17:N18"/>
    <mergeCell ref="N19:N20"/>
    <mergeCell ref="T17:T18"/>
    <mergeCell ref="T19:T20"/>
    <mergeCell ref="N9:P10"/>
    <mergeCell ref="V13:Z14"/>
    <mergeCell ref="U27:U28"/>
    <mergeCell ref="D28:G28"/>
    <mergeCell ref="J28:M28"/>
    <mergeCell ref="P28:S28"/>
    <mergeCell ref="H29:H30"/>
    <mergeCell ref="I29:I30"/>
    <mergeCell ref="N29:N30"/>
    <mergeCell ref="O29:O30"/>
    <mergeCell ref="T29:T30"/>
    <mergeCell ref="U29:U30"/>
    <mergeCell ref="D30:G30"/>
    <mergeCell ref="J30:M30"/>
    <mergeCell ref="P30:S30"/>
    <mergeCell ref="H27:H28"/>
    <mergeCell ref="I27:I28"/>
    <mergeCell ref="N27:N28"/>
    <mergeCell ref="O27:O28"/>
    <mergeCell ref="T27:T28"/>
    <mergeCell ref="Z23:Z24"/>
    <mergeCell ref="Y23:Y24"/>
    <mergeCell ref="Z15:Z16"/>
    <mergeCell ref="Y15:Y16"/>
    <mergeCell ref="X15:X16"/>
    <mergeCell ref="E47:P49"/>
    <mergeCell ref="R47:Y50"/>
    <mergeCell ref="R44:Y46"/>
    <mergeCell ref="R40:Y43"/>
    <mergeCell ref="R36:Y39"/>
    <mergeCell ref="T31:T32"/>
    <mergeCell ref="U31:U32"/>
    <mergeCell ref="D32:G32"/>
    <mergeCell ref="J32:M32"/>
    <mergeCell ref="P32:S32"/>
    <mergeCell ref="E33:P34"/>
    <mergeCell ref="E36:P38"/>
    <mergeCell ref="E40:P42"/>
    <mergeCell ref="E44:P45"/>
    <mergeCell ref="W31:Z32"/>
  </mergeCells>
  <phoneticPr fontId="1"/>
  <conditionalFormatting sqref="V23:W24">
    <cfRule type="cellIs" dxfId="1" priority="2" operator="equal">
      <formula>0</formula>
    </cfRule>
  </conditionalFormatting>
  <conditionalFormatting sqref="Y23:Y24">
    <cfRule type="cellIs" dxfId="0" priority="1" operator="equal">
      <formula>0</formula>
    </cfRule>
  </conditionalFormatting>
  <dataValidations count="14">
    <dataValidation type="list" showInputMessage="1" showErrorMessage="1" sqref="E35 I35 M39 M35 E39 I39 E43 I43 M43 E46 I46 M46 E50 M50 I50 E73 I73 E76 I76 E79 I79 E82 I82">
      <formula1>checkbox</formula1>
    </dataValidation>
    <dataValidation type="list" allowBlank="1" showInputMessage="1" showErrorMessage="1" sqref="T1:U1">
      <formula1>waNenL</formula1>
    </dataValidation>
    <dataValidation type="list" allowBlank="1" showInputMessage="1" showErrorMessage="1" sqref="W1 F17 R23 F21 F23 L17 L19 L21 L23 R17 R19 R21 R25 V9:V10 O15:O16 W15:W16 F19 Y23:Y24 F27 R31 F29 F31 F25 L27 L29 L31 L25 R27 R29">
      <formula1>monL</formula1>
    </dataValidation>
    <dataValidation type="list" allowBlank="1" showInputMessage="1" showErrorMessage="1" sqref="Y1 X9:X10 Q15:Q16 Y15:Y16 T17:T32 H17:H32 N17:N32">
      <formula1>dayL</formula1>
    </dataValidation>
    <dataValidation type="list" allowBlank="1" showInputMessage="1" showErrorMessage="1" sqref="V13">
      <formula1>seibL</formula1>
    </dataValidation>
    <dataValidation type="list" allowBlank="1" showInputMessage="1" showErrorMessage="1" sqref="D17 J17 D21 P19 P21 P23 P17 J19 D23 J21 J23 D19 D27 D25 D29 P27 P29 P31 J25 J27 D31 J29 J31 P25">
      <formula1>rNenL</formula1>
    </dataValidation>
    <dataValidation type="list" allowBlank="1" showInputMessage="1" showErrorMessage="1" sqref="Q9">
      <formula1>nengoL</formula1>
    </dataValidation>
    <dataValidation type="list" allowBlank="1" showInputMessage="1" showErrorMessage="1" sqref="S9:S10">
      <formula1>nendL</formula1>
    </dataValidation>
    <dataValidation type="list" allowBlank="1" showInputMessage="1" showErrorMessage="1" sqref="T9:T10">
      <formula1>nennL</formula1>
    </dataValidation>
    <dataValidation type="list" allowBlank="1" showInputMessage="1" showErrorMessage="1" sqref="D15:G16">
      <formula1>kaigoL</formula1>
    </dataValidation>
    <dataValidation type="list" allowBlank="1" showInputMessage="1" showErrorMessage="1" sqref="L15:M16 T15:U16">
      <formula1>ykNenL</formula1>
    </dataValidation>
    <dataValidation type="list" allowBlank="1" showInputMessage="1" showErrorMessage="1" sqref="V23:W24">
      <formula1>hkNenL</formula1>
    </dataValidation>
    <dataValidation type="list" allowBlank="1" showInputMessage="1" showErrorMessage="1" sqref="L74:M75 L77:M78 L80:M81 L83:M84">
      <formula1>jukyoL</formula1>
    </dataValidation>
    <dataValidation type="list" allowBlank="1" showInputMessage="1" sqref="D18:G18 D20:G20 D22:G22 D24:G24 D26:G26 D28:G28 D30:G30 D32:G32 J18:M18 J20:M20 J22:M22 J24:M24 J26:M26 P32:S32 J30:M30 J32:M32 P18:S18 P20:S20 P22:S22 P24:S24 P26:S26 P28:S28 P30:S30 J28:M28">
      <formula1>joryL</formula1>
    </dataValidation>
  </dataValidations>
  <pageMargins left="0.55118110236220474" right="0.23622047244094491" top="0.98425196850393704" bottom="0.27559055118110237" header="0.39370078740157483" footer="0.23622047244094491"/>
  <pageSetup paperSize="9" orientation="portrait" r:id="rId1"/>
  <headerFooter alignWithMargins="0">
    <oddHeader xml:space="preserve">&amp;C&amp;14短期入所利用延長申請 兼 利用日数等に関する状況確認書&amp;11
</oddHeader>
  </headerFooter>
  <ignoredErrors>
    <ignoredError sqref="D44 D47 D33 D36 D40 D51" numberStoredAsText="1"/>
    <ignoredError sqref="D19 D21 D23 D25 D27 D29 D31 J19 J21 J23 J25 J27 J29 J31 P19 P21 P23 P25 P27 P29 P3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view="pageLayout" zoomScaleNormal="100" workbookViewId="0">
      <selection activeCell="E4" sqref="E4"/>
    </sheetView>
  </sheetViews>
  <sheetFormatPr defaultRowHeight="13.5" x14ac:dyDescent="0.15"/>
  <cols>
    <col min="1" max="2" width="4" customWidth="1"/>
  </cols>
  <sheetData>
    <row r="1" spans="1:3" ht="17.25" x14ac:dyDescent="0.15">
      <c r="A1" s="199" t="s">
        <v>126</v>
      </c>
    </row>
    <row r="3" spans="1:3" x14ac:dyDescent="0.15">
      <c r="A3" s="197" t="s">
        <v>128</v>
      </c>
      <c r="B3" s="198" t="s">
        <v>127</v>
      </c>
    </row>
    <row r="5" spans="1:3" x14ac:dyDescent="0.15">
      <c r="A5" s="196" t="s">
        <v>155</v>
      </c>
      <c r="B5" t="s">
        <v>129</v>
      </c>
    </row>
    <row r="7" spans="1:3" x14ac:dyDescent="0.15">
      <c r="B7" t="s">
        <v>130</v>
      </c>
    </row>
    <row r="8" spans="1:3" x14ac:dyDescent="0.15">
      <c r="B8" t="s">
        <v>131</v>
      </c>
    </row>
    <row r="10" spans="1:3" x14ac:dyDescent="0.15">
      <c r="A10" s="196" t="s">
        <v>155</v>
      </c>
      <c r="B10" t="s">
        <v>132</v>
      </c>
    </row>
    <row r="11" spans="1:3" ht="19.5" customHeight="1" x14ac:dyDescent="0.15">
      <c r="C11" s="194" t="s">
        <v>133</v>
      </c>
    </row>
    <row r="12" spans="1:3" ht="19.5" customHeight="1" x14ac:dyDescent="0.15">
      <c r="C12" s="194" t="s">
        <v>134</v>
      </c>
    </row>
    <row r="13" spans="1:3" ht="19.5" customHeight="1" x14ac:dyDescent="0.15">
      <c r="C13" s="194" t="s">
        <v>135</v>
      </c>
    </row>
    <row r="14" spans="1:3" ht="19.5" customHeight="1" x14ac:dyDescent="0.15">
      <c r="C14" s="194" t="s">
        <v>136</v>
      </c>
    </row>
    <row r="15" spans="1:3" ht="19.5" customHeight="1" x14ac:dyDescent="0.15">
      <c r="C15" s="194" t="s">
        <v>137</v>
      </c>
    </row>
    <row r="16" spans="1:3" ht="19.5" customHeight="1" x14ac:dyDescent="0.15">
      <c r="C16" s="194" t="s">
        <v>138</v>
      </c>
    </row>
    <row r="17" spans="1:3" x14ac:dyDescent="0.15">
      <c r="C17" s="195" t="s">
        <v>154</v>
      </c>
    </row>
    <row r="18" spans="1:3" ht="19.5" customHeight="1" x14ac:dyDescent="0.15">
      <c r="C18" s="194" t="s">
        <v>139</v>
      </c>
    </row>
    <row r="19" spans="1:3" ht="19.5" customHeight="1" x14ac:dyDescent="0.15">
      <c r="C19" s="194" t="s">
        <v>140</v>
      </c>
    </row>
    <row r="21" spans="1:3" x14ac:dyDescent="0.15">
      <c r="A21" s="197" t="s">
        <v>141</v>
      </c>
      <c r="B21" s="198" t="s">
        <v>142</v>
      </c>
    </row>
    <row r="23" spans="1:3" x14ac:dyDescent="0.15">
      <c r="A23" s="196" t="s">
        <v>155</v>
      </c>
      <c r="B23" t="s">
        <v>143</v>
      </c>
    </row>
    <row r="25" spans="1:3" x14ac:dyDescent="0.15">
      <c r="A25" s="196" t="s">
        <v>155</v>
      </c>
      <c r="B25" t="s">
        <v>132</v>
      </c>
    </row>
    <row r="26" spans="1:3" ht="19.5" customHeight="1" x14ac:dyDescent="0.15">
      <c r="C26" s="194" t="s">
        <v>144</v>
      </c>
    </row>
    <row r="27" spans="1:3" x14ac:dyDescent="0.15">
      <c r="C27" s="195" t="s">
        <v>145</v>
      </c>
    </row>
    <row r="28" spans="1:3" ht="19.5" customHeight="1" x14ac:dyDescent="0.15">
      <c r="C28" s="194" t="s">
        <v>150</v>
      </c>
    </row>
    <row r="29" spans="1:3" x14ac:dyDescent="0.15">
      <c r="C29" s="195" t="s">
        <v>146</v>
      </c>
    </row>
    <row r="30" spans="1:3" ht="19.5" customHeight="1" x14ac:dyDescent="0.15">
      <c r="C30" s="194" t="s">
        <v>151</v>
      </c>
    </row>
    <row r="31" spans="1:3" x14ac:dyDescent="0.15">
      <c r="C31" s="195" t="s">
        <v>147</v>
      </c>
    </row>
    <row r="32" spans="1:3" ht="19.5" customHeight="1" x14ac:dyDescent="0.15">
      <c r="C32" s="194" t="s">
        <v>152</v>
      </c>
    </row>
    <row r="33" spans="3:3" x14ac:dyDescent="0.15">
      <c r="C33" s="195" t="s">
        <v>148</v>
      </c>
    </row>
    <row r="34" spans="3:3" ht="19.5" customHeight="1" x14ac:dyDescent="0.15">
      <c r="C34" s="194" t="s">
        <v>153</v>
      </c>
    </row>
    <row r="35" spans="3:3" x14ac:dyDescent="0.15">
      <c r="C35" s="195" t="s">
        <v>149</v>
      </c>
    </row>
  </sheetData>
  <phoneticPr fontId="1"/>
  <pageMargins left="0.7" right="0.7" top="0.75" bottom="0.75" header="0.3" footer="0.3"/>
  <pageSetup paperSize="9" orientation="portrait" horizontalDpi="300" verticalDpi="300" r:id="rId1"/>
  <ignoredErrors>
    <ignoredError sqref="A3 A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04"/>
  <sheetViews>
    <sheetView workbookViewId="0"/>
  </sheetViews>
  <sheetFormatPr defaultRowHeight="13.5" x14ac:dyDescent="0.15"/>
  <cols>
    <col min="1" max="5" width="9" style="30"/>
  </cols>
  <sheetData>
    <row r="1" spans="1:5" x14ac:dyDescent="0.15">
      <c r="A1" s="69"/>
      <c r="B1" s="69"/>
      <c r="C1" s="69"/>
      <c r="D1" s="69"/>
      <c r="E1" s="69"/>
    </row>
    <row r="2" spans="1:5" x14ac:dyDescent="0.15">
      <c r="A2" s="69"/>
      <c r="B2" s="69"/>
      <c r="C2" s="69"/>
      <c r="D2" s="69"/>
      <c r="E2" s="69"/>
    </row>
    <row r="3" spans="1:5" x14ac:dyDescent="0.15">
      <c r="A3" s="69" t="s">
        <v>32</v>
      </c>
      <c r="B3" s="69" t="str">
        <f ca="1">TEXT(EDATE(TODAY(),-12),"ggg e")</f>
        <v>令和 6</v>
      </c>
      <c r="C3" s="69">
        <v>1</v>
      </c>
      <c r="D3" s="69">
        <v>0</v>
      </c>
      <c r="E3" s="69"/>
    </row>
    <row r="4" spans="1:5" x14ac:dyDescent="0.15">
      <c r="A4" s="69" t="s">
        <v>33</v>
      </c>
      <c r="B4" s="69" t="str">
        <f ca="1">TEXT(TODAY(),"ggg e")</f>
        <v>令和 7</v>
      </c>
      <c r="C4" s="69">
        <v>2</v>
      </c>
      <c r="D4" s="69">
        <v>1</v>
      </c>
      <c r="E4" s="69"/>
    </row>
    <row r="5" spans="1:5" x14ac:dyDescent="0.15">
      <c r="A5" s="69"/>
      <c r="B5" s="69"/>
      <c r="C5" s="69">
        <v>3</v>
      </c>
      <c r="D5" s="69">
        <v>2</v>
      </c>
      <c r="E5" s="69"/>
    </row>
    <row r="6" spans="1:5" x14ac:dyDescent="0.15">
      <c r="A6" s="69"/>
      <c r="B6" s="69" t="s">
        <v>37</v>
      </c>
      <c r="C6" s="69">
        <v>4</v>
      </c>
      <c r="D6" s="69">
        <v>3</v>
      </c>
      <c r="E6" s="69"/>
    </row>
    <row r="7" spans="1:5" x14ac:dyDescent="0.15">
      <c r="A7" s="69" t="s">
        <v>34</v>
      </c>
      <c r="B7" s="69" t="str">
        <f ca="1">TEXT(EDATE(TODAY(),-24),"ge")</f>
        <v>R5</v>
      </c>
      <c r="C7" s="69">
        <v>5</v>
      </c>
      <c r="D7" s="69">
        <v>4</v>
      </c>
      <c r="E7" s="69"/>
    </row>
    <row r="8" spans="1:5" x14ac:dyDescent="0.15">
      <c r="A8" s="69" t="s">
        <v>35</v>
      </c>
      <c r="B8" s="69" t="str">
        <f ca="1">TEXT(EDATE(TODAY(),-12),"ge")</f>
        <v>R6</v>
      </c>
      <c r="C8" s="69">
        <v>6</v>
      </c>
      <c r="D8" s="69">
        <v>5</v>
      </c>
      <c r="E8" s="69"/>
    </row>
    <row r="9" spans="1:5" x14ac:dyDescent="0.15">
      <c r="A9" s="69" t="s">
        <v>36</v>
      </c>
      <c r="B9" s="69" t="str">
        <f ca="1">TEXT(TODAY(),"ge")</f>
        <v>R7</v>
      </c>
      <c r="C9" s="69">
        <v>7</v>
      </c>
      <c r="D9" s="69">
        <v>6</v>
      </c>
      <c r="E9" s="69"/>
    </row>
    <row r="10" spans="1:5" x14ac:dyDescent="0.15">
      <c r="A10" s="69"/>
      <c r="B10" s="69" t="str">
        <f ca="1">TEXT(EDATE(TODAY(),12),"ge")</f>
        <v>R8</v>
      </c>
      <c r="C10" s="69">
        <v>8</v>
      </c>
      <c r="D10" s="69">
        <v>7</v>
      </c>
      <c r="E10" s="69"/>
    </row>
    <row r="11" spans="1:5" x14ac:dyDescent="0.15">
      <c r="A11" s="69"/>
      <c r="B11" s="69"/>
      <c r="C11" s="69">
        <v>9</v>
      </c>
      <c r="D11" s="69">
        <v>8</v>
      </c>
      <c r="E11" s="69"/>
    </row>
    <row r="12" spans="1:5" x14ac:dyDescent="0.15">
      <c r="A12" s="69" t="s">
        <v>38</v>
      </c>
      <c r="B12" s="69"/>
      <c r="C12" s="69">
        <v>10</v>
      </c>
      <c r="D12" s="69">
        <v>9</v>
      </c>
      <c r="E12" s="69"/>
    </row>
    <row r="13" spans="1:5" x14ac:dyDescent="0.15">
      <c r="A13" s="69" t="s">
        <v>39</v>
      </c>
      <c r="B13" s="69" t="str">
        <f ca="1">TEXT(EDATE(TODAY(),-60),"ge")</f>
        <v>R2</v>
      </c>
      <c r="C13" s="69">
        <v>11</v>
      </c>
      <c r="D13" s="69"/>
      <c r="E13" s="69"/>
    </row>
    <row r="14" spans="1:5" x14ac:dyDescent="0.15">
      <c r="A14" s="69" t="s">
        <v>40</v>
      </c>
      <c r="B14" s="69" t="str">
        <f ca="1">TEXT(EDATE(TODAY(),-48),"ge")</f>
        <v>R3</v>
      </c>
      <c r="C14" s="69">
        <v>12</v>
      </c>
      <c r="D14" s="69"/>
      <c r="E14" s="69"/>
    </row>
    <row r="15" spans="1:5" x14ac:dyDescent="0.15">
      <c r="A15" s="69"/>
      <c r="B15" s="69" t="str">
        <f ca="1">TEXT(EDATE(TODAY(),-36),"ge")</f>
        <v>R4</v>
      </c>
      <c r="C15" s="69">
        <v>13</v>
      </c>
      <c r="D15" s="69"/>
      <c r="E15" s="69"/>
    </row>
    <row r="16" spans="1:5" x14ac:dyDescent="0.15">
      <c r="A16" s="69"/>
      <c r="B16" s="69" t="str">
        <f ca="1">TEXT(EDATE(TODAY(),-24),"ge")</f>
        <v>R5</v>
      </c>
      <c r="C16" s="69">
        <v>14</v>
      </c>
      <c r="D16" s="69" t="s">
        <v>109</v>
      </c>
      <c r="E16" s="69"/>
    </row>
    <row r="17" spans="1:5" x14ac:dyDescent="0.15">
      <c r="A17" s="69"/>
      <c r="B17" s="69" t="str">
        <f ca="1">TEXT(EDATE(TODAY(),-12),"ge")</f>
        <v>R6</v>
      </c>
      <c r="C17" s="69">
        <v>15</v>
      </c>
      <c r="D17" s="69" t="s">
        <v>110</v>
      </c>
      <c r="E17" s="69"/>
    </row>
    <row r="18" spans="1:5" x14ac:dyDescent="0.15">
      <c r="A18" s="69"/>
      <c r="B18" s="69" t="str">
        <f ca="1">TEXT(TODAY(),"ge")</f>
        <v>R7</v>
      </c>
      <c r="C18" s="69">
        <v>16</v>
      </c>
      <c r="D18" s="69" t="s">
        <v>111</v>
      </c>
      <c r="E18" s="69"/>
    </row>
    <row r="19" spans="1:5" x14ac:dyDescent="0.15">
      <c r="A19" s="69"/>
      <c r="B19" s="69"/>
      <c r="C19" s="69">
        <v>17</v>
      </c>
      <c r="D19" s="69" t="s">
        <v>112</v>
      </c>
      <c r="E19" s="69"/>
    </row>
    <row r="20" spans="1:5" x14ac:dyDescent="0.15">
      <c r="A20" s="70" t="s">
        <v>73</v>
      </c>
      <c r="B20" s="69"/>
      <c r="C20" s="69">
        <v>18</v>
      </c>
      <c r="D20" s="69"/>
      <c r="E20" s="69"/>
    </row>
    <row r="21" spans="1:5" x14ac:dyDescent="0.15">
      <c r="A21" s="70" t="s">
        <v>74</v>
      </c>
      <c r="B21" s="69" t="s">
        <v>94</v>
      </c>
      <c r="C21" s="69">
        <v>19</v>
      </c>
      <c r="D21" s="69"/>
      <c r="E21" s="69"/>
    </row>
    <row r="22" spans="1:5" x14ac:dyDescent="0.15">
      <c r="A22" s="70" t="s">
        <v>75</v>
      </c>
      <c r="B22" s="69" t="s">
        <v>95</v>
      </c>
      <c r="C22" s="69">
        <v>20</v>
      </c>
      <c r="D22" s="69"/>
      <c r="E22" s="69"/>
    </row>
    <row r="23" spans="1:5" x14ac:dyDescent="0.15">
      <c r="A23" s="70" t="s">
        <v>76</v>
      </c>
      <c r="B23" s="69" t="s">
        <v>96</v>
      </c>
      <c r="C23" s="69">
        <v>21</v>
      </c>
      <c r="D23" s="69"/>
      <c r="E23" s="69"/>
    </row>
    <row r="24" spans="1:5" x14ac:dyDescent="0.15">
      <c r="A24" s="69" t="s">
        <v>47</v>
      </c>
      <c r="B24" s="69"/>
      <c r="C24" s="69">
        <v>22</v>
      </c>
      <c r="D24" s="69"/>
      <c r="E24" s="69"/>
    </row>
    <row r="25" spans="1:5" x14ac:dyDescent="0.15">
      <c r="A25" s="69" t="str">
        <f ca="1">IFERROR(DATEDIF(A26,A27,"Y"),"")</f>
        <v/>
      </c>
      <c r="B25" s="69"/>
      <c r="C25" s="69">
        <v>23</v>
      </c>
      <c r="D25" s="69"/>
      <c r="E25" s="69"/>
    </row>
    <row r="26" spans="1:5" x14ac:dyDescent="0.15">
      <c r="A26" s="71" t="str">
        <f ca="1">IF(AND(ISNUMBER(申請様式!T9),ISNUMBER(申請様式!V9),ISNUMBER(申請様式!X9)),DATEVALUE(CONCATENATE(OFFSET($B$20,MATCH(申請様式!Q9,$A$21:$A$23,0),0),申請様式!S9,申請様式!T9,申請様式!U9,申請様式!V9,申請様式!W9,申請様式!X9,"日")),"-")</f>
        <v>-</v>
      </c>
      <c r="B26" s="69" t="s">
        <v>49</v>
      </c>
      <c r="C26" s="69">
        <v>24</v>
      </c>
      <c r="D26" s="69"/>
      <c r="E26" s="69"/>
    </row>
    <row r="27" spans="1:5" x14ac:dyDescent="0.15">
      <c r="A27" s="71">
        <f ca="1">IF(AND(ISNUMBER(申請様式!W1),ISNUMBER(申請様式!Y1)),DATEVALUE(SUBSTITUTE(CONCATENATE(申請様式!T1,申請様式!V1,申請様式!W1,申請様式!X1,申請様式!Y1,申請様式!Z1)," ","")),TODAY())</f>
        <v>45751</v>
      </c>
      <c r="B27" s="69" t="str">
        <f ca="1">TEXT(EDATE(TODAY(),-36),"ggg e")</f>
        <v>令和 4</v>
      </c>
      <c r="C27" s="69">
        <v>25</v>
      </c>
      <c r="D27" s="69"/>
      <c r="E27" s="69"/>
    </row>
    <row r="28" spans="1:5" x14ac:dyDescent="0.15">
      <c r="A28" s="69"/>
      <c r="B28" s="69" t="str">
        <f ca="1">TEXT(EDATE(TODAY(),-24),"ggg e")</f>
        <v>令和 5</v>
      </c>
      <c r="C28" s="69">
        <v>26</v>
      </c>
      <c r="D28" s="69"/>
      <c r="E28" s="69"/>
    </row>
    <row r="29" spans="1:5" x14ac:dyDescent="0.15">
      <c r="A29" s="69"/>
      <c r="B29" s="69" t="str">
        <f ca="1">TEXT(EDATE(TODAY(),-12),"ggg e")</f>
        <v>令和 6</v>
      </c>
      <c r="C29" s="69">
        <v>27</v>
      </c>
      <c r="D29" s="69"/>
      <c r="E29" s="69"/>
    </row>
    <row r="30" spans="1:5" x14ac:dyDescent="0.15">
      <c r="A30" s="69"/>
      <c r="B30" s="69" t="str">
        <f ca="1">TEXT(TODAY(),"ggg e")</f>
        <v>令和 7</v>
      </c>
      <c r="C30" s="69">
        <v>28</v>
      </c>
      <c r="D30" s="69"/>
      <c r="E30" s="69"/>
    </row>
    <row r="31" spans="1:5" x14ac:dyDescent="0.15">
      <c r="A31" s="69"/>
      <c r="B31" s="69" t="str">
        <f ca="1">TEXT(EDATE(TODAY(),12),"ggg e")</f>
        <v>令和 8</v>
      </c>
      <c r="C31" s="69">
        <v>29</v>
      </c>
      <c r="D31" s="69"/>
      <c r="E31" s="69"/>
    </row>
    <row r="32" spans="1:5" x14ac:dyDescent="0.15">
      <c r="A32" s="69"/>
      <c r="B32" s="69" t="str">
        <f ca="1">TEXT(EDATE(TODAY(),24),"ggg e")</f>
        <v>令和 9</v>
      </c>
      <c r="C32" s="69">
        <v>30</v>
      </c>
      <c r="D32" s="69"/>
      <c r="E32" s="69"/>
    </row>
    <row r="33" spans="1:5" x14ac:dyDescent="0.15">
      <c r="A33" s="69"/>
      <c r="B33" s="69" t="str">
        <f ca="1">TEXT(EDATE(TODAY(),36),"ggg e")</f>
        <v>令和 10</v>
      </c>
      <c r="C33" s="69">
        <v>31</v>
      </c>
      <c r="D33" s="69"/>
      <c r="E33" s="69"/>
    </row>
    <row r="34" spans="1:5" x14ac:dyDescent="0.15">
      <c r="A34" s="69"/>
      <c r="B34" s="69" t="str">
        <f ca="1">TEXT(EDATE(TODAY(),48),"ggg e")</f>
        <v>令和 11</v>
      </c>
      <c r="C34" s="69"/>
      <c r="D34" s="69"/>
      <c r="E34" s="69"/>
    </row>
    <row r="35" spans="1:5" x14ac:dyDescent="0.15">
      <c r="A35" s="69"/>
      <c r="B35" s="69"/>
      <c r="C35" s="69"/>
      <c r="D35" s="69"/>
      <c r="E35" s="69"/>
    </row>
    <row r="36" spans="1:5" x14ac:dyDescent="0.15">
      <c r="A36" s="69"/>
      <c r="B36" s="70" t="s">
        <v>52</v>
      </c>
      <c r="C36" s="69"/>
      <c r="D36" s="69"/>
      <c r="E36" s="69"/>
    </row>
    <row r="37" spans="1:5" x14ac:dyDescent="0.15">
      <c r="A37" s="69"/>
      <c r="B37" s="70" t="s">
        <v>53</v>
      </c>
      <c r="C37" s="69"/>
      <c r="D37" s="69"/>
      <c r="E37" s="69"/>
    </row>
    <row r="38" spans="1:5" x14ac:dyDescent="0.15">
      <c r="A38" s="69"/>
      <c r="B38" s="70" t="s">
        <v>54</v>
      </c>
      <c r="C38" s="69"/>
      <c r="D38" s="69"/>
      <c r="E38" s="69"/>
    </row>
    <row r="39" spans="1:5" x14ac:dyDescent="0.15">
      <c r="A39" s="69"/>
      <c r="B39" s="70" t="s">
        <v>55</v>
      </c>
      <c r="C39" s="69"/>
      <c r="D39" s="69"/>
      <c r="E39" s="69"/>
    </row>
    <row r="40" spans="1:5" x14ac:dyDescent="0.15">
      <c r="A40" s="69"/>
      <c r="B40" s="70" t="s">
        <v>56</v>
      </c>
      <c r="C40" s="69"/>
      <c r="D40" s="69"/>
      <c r="E40" s="69"/>
    </row>
    <row r="41" spans="1:5" x14ac:dyDescent="0.15">
      <c r="A41" s="69"/>
      <c r="B41" s="70" t="s">
        <v>57</v>
      </c>
      <c r="C41" s="69"/>
      <c r="D41" s="69"/>
      <c r="E41" s="69"/>
    </row>
    <row r="42" spans="1:5" x14ac:dyDescent="0.15">
      <c r="A42" s="69"/>
      <c r="B42" s="70" t="s">
        <v>58</v>
      </c>
      <c r="C42" s="69"/>
      <c r="D42" s="69"/>
      <c r="E42" s="69"/>
    </row>
    <row r="43" spans="1:5" x14ac:dyDescent="0.15">
      <c r="A43" s="69"/>
      <c r="B43" s="70" t="s">
        <v>59</v>
      </c>
      <c r="C43" s="69"/>
      <c r="D43" s="69"/>
      <c r="E43" s="69"/>
    </row>
    <row r="44" spans="1:5" x14ac:dyDescent="0.15">
      <c r="A44" s="69"/>
      <c r="B44" s="70"/>
      <c r="C44" s="69"/>
      <c r="D44" s="69"/>
      <c r="E44" s="69"/>
    </row>
    <row r="45" spans="1:5" x14ac:dyDescent="0.15">
      <c r="A45" s="69" t="str">
        <f>SUBSTITUTE(CONCATENATE(申請様式!L15,申請様式!N15,申請様式!O15,申請様式!P15,申請様式!Q15,申請様式!R15)," ","")</f>
        <v>令和年月日</v>
      </c>
      <c r="B45" s="70"/>
      <c r="C45" s="69"/>
      <c r="D45" s="69"/>
      <c r="E45" s="69"/>
    </row>
    <row r="46" spans="1:5" x14ac:dyDescent="0.15">
      <c r="A46" s="69" t="str">
        <f>SUBSTITUTE(CONCATENATE(申請様式!T15,申請様式!V15,申請様式!W15,申請様式!X15,申請様式!Y15,申請様式!Z15)," ","")</f>
        <v>令和年月日</v>
      </c>
      <c r="B46" s="70"/>
      <c r="C46" s="69" t="str">
        <f ca="1">CELL("address",申請様式!D18)</f>
        <v>[shortriyoenchoR7.xlsx]申請様式!$D$18</v>
      </c>
      <c r="D46" s="69"/>
      <c r="E46" s="69"/>
    </row>
    <row r="47" spans="1:5" x14ac:dyDescent="0.15">
      <c r="A47" s="69" t="s">
        <v>60</v>
      </c>
      <c r="B47" s="72" t="e">
        <f>_xlfn.DAYS(DATEVALUE($A$46),DATEVALUE($A$45))/2</f>
        <v>#VALUE!</v>
      </c>
      <c r="C47" s="69" t="str">
        <f ca="1">LEFT(C46,FIND("!",C46))</f>
        <v>[shortriyoenchoR7.xlsx]申請様式!</v>
      </c>
      <c r="D47" s="69"/>
      <c r="E47" s="69"/>
    </row>
    <row r="48" spans="1:5" x14ac:dyDescent="0.15">
      <c r="A48" s="72" t="s">
        <v>61</v>
      </c>
      <c r="B48" s="69" t="str">
        <f ca="1">IF(C48&gt;0,C48,"")</f>
        <v/>
      </c>
      <c r="C48" s="69">
        <f ca="1">SUMIF($B$52:$B$73,$A13,$D$52:$D$77)</f>
        <v>0</v>
      </c>
      <c r="D48" s="69"/>
      <c r="E48" s="69"/>
    </row>
    <row r="49" spans="1:5" x14ac:dyDescent="0.15">
      <c r="A49" s="72" t="s">
        <v>62</v>
      </c>
      <c r="B49" s="69" t="str">
        <f ca="1">IF(C49&gt;0,C49,"")</f>
        <v/>
      </c>
      <c r="C49" s="69">
        <f ca="1">SUMIF($B$52:$B$73,$A14,$D$52:$D$77)</f>
        <v>0</v>
      </c>
      <c r="D49" s="69"/>
      <c r="E49" s="69"/>
    </row>
    <row r="50" spans="1:5" x14ac:dyDescent="0.15">
      <c r="A50" s="72" t="str">
        <f ca="1">IFERROR(OFFSET($A$79,MATCH($B$47,$E$80:$E$103,1),0),"")</f>
        <v/>
      </c>
      <c r="B50" s="69" t="str">
        <f ca="1">IFERROR(OFFSET($B$79,MATCH($B$47,$E$80:$E$103,1),0),"")</f>
        <v/>
      </c>
      <c r="C50" s="69"/>
      <c r="D50" s="69"/>
      <c r="E50" s="69"/>
    </row>
    <row r="51" spans="1:5" x14ac:dyDescent="0.15">
      <c r="A51" s="69"/>
      <c r="B51" s="69">
        <f>COLUMN(申請様式!$D$17)</f>
        <v>4</v>
      </c>
      <c r="C51" s="69">
        <f>B51+2</f>
        <v>6</v>
      </c>
      <c r="D51" s="69">
        <f t="shared" ref="D51" si="0">C51+2</f>
        <v>8</v>
      </c>
      <c r="E51" s="69" t="s">
        <v>121</v>
      </c>
    </row>
    <row r="52" spans="1:5" x14ac:dyDescent="0.15">
      <c r="A52" s="69">
        <f>ROW(申請様式!$D$17)</f>
        <v>17</v>
      </c>
      <c r="B52" s="73" t="str">
        <f t="shared" ref="B52:B59" ca="1" si="1">INDIRECT(CONCATENATE($C$47,ADDRESS($A52+1,B$51)))</f>
        <v>□実績 □予定</v>
      </c>
      <c r="C52" s="69" t="str">
        <f ca="1">CONCATENATE(INDIRECT(menu!$C$47&amp;ADDRESS(menu!$A52,menu!B$51)),".",INDIRECT(menu!$C$47&amp;ADDRESS(menu!$A52,menu!C$51)))</f>
        <v>　.</v>
      </c>
      <c r="D52" s="69">
        <f ca="1">INDIRECT(CONCATENATE($C$47,ADDRESS($A52,D$51)))</f>
        <v>0</v>
      </c>
      <c r="E52" s="69">
        <f ca="1">IF(D52&gt;0,IFERROR(SIGN(DATEDIF($A$27,EOMONTH(DATEVALUE(CONCATENATE(C52,".1")),1),"M"))+1,1),0)</f>
        <v>0</v>
      </c>
    </row>
    <row r="53" spans="1:5" x14ac:dyDescent="0.15">
      <c r="A53" s="69">
        <f>A52+2</f>
        <v>19</v>
      </c>
      <c r="B53" s="73" t="str">
        <f t="shared" ca="1" si="1"/>
        <v>□実績 □予定</v>
      </c>
      <c r="C53" s="69" t="str">
        <f ca="1">CONCATENATE(INDIRECT(menu!$C$47&amp;ADDRESS(menu!$A53,menu!B$51)),".",INDIRECT(menu!$C$47&amp;ADDRESS(menu!$A53,menu!C$51)))</f>
        <v>　.</v>
      </c>
      <c r="D53" s="69">
        <f ca="1">INDIRECT(CONCATENATE($C$47,ADDRESS($A53,D$51)))</f>
        <v>0</v>
      </c>
      <c r="E53" s="69">
        <f t="shared" ref="E53:E59" ca="1" si="2">IF(D53&gt;0,IFERROR(SIGN(DATEDIF($A$27,EOMONTH(DATEVALUE(CONCATENATE(C53,".1")),1),"M"))+1,1),0)</f>
        <v>0</v>
      </c>
    </row>
    <row r="54" spans="1:5" x14ac:dyDescent="0.15">
      <c r="A54" s="69">
        <f t="shared" ref="A54:A59" si="3">A53+2</f>
        <v>21</v>
      </c>
      <c r="B54" s="73" t="str">
        <f t="shared" ca="1" si="1"/>
        <v>□実績 □予定</v>
      </c>
      <c r="C54" s="69" t="str">
        <f ca="1">CONCATENATE(INDIRECT(menu!$C$47&amp;ADDRESS(menu!$A54,menu!B$51)),".",INDIRECT(menu!$C$47&amp;ADDRESS(menu!$A54,menu!C$51)))</f>
        <v>　.</v>
      </c>
      <c r="D54" s="69">
        <f ca="1">INDIRECT(CONCATENATE($C$47,ADDRESS($A54,D$51)))</f>
        <v>0</v>
      </c>
      <c r="E54" s="69">
        <f t="shared" ca="1" si="2"/>
        <v>0</v>
      </c>
    </row>
    <row r="55" spans="1:5" x14ac:dyDescent="0.15">
      <c r="A55" s="69">
        <f t="shared" si="3"/>
        <v>23</v>
      </c>
      <c r="B55" s="73" t="str">
        <f t="shared" ca="1" si="1"/>
        <v>□実績 □予定</v>
      </c>
      <c r="C55" s="69" t="str">
        <f ca="1">CONCATENATE(INDIRECT(menu!$C$47&amp;ADDRESS(menu!$A55,menu!B$51)),".",INDIRECT(menu!$C$47&amp;ADDRESS(menu!$A55,menu!C$51)))</f>
        <v>　.</v>
      </c>
      <c r="D55" s="69">
        <f ca="1">INDIRECT(CONCATENATE($C$47,ADDRESS($A55,D$51)))</f>
        <v>0</v>
      </c>
      <c r="E55" s="69">
        <f t="shared" ca="1" si="2"/>
        <v>0</v>
      </c>
    </row>
    <row r="56" spans="1:5" x14ac:dyDescent="0.15">
      <c r="A56" s="69">
        <f t="shared" si="3"/>
        <v>25</v>
      </c>
      <c r="B56" s="73" t="str">
        <f t="shared" ca="1" si="1"/>
        <v>□実績 □予定</v>
      </c>
      <c r="C56" s="69" t="str">
        <f ca="1">CONCATENATE(INDIRECT(menu!$C$47&amp;ADDRESS(menu!$A56,menu!B$51)),".",INDIRECT(menu!$C$47&amp;ADDRESS(menu!$A56,menu!C$51)))</f>
        <v>　.</v>
      </c>
      <c r="D56" s="69">
        <f t="shared" ref="D56:D59" ca="1" si="4">INDIRECT(CONCATENATE($C$47,ADDRESS($A56,D$51)))</f>
        <v>0</v>
      </c>
      <c r="E56" s="69">
        <f t="shared" ca="1" si="2"/>
        <v>0</v>
      </c>
    </row>
    <row r="57" spans="1:5" x14ac:dyDescent="0.15">
      <c r="A57" s="69">
        <f t="shared" si="3"/>
        <v>27</v>
      </c>
      <c r="B57" s="73" t="str">
        <f t="shared" ca="1" si="1"/>
        <v>□実績 □予定</v>
      </c>
      <c r="C57" s="69" t="str">
        <f ca="1">CONCATENATE(INDIRECT(menu!$C$47&amp;ADDRESS(menu!$A57,menu!B$51)),".",INDIRECT(menu!$C$47&amp;ADDRESS(menu!$A57,menu!C$51)))</f>
        <v>　.</v>
      </c>
      <c r="D57" s="69">
        <f t="shared" ca="1" si="4"/>
        <v>0</v>
      </c>
      <c r="E57" s="69">
        <f t="shared" ca="1" si="2"/>
        <v>0</v>
      </c>
    </row>
    <row r="58" spans="1:5" x14ac:dyDescent="0.15">
      <c r="A58" s="69">
        <f t="shared" si="3"/>
        <v>29</v>
      </c>
      <c r="B58" s="73" t="str">
        <f t="shared" ca="1" si="1"/>
        <v>□実績 □予定</v>
      </c>
      <c r="C58" s="69" t="str">
        <f ca="1">CONCATENATE(INDIRECT(menu!$C$47&amp;ADDRESS(menu!$A58,menu!B$51)),".",INDIRECT(menu!$C$47&amp;ADDRESS(menu!$A58,menu!C$51)))</f>
        <v>　.</v>
      </c>
      <c r="D58" s="69">
        <f t="shared" ca="1" si="4"/>
        <v>0</v>
      </c>
      <c r="E58" s="69">
        <f t="shared" ca="1" si="2"/>
        <v>0</v>
      </c>
    </row>
    <row r="59" spans="1:5" x14ac:dyDescent="0.15">
      <c r="A59" s="69">
        <f t="shared" si="3"/>
        <v>31</v>
      </c>
      <c r="B59" s="73" t="str">
        <f t="shared" ca="1" si="1"/>
        <v>□実績 □予定</v>
      </c>
      <c r="C59" s="69" t="str">
        <f ca="1">CONCATENATE(INDIRECT(menu!$C$47&amp;ADDRESS(menu!$A59,menu!B$51)),".",INDIRECT(menu!$C$47&amp;ADDRESS(menu!$A59,menu!C$51)))</f>
        <v>　.</v>
      </c>
      <c r="D59" s="69">
        <f t="shared" ca="1" si="4"/>
        <v>0</v>
      </c>
      <c r="E59" s="69">
        <f t="shared" ca="1" si="2"/>
        <v>0</v>
      </c>
    </row>
    <row r="60" spans="1:5" x14ac:dyDescent="0.15">
      <c r="A60" s="69"/>
      <c r="B60" s="69">
        <f>D51+2</f>
        <v>10</v>
      </c>
      <c r="C60" s="69">
        <f>B60+2</f>
        <v>12</v>
      </c>
      <c r="D60" s="69">
        <f>C60+2</f>
        <v>14</v>
      </c>
      <c r="E60" s="69"/>
    </row>
    <row r="61" spans="1:5" x14ac:dyDescent="0.15">
      <c r="A61" s="69"/>
      <c r="B61" s="73" t="str">
        <f t="shared" ref="B61:B68" ca="1" si="5">INDIRECT(CONCATENATE($C$47,ADDRESS($A52+1,B$60)))</f>
        <v>□実績 □予定</v>
      </c>
      <c r="C61" s="69" t="str">
        <f ca="1">CONCATENATE(INDIRECT(menu!$C$47&amp;ADDRESS(menu!$A52,menu!B$60)),".",INDIRECT(menu!$C$47&amp;ADDRESS(menu!$A52,menu!C$60)))</f>
        <v>　.</v>
      </c>
      <c r="D61" s="69">
        <f ca="1">INDIRECT(CONCATENATE($C$47,ADDRESS($A52,D$60)))</f>
        <v>0</v>
      </c>
      <c r="E61" s="69">
        <f t="shared" ref="E61:E77" ca="1" si="6">IF(D61&gt;0,IFERROR(SIGN(DATEDIF($A$27,EOMONTH(DATEVALUE(CONCATENATE(C61,".1")),1),"M"))+1,1),0)</f>
        <v>0</v>
      </c>
    </row>
    <row r="62" spans="1:5" x14ac:dyDescent="0.15">
      <c r="A62" s="69"/>
      <c r="B62" s="73" t="str">
        <f t="shared" ca="1" si="5"/>
        <v>□実績 □予定</v>
      </c>
      <c r="C62" s="69" t="str">
        <f ca="1">CONCATENATE(INDIRECT(menu!$C$47&amp;ADDRESS(menu!$A53,menu!B$60)),".",INDIRECT(menu!$C$47&amp;ADDRESS(menu!$A53,menu!C$60)))</f>
        <v>　.</v>
      </c>
      <c r="D62" s="69">
        <f ca="1">INDIRECT(CONCATENATE($C$47,ADDRESS($A53,D$60)))</f>
        <v>0</v>
      </c>
      <c r="E62" s="69">
        <f t="shared" ca="1" si="6"/>
        <v>0</v>
      </c>
    </row>
    <row r="63" spans="1:5" x14ac:dyDescent="0.15">
      <c r="A63" s="69"/>
      <c r="B63" s="73" t="str">
        <f t="shared" ca="1" si="5"/>
        <v>□実績 □予定</v>
      </c>
      <c r="C63" s="69" t="str">
        <f ca="1">CONCATENATE(INDIRECT(menu!$C$47&amp;ADDRESS(menu!$A54,menu!B$60)),".",INDIRECT(menu!$C$47&amp;ADDRESS(menu!$A54,menu!C$60)))</f>
        <v>　.</v>
      </c>
      <c r="D63" s="69">
        <f ca="1">INDIRECT(CONCATENATE($C$47,ADDRESS($A54,D$60)))</f>
        <v>0</v>
      </c>
      <c r="E63" s="69">
        <f t="shared" ca="1" si="6"/>
        <v>0</v>
      </c>
    </row>
    <row r="64" spans="1:5" x14ac:dyDescent="0.15">
      <c r="A64" s="69"/>
      <c r="B64" s="73" t="str">
        <f t="shared" ca="1" si="5"/>
        <v>□実績 □予定</v>
      </c>
      <c r="C64" s="69" t="str">
        <f ca="1">CONCATENATE(INDIRECT(menu!$C$47&amp;ADDRESS(menu!$A55,menu!B$60)),".",INDIRECT(menu!$C$47&amp;ADDRESS(menu!$A55,menu!C$60)))</f>
        <v>　.</v>
      </c>
      <c r="D64" s="69">
        <f ca="1">INDIRECT(CONCATENATE($C$47,ADDRESS($A55,D$60)))</f>
        <v>0</v>
      </c>
      <c r="E64" s="69">
        <f t="shared" ca="1" si="6"/>
        <v>0</v>
      </c>
    </row>
    <row r="65" spans="1:5" x14ac:dyDescent="0.15">
      <c r="A65" s="69"/>
      <c r="B65" s="73" t="str">
        <f t="shared" ca="1" si="5"/>
        <v>□実績 □予定</v>
      </c>
      <c r="C65" s="69" t="str">
        <f ca="1">CONCATENATE(INDIRECT(menu!$C$47&amp;ADDRESS(menu!$A56,menu!B$60)),".",INDIRECT(menu!$C$47&amp;ADDRESS(menu!$A56,menu!C$60)))</f>
        <v>　.</v>
      </c>
      <c r="D65" s="69">
        <f t="shared" ref="D65:D68" ca="1" si="7">INDIRECT(CONCATENATE($C$47,ADDRESS($A56,D$60)))</f>
        <v>0</v>
      </c>
      <c r="E65" s="69">
        <f t="shared" ca="1" si="6"/>
        <v>0</v>
      </c>
    </row>
    <row r="66" spans="1:5" x14ac:dyDescent="0.15">
      <c r="A66" s="69"/>
      <c r="B66" s="73" t="str">
        <f t="shared" ca="1" si="5"/>
        <v>□実績 □予定</v>
      </c>
      <c r="C66" s="69" t="str">
        <f ca="1">CONCATENATE(INDIRECT(menu!$C$47&amp;ADDRESS(menu!$A57,menu!B$60)),".",INDIRECT(menu!$C$47&amp;ADDRESS(menu!$A57,menu!C$60)))</f>
        <v>　.</v>
      </c>
      <c r="D66" s="69">
        <f t="shared" ca="1" si="7"/>
        <v>0</v>
      </c>
      <c r="E66" s="69">
        <f t="shared" ca="1" si="6"/>
        <v>0</v>
      </c>
    </row>
    <row r="67" spans="1:5" x14ac:dyDescent="0.15">
      <c r="A67" s="69"/>
      <c r="B67" s="73" t="str">
        <f t="shared" ca="1" si="5"/>
        <v>□実績 □予定</v>
      </c>
      <c r="C67" s="69" t="str">
        <f ca="1">CONCATENATE(INDIRECT(menu!$C$47&amp;ADDRESS(menu!$A58,menu!B$60)),".",INDIRECT(menu!$C$47&amp;ADDRESS(menu!$A58,menu!C$60)))</f>
        <v>　.</v>
      </c>
      <c r="D67" s="69">
        <f t="shared" ca="1" si="7"/>
        <v>0</v>
      </c>
      <c r="E67" s="69">
        <f t="shared" ca="1" si="6"/>
        <v>0</v>
      </c>
    </row>
    <row r="68" spans="1:5" x14ac:dyDescent="0.15">
      <c r="A68" s="69"/>
      <c r="B68" s="73" t="str">
        <f t="shared" ca="1" si="5"/>
        <v>□実績 □予定</v>
      </c>
      <c r="C68" s="69" t="str">
        <f ca="1">CONCATENATE(INDIRECT(menu!$C$47&amp;ADDRESS(menu!$A59,menu!B$60)),".",INDIRECT(menu!$C$47&amp;ADDRESS(menu!$A59,menu!C$60)))</f>
        <v>　.</v>
      </c>
      <c r="D68" s="69">
        <f t="shared" ca="1" si="7"/>
        <v>0</v>
      </c>
      <c r="E68" s="69">
        <f t="shared" ca="1" si="6"/>
        <v>0</v>
      </c>
    </row>
    <row r="69" spans="1:5" x14ac:dyDescent="0.15">
      <c r="A69" s="69"/>
      <c r="B69" s="69">
        <f>D60+2</f>
        <v>16</v>
      </c>
      <c r="C69" s="69">
        <f>B69+2</f>
        <v>18</v>
      </c>
      <c r="D69" s="69">
        <f>C69+2</f>
        <v>20</v>
      </c>
      <c r="E69" s="69"/>
    </row>
    <row r="70" spans="1:5" x14ac:dyDescent="0.15">
      <c r="A70" s="69"/>
      <c r="B70" s="73" t="str">
        <f t="shared" ref="B70:B77" ca="1" si="8">INDIRECT(CONCATENATE($C$47,ADDRESS($A52+1,B$69)))</f>
        <v>□実績 □予定</v>
      </c>
      <c r="C70" s="69" t="str">
        <f ca="1">CONCATENATE(INDIRECT(menu!$C$47&amp;ADDRESS(menu!$A52,menu!B$69)),".",INDIRECT(menu!$C$47&amp;ADDRESS(menu!$A52,menu!C$69)))</f>
        <v>　.</v>
      </c>
      <c r="D70" s="69">
        <f ca="1">INDIRECT(CONCATENATE($C$47,ADDRESS($A52,D$69)))</f>
        <v>0</v>
      </c>
      <c r="E70" s="69">
        <f t="shared" ca="1" si="6"/>
        <v>0</v>
      </c>
    </row>
    <row r="71" spans="1:5" x14ac:dyDescent="0.15">
      <c r="A71" s="69"/>
      <c r="B71" s="73" t="str">
        <f t="shared" ca="1" si="8"/>
        <v>□実績 □予定</v>
      </c>
      <c r="C71" s="69" t="str">
        <f ca="1">CONCATENATE(INDIRECT(menu!$C$47&amp;ADDRESS(menu!$A53,menu!B$69)),".",INDIRECT(menu!$C$47&amp;ADDRESS(menu!$A53,menu!C$69)))</f>
        <v>　.</v>
      </c>
      <c r="D71" s="69">
        <f ca="1">INDIRECT(CONCATENATE($C$47,ADDRESS($A53,D$69)))</f>
        <v>0</v>
      </c>
      <c r="E71" s="69">
        <f t="shared" ca="1" si="6"/>
        <v>0</v>
      </c>
    </row>
    <row r="72" spans="1:5" x14ac:dyDescent="0.15">
      <c r="A72" s="69"/>
      <c r="B72" s="73" t="str">
        <f t="shared" ca="1" si="8"/>
        <v>□実績 □予定</v>
      </c>
      <c r="C72" s="69" t="str">
        <f ca="1">CONCATENATE(INDIRECT(menu!$C$47&amp;ADDRESS(menu!$A54,menu!B$69)),".",INDIRECT(menu!$C$47&amp;ADDRESS(menu!$A54,menu!C$69)))</f>
        <v>　.</v>
      </c>
      <c r="D72" s="69">
        <f ca="1">INDIRECT(CONCATENATE($C$47,ADDRESS($A54,D$69)))</f>
        <v>0</v>
      </c>
      <c r="E72" s="69">
        <f t="shared" ca="1" si="6"/>
        <v>0</v>
      </c>
    </row>
    <row r="73" spans="1:5" x14ac:dyDescent="0.15">
      <c r="A73" s="69"/>
      <c r="B73" s="73" t="str">
        <f t="shared" ca="1" si="8"/>
        <v>□実績 □予定</v>
      </c>
      <c r="C73" s="69" t="str">
        <f ca="1">CONCATENATE(INDIRECT(menu!$C$47&amp;ADDRESS(menu!$A55,menu!B$69)),".",INDIRECT(menu!$C$47&amp;ADDRESS(menu!$A55,menu!C$69)))</f>
        <v>　.</v>
      </c>
      <c r="D73" s="69">
        <f ca="1">INDIRECT(CONCATENATE($C$47,ADDRESS($A55,D$69)))</f>
        <v>0</v>
      </c>
      <c r="E73" s="69">
        <f t="shared" ca="1" si="6"/>
        <v>0</v>
      </c>
    </row>
    <row r="74" spans="1:5" x14ac:dyDescent="0.15">
      <c r="A74" s="69"/>
      <c r="B74" s="73" t="str">
        <f t="shared" ca="1" si="8"/>
        <v>□実績 □予定</v>
      </c>
      <c r="C74" s="69" t="str">
        <f ca="1">CONCATENATE(INDIRECT(menu!$C$47&amp;ADDRESS(menu!$A56,menu!B$69)),".",INDIRECT(menu!$C$47&amp;ADDRESS(menu!$A56,menu!C$69)))</f>
        <v>　.</v>
      </c>
      <c r="D74" s="69">
        <f t="shared" ref="D74:D77" ca="1" si="9">INDIRECT(CONCATENATE($C$47,ADDRESS($A56,D$69)))</f>
        <v>0</v>
      </c>
      <c r="E74" s="69">
        <f t="shared" ca="1" si="6"/>
        <v>0</v>
      </c>
    </row>
    <row r="75" spans="1:5" x14ac:dyDescent="0.15">
      <c r="A75" s="69"/>
      <c r="B75" s="73" t="str">
        <f t="shared" ca="1" si="8"/>
        <v>□実績 □予定</v>
      </c>
      <c r="C75" s="69" t="str">
        <f ca="1">CONCATENATE(INDIRECT(menu!$C$47&amp;ADDRESS(menu!$A57,menu!B$69)),".",INDIRECT(menu!$C$47&amp;ADDRESS(menu!$A57,menu!C$69)))</f>
        <v>　.</v>
      </c>
      <c r="D75" s="69">
        <f t="shared" ca="1" si="9"/>
        <v>0</v>
      </c>
      <c r="E75" s="69">
        <f t="shared" ca="1" si="6"/>
        <v>0</v>
      </c>
    </row>
    <row r="76" spans="1:5" x14ac:dyDescent="0.15">
      <c r="A76" s="69"/>
      <c r="B76" s="73" t="str">
        <f t="shared" ca="1" si="8"/>
        <v>□実績 □予定</v>
      </c>
      <c r="C76" s="69" t="str">
        <f ca="1">CONCATENATE(INDIRECT(menu!$C$47&amp;ADDRESS(menu!$A58,menu!B$69)),".",INDIRECT(menu!$C$47&amp;ADDRESS(menu!$A58,menu!C$69)))</f>
        <v>　.</v>
      </c>
      <c r="D76" s="69">
        <f t="shared" ca="1" si="9"/>
        <v>0</v>
      </c>
      <c r="E76" s="69">
        <f t="shared" ca="1" si="6"/>
        <v>0</v>
      </c>
    </row>
    <row r="77" spans="1:5" x14ac:dyDescent="0.15">
      <c r="A77" s="69"/>
      <c r="B77" s="73" t="str">
        <f t="shared" ca="1" si="8"/>
        <v>□実績 □予定</v>
      </c>
      <c r="C77" s="69" t="str">
        <f ca="1">CONCATENATE(INDIRECT(menu!$C$47&amp;ADDRESS(menu!$A59,menu!B$69)),".",INDIRECT(menu!$C$47&amp;ADDRESS(menu!$A59,menu!C$69)))</f>
        <v>　.</v>
      </c>
      <c r="D77" s="69">
        <f t="shared" ca="1" si="9"/>
        <v>0</v>
      </c>
      <c r="E77" s="69">
        <f t="shared" ca="1" si="6"/>
        <v>0</v>
      </c>
    </row>
    <row r="78" spans="1:5" x14ac:dyDescent="0.15">
      <c r="A78" s="69"/>
      <c r="B78" s="69"/>
      <c r="C78" s="69"/>
      <c r="D78" s="69"/>
      <c r="E78" s="69"/>
    </row>
    <row r="79" spans="1:5" x14ac:dyDescent="0.15">
      <c r="A79" s="69"/>
      <c r="B79" s="69"/>
      <c r="C79" s="69" t="str">
        <f ca="1">$C$52</f>
        <v>　.</v>
      </c>
      <c r="D79" s="69">
        <f ca="1">OFFSET($D$51,MATCH($C79,$C$52:$C$77,0),0)</f>
        <v>0</v>
      </c>
      <c r="E79" s="69"/>
    </row>
    <row r="80" spans="1:5" x14ac:dyDescent="0.15">
      <c r="A80" s="69" t="e">
        <f ca="1">TEXT(DATEVALUE($C80&amp;".1"),"ggg e")</f>
        <v>#VALUE!</v>
      </c>
      <c r="B80" s="69" t="e">
        <f ca="1">TEXT(DATEVALUE($C80&amp;".1"),"m")</f>
        <v>#VALUE!</v>
      </c>
      <c r="C80" s="69" t="e">
        <f t="shared" ref="C80:C102" ca="1" si="10">TEXT(EDATE(DATEVALUE(CONCATENATE($C$52,".1")),ROW()-ROW($C$79)),"ge.m")</f>
        <v>#VALUE!</v>
      </c>
      <c r="D80" s="69" t="e">
        <f t="shared" ref="D80:D102" ca="1" si="11">OFFSET($D$51,MATCH($C80,$C$52:$C$77,0),0)</f>
        <v>#VALUE!</v>
      </c>
      <c r="E80" s="69">
        <f ca="1">D79</f>
        <v>0</v>
      </c>
    </row>
    <row r="81" spans="1:5" x14ac:dyDescent="0.15">
      <c r="A81" s="69" t="e">
        <f t="shared" ref="A81:A89" ca="1" si="12">TEXT(DATEVALUE($C81&amp;".1"),"ggg e")</f>
        <v>#VALUE!</v>
      </c>
      <c r="B81" s="69" t="e">
        <f t="shared" ref="B81:B89" ca="1" si="13">TEXT(DATEVALUE($C81&amp;".1"),"m")</f>
        <v>#VALUE!</v>
      </c>
      <c r="C81" s="69" t="e">
        <f t="shared" ca="1" si="10"/>
        <v>#VALUE!</v>
      </c>
      <c r="D81" s="69" t="e">
        <f t="shared" ca="1" si="11"/>
        <v>#VALUE!</v>
      </c>
      <c r="E81" s="69" t="e">
        <f t="shared" ref="E81:E102" ca="1" si="14">E80+D80</f>
        <v>#VALUE!</v>
      </c>
    </row>
    <row r="82" spans="1:5" x14ac:dyDescent="0.15">
      <c r="A82" s="69" t="e">
        <f t="shared" ca="1" si="12"/>
        <v>#VALUE!</v>
      </c>
      <c r="B82" s="69" t="e">
        <f t="shared" ca="1" si="13"/>
        <v>#VALUE!</v>
      </c>
      <c r="C82" s="69" t="e">
        <f t="shared" ca="1" si="10"/>
        <v>#VALUE!</v>
      </c>
      <c r="D82" s="69" t="e">
        <f t="shared" ca="1" si="11"/>
        <v>#VALUE!</v>
      </c>
      <c r="E82" s="69" t="e">
        <f t="shared" ca="1" si="14"/>
        <v>#VALUE!</v>
      </c>
    </row>
    <row r="83" spans="1:5" x14ac:dyDescent="0.15">
      <c r="A83" s="69" t="e">
        <f t="shared" ca="1" si="12"/>
        <v>#VALUE!</v>
      </c>
      <c r="B83" s="69" t="e">
        <f t="shared" ca="1" si="13"/>
        <v>#VALUE!</v>
      </c>
      <c r="C83" s="69" t="e">
        <f t="shared" ca="1" si="10"/>
        <v>#VALUE!</v>
      </c>
      <c r="D83" s="69" t="e">
        <f t="shared" ca="1" si="11"/>
        <v>#VALUE!</v>
      </c>
      <c r="E83" s="69" t="e">
        <f t="shared" ca="1" si="14"/>
        <v>#VALUE!</v>
      </c>
    </row>
    <row r="84" spans="1:5" x14ac:dyDescent="0.15">
      <c r="A84" s="69" t="e">
        <f t="shared" ca="1" si="12"/>
        <v>#VALUE!</v>
      </c>
      <c r="B84" s="69" t="e">
        <f t="shared" ca="1" si="13"/>
        <v>#VALUE!</v>
      </c>
      <c r="C84" s="69" t="e">
        <f t="shared" ca="1" si="10"/>
        <v>#VALUE!</v>
      </c>
      <c r="D84" s="69" t="e">
        <f t="shared" ca="1" si="11"/>
        <v>#VALUE!</v>
      </c>
      <c r="E84" s="69" t="e">
        <f t="shared" ca="1" si="14"/>
        <v>#VALUE!</v>
      </c>
    </row>
    <row r="85" spans="1:5" x14ac:dyDescent="0.15">
      <c r="A85" s="69" t="e">
        <f t="shared" ca="1" si="12"/>
        <v>#VALUE!</v>
      </c>
      <c r="B85" s="69" t="e">
        <f t="shared" ca="1" si="13"/>
        <v>#VALUE!</v>
      </c>
      <c r="C85" s="69" t="e">
        <f t="shared" ca="1" si="10"/>
        <v>#VALUE!</v>
      </c>
      <c r="D85" s="69" t="e">
        <f t="shared" ca="1" si="11"/>
        <v>#VALUE!</v>
      </c>
      <c r="E85" s="69" t="e">
        <f t="shared" ca="1" si="14"/>
        <v>#VALUE!</v>
      </c>
    </row>
    <row r="86" spans="1:5" x14ac:dyDescent="0.15">
      <c r="A86" s="69" t="e">
        <f t="shared" ca="1" si="12"/>
        <v>#VALUE!</v>
      </c>
      <c r="B86" s="69" t="e">
        <f t="shared" ca="1" si="13"/>
        <v>#VALUE!</v>
      </c>
      <c r="C86" s="69" t="e">
        <f t="shared" ca="1" si="10"/>
        <v>#VALUE!</v>
      </c>
      <c r="D86" s="69" t="e">
        <f t="shared" ca="1" si="11"/>
        <v>#VALUE!</v>
      </c>
      <c r="E86" s="69" t="e">
        <f t="shared" ca="1" si="14"/>
        <v>#VALUE!</v>
      </c>
    </row>
    <row r="87" spans="1:5" x14ac:dyDescent="0.15">
      <c r="A87" s="69" t="e">
        <f t="shared" ca="1" si="12"/>
        <v>#VALUE!</v>
      </c>
      <c r="B87" s="69" t="e">
        <f t="shared" ca="1" si="13"/>
        <v>#VALUE!</v>
      </c>
      <c r="C87" s="69" t="e">
        <f t="shared" ca="1" si="10"/>
        <v>#VALUE!</v>
      </c>
      <c r="D87" s="69" t="e">
        <f t="shared" ca="1" si="11"/>
        <v>#VALUE!</v>
      </c>
      <c r="E87" s="69" t="e">
        <f t="shared" ca="1" si="14"/>
        <v>#VALUE!</v>
      </c>
    </row>
    <row r="88" spans="1:5" x14ac:dyDescent="0.15">
      <c r="A88" s="69" t="e">
        <f t="shared" ca="1" si="12"/>
        <v>#VALUE!</v>
      </c>
      <c r="B88" s="69" t="e">
        <f t="shared" ca="1" si="13"/>
        <v>#VALUE!</v>
      </c>
      <c r="C88" s="69" t="e">
        <f t="shared" ca="1" si="10"/>
        <v>#VALUE!</v>
      </c>
      <c r="D88" s="69" t="e">
        <f t="shared" ca="1" si="11"/>
        <v>#VALUE!</v>
      </c>
      <c r="E88" s="69" t="e">
        <f t="shared" ca="1" si="14"/>
        <v>#VALUE!</v>
      </c>
    </row>
    <row r="89" spans="1:5" x14ac:dyDescent="0.15">
      <c r="A89" s="69" t="e">
        <f t="shared" ca="1" si="12"/>
        <v>#VALUE!</v>
      </c>
      <c r="B89" s="69" t="e">
        <f t="shared" ca="1" si="13"/>
        <v>#VALUE!</v>
      </c>
      <c r="C89" s="69" t="e">
        <f t="shared" ca="1" si="10"/>
        <v>#VALUE!</v>
      </c>
      <c r="D89" s="69" t="e">
        <f t="shared" ca="1" si="11"/>
        <v>#VALUE!</v>
      </c>
      <c r="E89" s="69" t="e">
        <f t="shared" ca="1" si="14"/>
        <v>#VALUE!</v>
      </c>
    </row>
    <row r="90" spans="1:5" x14ac:dyDescent="0.15">
      <c r="A90" s="69" t="e">
        <f t="shared" ref="A90:A102" ca="1" si="15">TEXT(DATEVALUE($C90&amp;".1"),"ggg e")</f>
        <v>#VALUE!</v>
      </c>
      <c r="B90" s="69" t="e">
        <f t="shared" ref="B90:B102" ca="1" si="16">TEXT(DATEVALUE($C90&amp;".1"),"m")</f>
        <v>#VALUE!</v>
      </c>
      <c r="C90" s="69" t="e">
        <f t="shared" ca="1" si="10"/>
        <v>#VALUE!</v>
      </c>
      <c r="D90" s="69" t="e">
        <f t="shared" ca="1" si="11"/>
        <v>#VALUE!</v>
      </c>
      <c r="E90" s="69" t="e">
        <f t="shared" ca="1" si="14"/>
        <v>#VALUE!</v>
      </c>
    </row>
    <row r="91" spans="1:5" x14ac:dyDescent="0.15">
      <c r="A91" s="69" t="e">
        <f t="shared" ca="1" si="15"/>
        <v>#VALUE!</v>
      </c>
      <c r="B91" s="69" t="e">
        <f t="shared" ca="1" si="16"/>
        <v>#VALUE!</v>
      </c>
      <c r="C91" s="69" t="e">
        <f t="shared" ca="1" si="10"/>
        <v>#VALUE!</v>
      </c>
      <c r="D91" s="69" t="e">
        <f t="shared" ca="1" si="11"/>
        <v>#VALUE!</v>
      </c>
      <c r="E91" s="69" t="e">
        <f t="shared" ca="1" si="14"/>
        <v>#VALUE!</v>
      </c>
    </row>
    <row r="92" spans="1:5" x14ac:dyDescent="0.15">
      <c r="A92" s="69" t="e">
        <f t="shared" ca="1" si="15"/>
        <v>#VALUE!</v>
      </c>
      <c r="B92" s="69" t="e">
        <f t="shared" ca="1" si="16"/>
        <v>#VALUE!</v>
      </c>
      <c r="C92" s="69" t="e">
        <f t="shared" ca="1" si="10"/>
        <v>#VALUE!</v>
      </c>
      <c r="D92" s="69" t="e">
        <f t="shared" ca="1" si="11"/>
        <v>#VALUE!</v>
      </c>
      <c r="E92" s="69" t="e">
        <f t="shared" ca="1" si="14"/>
        <v>#VALUE!</v>
      </c>
    </row>
    <row r="93" spans="1:5" x14ac:dyDescent="0.15">
      <c r="A93" s="69" t="e">
        <f t="shared" ca="1" si="15"/>
        <v>#VALUE!</v>
      </c>
      <c r="B93" s="69" t="e">
        <f t="shared" ca="1" si="16"/>
        <v>#VALUE!</v>
      </c>
      <c r="C93" s="69" t="e">
        <f t="shared" ca="1" si="10"/>
        <v>#VALUE!</v>
      </c>
      <c r="D93" s="69" t="e">
        <f t="shared" ca="1" si="11"/>
        <v>#VALUE!</v>
      </c>
      <c r="E93" s="69" t="e">
        <f t="shared" ca="1" si="14"/>
        <v>#VALUE!</v>
      </c>
    </row>
    <row r="94" spans="1:5" x14ac:dyDescent="0.15">
      <c r="A94" s="69" t="e">
        <f t="shared" ca="1" si="15"/>
        <v>#VALUE!</v>
      </c>
      <c r="B94" s="69" t="e">
        <f t="shared" ca="1" si="16"/>
        <v>#VALUE!</v>
      </c>
      <c r="C94" s="69" t="e">
        <f t="shared" ca="1" si="10"/>
        <v>#VALUE!</v>
      </c>
      <c r="D94" s="69" t="e">
        <f t="shared" ca="1" si="11"/>
        <v>#VALUE!</v>
      </c>
      <c r="E94" s="69" t="e">
        <f t="shared" ca="1" si="14"/>
        <v>#VALUE!</v>
      </c>
    </row>
    <row r="95" spans="1:5" x14ac:dyDescent="0.15">
      <c r="A95" s="69" t="e">
        <f t="shared" ca="1" si="15"/>
        <v>#VALUE!</v>
      </c>
      <c r="B95" s="69" t="e">
        <f t="shared" ca="1" si="16"/>
        <v>#VALUE!</v>
      </c>
      <c r="C95" s="69" t="e">
        <f t="shared" ca="1" si="10"/>
        <v>#VALUE!</v>
      </c>
      <c r="D95" s="69" t="e">
        <f t="shared" ca="1" si="11"/>
        <v>#VALUE!</v>
      </c>
      <c r="E95" s="69" t="e">
        <f t="shared" ca="1" si="14"/>
        <v>#VALUE!</v>
      </c>
    </row>
    <row r="96" spans="1:5" x14ac:dyDescent="0.15">
      <c r="A96" s="69" t="e">
        <f t="shared" ca="1" si="15"/>
        <v>#VALUE!</v>
      </c>
      <c r="B96" s="69" t="e">
        <f t="shared" ca="1" si="16"/>
        <v>#VALUE!</v>
      </c>
      <c r="C96" s="69" t="e">
        <f t="shared" ca="1" si="10"/>
        <v>#VALUE!</v>
      </c>
      <c r="D96" s="69" t="e">
        <f t="shared" ca="1" si="11"/>
        <v>#VALUE!</v>
      </c>
      <c r="E96" s="69" t="e">
        <f t="shared" ca="1" si="14"/>
        <v>#VALUE!</v>
      </c>
    </row>
    <row r="97" spans="1:5" x14ac:dyDescent="0.15">
      <c r="A97" s="69" t="e">
        <f t="shared" ca="1" si="15"/>
        <v>#VALUE!</v>
      </c>
      <c r="B97" s="69" t="e">
        <f t="shared" ca="1" si="16"/>
        <v>#VALUE!</v>
      </c>
      <c r="C97" s="69" t="e">
        <f t="shared" ca="1" si="10"/>
        <v>#VALUE!</v>
      </c>
      <c r="D97" s="69" t="e">
        <f t="shared" ca="1" si="11"/>
        <v>#VALUE!</v>
      </c>
      <c r="E97" s="69" t="e">
        <f t="shared" ca="1" si="14"/>
        <v>#VALUE!</v>
      </c>
    </row>
    <row r="98" spans="1:5" x14ac:dyDescent="0.15">
      <c r="A98" s="69" t="e">
        <f t="shared" ca="1" si="15"/>
        <v>#VALUE!</v>
      </c>
      <c r="B98" s="69" t="e">
        <f t="shared" ca="1" si="16"/>
        <v>#VALUE!</v>
      </c>
      <c r="C98" s="69" t="e">
        <f t="shared" ca="1" si="10"/>
        <v>#VALUE!</v>
      </c>
      <c r="D98" s="69" t="e">
        <f t="shared" ca="1" si="11"/>
        <v>#VALUE!</v>
      </c>
      <c r="E98" s="69" t="e">
        <f t="shared" ca="1" si="14"/>
        <v>#VALUE!</v>
      </c>
    </row>
    <row r="99" spans="1:5" x14ac:dyDescent="0.15">
      <c r="A99" s="69" t="e">
        <f t="shared" ca="1" si="15"/>
        <v>#VALUE!</v>
      </c>
      <c r="B99" s="69" t="e">
        <f t="shared" ca="1" si="16"/>
        <v>#VALUE!</v>
      </c>
      <c r="C99" s="69" t="e">
        <f t="shared" ca="1" si="10"/>
        <v>#VALUE!</v>
      </c>
      <c r="D99" s="69" t="e">
        <f t="shared" ca="1" si="11"/>
        <v>#VALUE!</v>
      </c>
      <c r="E99" s="69" t="e">
        <f t="shared" ca="1" si="14"/>
        <v>#VALUE!</v>
      </c>
    </row>
    <row r="100" spans="1:5" x14ac:dyDescent="0.15">
      <c r="A100" s="69" t="e">
        <f t="shared" ca="1" si="15"/>
        <v>#VALUE!</v>
      </c>
      <c r="B100" s="69" t="e">
        <f t="shared" ca="1" si="16"/>
        <v>#VALUE!</v>
      </c>
      <c r="C100" s="69" t="e">
        <f t="shared" ca="1" si="10"/>
        <v>#VALUE!</v>
      </c>
      <c r="D100" s="69" t="e">
        <f t="shared" ca="1" si="11"/>
        <v>#VALUE!</v>
      </c>
      <c r="E100" s="69" t="e">
        <f t="shared" ca="1" si="14"/>
        <v>#VALUE!</v>
      </c>
    </row>
    <row r="101" spans="1:5" x14ac:dyDescent="0.15">
      <c r="A101" s="69" t="e">
        <f t="shared" ca="1" si="15"/>
        <v>#VALUE!</v>
      </c>
      <c r="B101" s="69" t="e">
        <f t="shared" ca="1" si="16"/>
        <v>#VALUE!</v>
      </c>
      <c r="C101" s="69" t="e">
        <f t="shared" ca="1" si="10"/>
        <v>#VALUE!</v>
      </c>
      <c r="D101" s="69" t="e">
        <f t="shared" ca="1" si="11"/>
        <v>#VALUE!</v>
      </c>
      <c r="E101" s="69" t="e">
        <f t="shared" ca="1" si="14"/>
        <v>#VALUE!</v>
      </c>
    </row>
    <row r="102" spans="1:5" x14ac:dyDescent="0.15">
      <c r="A102" s="69" t="e">
        <f t="shared" ca="1" si="15"/>
        <v>#VALUE!</v>
      </c>
      <c r="B102" s="69" t="e">
        <f t="shared" ca="1" si="16"/>
        <v>#VALUE!</v>
      </c>
      <c r="C102" s="69" t="e">
        <f t="shared" ca="1" si="10"/>
        <v>#VALUE!</v>
      </c>
      <c r="D102" s="69" t="e">
        <f t="shared" ca="1" si="11"/>
        <v>#VALUE!</v>
      </c>
      <c r="E102" s="69" t="e">
        <f t="shared" ca="1" si="14"/>
        <v>#VALUE!</v>
      </c>
    </row>
    <row r="103" spans="1:5" x14ac:dyDescent="0.15">
      <c r="A103" s="69"/>
      <c r="B103" s="69"/>
      <c r="C103" s="69"/>
      <c r="D103" s="69"/>
      <c r="E103" s="69" t="e">
        <f ca="1">E102+D102</f>
        <v>#VALUE!</v>
      </c>
    </row>
    <row r="104" spans="1:5" x14ac:dyDescent="0.15">
      <c r="A104" s="69"/>
      <c r="B104" s="69"/>
      <c r="C104" s="69"/>
      <c r="D104" s="69"/>
      <c r="E104" s="69"/>
    </row>
  </sheetData>
  <phoneticPr fontId="1"/>
  <pageMargins left="0.7" right="0.7" top="0.75" bottom="0.75" header="0.3" footer="0.3"/>
  <pageSetup paperSize="9" orientation="landscape" horizontalDpi="300" verticalDpi="300" r:id="rId1"/>
  <ignoredErrors>
    <ignoredError sqref="B4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23</vt:i4>
      </vt:variant>
    </vt:vector>
  </HeadingPairs>
  <TitlesOfParts>
    <vt:vector size="26" baseType="lpstr">
      <vt:lpstr>申請様式</vt:lpstr>
      <vt:lpstr>エクセル様式について</vt:lpstr>
      <vt:lpstr>menu</vt:lpstr>
      <vt:lpstr>age</vt:lpstr>
      <vt:lpstr>bNenL</vt:lpstr>
      <vt:lpstr>checkbox</vt:lpstr>
      <vt:lpstr>dayL</vt:lpstr>
      <vt:lpstr>hkNenL</vt:lpstr>
      <vt:lpstr>jisseki</vt:lpstr>
      <vt:lpstr>joryB</vt:lpstr>
      <vt:lpstr>joryL</vt:lpstr>
      <vt:lpstr>joryV</vt:lpstr>
      <vt:lpstr>jukyoL</vt:lpstr>
      <vt:lpstr>kaigoL</vt:lpstr>
      <vt:lpstr>kikanL</vt:lpstr>
      <vt:lpstr>monL</vt:lpstr>
      <vt:lpstr>nendL</vt:lpstr>
      <vt:lpstr>nengoL</vt:lpstr>
      <vt:lpstr>nennL</vt:lpstr>
      <vt:lpstr>oMon</vt:lpstr>
      <vt:lpstr>oNen</vt:lpstr>
      <vt:lpstr>rNenL</vt:lpstr>
      <vt:lpstr>seibL</vt:lpstr>
      <vt:lpstr>waNenL</vt:lpstr>
      <vt:lpstr>ykNenL</vt:lpstr>
      <vt:lpstr>yotei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長寿社会課介護保険係臨職０４</dc:creator>
  <cp:lastModifiedBy>長寿社会課介護保険係 ０３</cp:lastModifiedBy>
  <cp:lastPrinted>2025-04-03T02:54:14Z</cp:lastPrinted>
  <dcterms:created xsi:type="dcterms:W3CDTF">2008-08-19T07:46:19Z</dcterms:created>
  <dcterms:modified xsi:type="dcterms:W3CDTF">2025-04-04T01:13:24Z</dcterms:modified>
</cp:coreProperties>
</file>