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92.5\経済部\商工労働課\【800】緊急経済雇用対策本部事務局\R8 貨物自動車支援\３　交付要綱\１　起案\"/>
    </mc:Choice>
  </mc:AlternateContent>
  <xr:revisionPtr revIDLastSave="0" documentId="13_ncr:1_{30B8A834-9ABA-4FDA-891A-220493B3E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２号" sheetId="3" r:id="rId1"/>
  </sheets>
  <definedNames>
    <definedName name="_xlnm.Print_Area" localSheetId="0">様式第２号!$A$1:$K$30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" l="1"/>
  <c r="J26" i="3" l="1" a="1"/>
  <c r="J26" i="3" s="1"/>
  <c r="I26" i="3" a="1"/>
  <c r="I26" i="3" s="1"/>
  <c r="J25" i="3" a="1"/>
  <c r="J25" i="3" s="1"/>
  <c r="I25" i="3" a="1"/>
  <c r="I25" i="3" s="1"/>
  <c r="J24" i="3" a="1"/>
  <c r="J24" i="3" s="1"/>
  <c r="I24" i="3" a="1"/>
  <c r="I24" i="3" s="1"/>
  <c r="J23" i="3" a="1"/>
  <c r="J23" i="3" s="1"/>
  <c r="I23" i="3" a="1"/>
  <c r="I23" i="3" s="1"/>
  <c r="J22" i="3" a="1"/>
  <c r="J22" i="3" s="1"/>
  <c r="I22" i="3" a="1"/>
  <c r="I22" i="3" s="1"/>
  <c r="J21" i="3" a="1"/>
  <c r="J21" i="3" s="1"/>
  <c r="I21" i="3" a="1"/>
  <c r="I21" i="3" s="1"/>
  <c r="J20" i="3" a="1"/>
  <c r="J20" i="3" s="1"/>
  <c r="I20" i="3" a="1"/>
  <c r="I20" i="3" s="1"/>
  <c r="K20" i="3" s="1"/>
  <c r="J19" i="3" a="1"/>
  <c r="J19" i="3" s="1"/>
  <c r="I19" i="3" a="1"/>
  <c r="I19" i="3" s="1"/>
  <c r="K19" i="3" s="1"/>
  <c r="J18" i="3" a="1"/>
  <c r="J18" i="3" s="1"/>
  <c r="I18" i="3" a="1"/>
  <c r="I18" i="3" s="1"/>
  <c r="J17" i="3" a="1"/>
  <c r="J17" i="3" s="1"/>
  <c r="I17" i="3" a="1"/>
  <c r="I17" i="3" s="1"/>
  <c r="J16" i="3" a="1"/>
  <c r="J16" i="3" s="1"/>
  <c r="I16" i="3" a="1"/>
  <c r="I16" i="3" s="1"/>
  <c r="J15" i="3" a="1"/>
  <c r="J15" i="3" s="1"/>
  <c r="I15" i="3" a="1"/>
  <c r="I15" i="3" s="1"/>
  <c r="J14" i="3" a="1"/>
  <c r="J14" i="3" s="1"/>
  <c r="I14" i="3" a="1"/>
  <c r="I14" i="3" s="1"/>
  <c r="J13" i="3" a="1"/>
  <c r="J13" i="3" s="1"/>
  <c r="I13" i="3" a="1"/>
  <c r="I13" i="3" s="1"/>
  <c r="J12" i="3" a="1"/>
  <c r="J12" i="3" s="1"/>
  <c r="I12" i="3" a="1"/>
  <c r="I12" i="3" s="1"/>
  <c r="J11" i="3" a="1"/>
  <c r="J11" i="3" s="1"/>
  <c r="I11" i="3" a="1"/>
  <c r="I11" i="3" s="1"/>
  <c r="K11" i="3" s="1"/>
  <c r="J10" i="3" a="1"/>
  <c r="J10" i="3" s="1"/>
  <c r="I10" i="3" a="1"/>
  <c r="I10" i="3" s="1"/>
  <c r="J9" i="3" a="1"/>
  <c r="J9" i="3" s="1"/>
  <c r="I9" i="3" a="1"/>
  <c r="I9" i="3" s="1"/>
  <c r="J8" i="3" a="1"/>
  <c r="J8" i="3" s="1"/>
  <c r="I8" i="3" a="1"/>
  <c r="I8" i="3" s="1"/>
  <c r="J7" i="3" a="1"/>
  <c r="J7" i="3" s="1"/>
  <c r="I7" i="3" a="1"/>
  <c r="I7" i="3" s="1"/>
  <c r="J6" i="3" a="1"/>
  <c r="J6" i="3" s="1"/>
  <c r="I6" i="3" a="1"/>
  <c r="I6" i="3" s="1"/>
  <c r="K25" i="3" l="1"/>
  <c r="K6" i="3"/>
  <c r="K26" i="3"/>
  <c r="K14" i="3"/>
  <c r="K18" i="3"/>
  <c r="K16" i="3"/>
  <c r="K24" i="3"/>
  <c r="K17" i="3"/>
  <c r="K12" i="3"/>
  <c r="K10" i="3"/>
  <c r="K9" i="3"/>
  <c r="K8" i="3"/>
  <c r="K15" i="3"/>
  <c r="K21" i="3"/>
  <c r="K22" i="3"/>
  <c r="K7" i="3"/>
  <c r="K13" i="3"/>
  <c r="K23" i="3"/>
  <c r="J28" i="3" l="1"/>
  <c r="J30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<sst xmlns="http://schemas.openxmlformats.org/spreadsheetml/2006/main" count="36" uniqueCount="33">
  <si>
    <t>1～15台</t>
  </si>
  <si>
    <t>16～40台</t>
  </si>
  <si>
    <t>41台以上</t>
  </si>
  <si>
    <t>1～5台</t>
  </si>
  <si>
    <t>6～10台</t>
  </si>
  <si>
    <t>11台以上</t>
  </si>
  <si>
    <t>申請者名</t>
  </si>
  <si>
    <t>申請区分</t>
  </si>
  <si>
    <t>例</t>
  </si>
  <si>
    <t>一般</t>
  </si>
  <si>
    <t>佐世保</t>
  </si>
  <si>
    <t>あ</t>
  </si>
  <si>
    <t>番号</t>
    <phoneticPr fontId="3"/>
  </si>
  <si>
    <t>自動車登録番号（車両番号）</t>
    <phoneticPr fontId="3"/>
  </si>
  <si>
    <t>【A】
購入予定
タイヤ本数
（本）</t>
    <rPh sb="16" eb="17">
      <t>ホン</t>
    </rPh>
    <phoneticPr fontId="3"/>
  </si>
  <si>
    <r>
      <t>【D】</t>
    </r>
    <r>
      <rPr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1台あたりの
上限額
（円）</t>
    </r>
    <rPh sb="21" eb="22">
      <t>エン</t>
    </rPh>
    <phoneticPr fontId="3"/>
  </si>
  <si>
    <r>
      <t>【E】</t>
    </r>
    <r>
      <rPr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車両別補助額
B・C・Dの最小額
（円）</t>
    </r>
    <rPh sb="27" eb="28">
      <t>エン</t>
    </rPh>
    <phoneticPr fontId="3"/>
  </si>
  <si>
    <r>
      <rPr>
        <b/>
        <sz val="14"/>
        <color theme="1"/>
        <rFont val="BIZ UDP明朝 Medium"/>
        <family val="1"/>
        <charset val="128"/>
      </rPr>
      <t>交付申請額</t>
    </r>
    <r>
      <rPr>
        <b/>
        <sz val="10.5"/>
        <color theme="1"/>
        <rFont val="BIZ UDP明朝 Medium"/>
        <family val="1"/>
        <charset val="128"/>
      </rPr>
      <t xml:space="preserve">
</t>
    </r>
    <r>
      <rPr>
        <sz val="10"/>
        <color theme="1"/>
        <rFont val="BIZ UDP明朝 Medium"/>
        <family val="1"/>
        <charset val="128"/>
      </rPr>
      <t>（①・②のうち低い額）　※自動入力</t>
    </r>
    <phoneticPr fontId="3"/>
  </si>
  <si>
    <r>
      <t>②</t>
    </r>
    <r>
      <rPr>
        <sz val="10.5"/>
        <color theme="1"/>
        <rFont val="BIZ UDP明朝 Medium"/>
        <family val="1"/>
        <charset val="128"/>
      </rPr>
      <t xml:space="preserve">車両別補助額（E）の合計額
（円） </t>
    </r>
    <r>
      <rPr>
        <sz val="9"/>
        <color theme="1"/>
        <rFont val="BIZ UDP明朝 Medium"/>
        <family val="1"/>
        <charset val="128"/>
      </rPr>
      <t>※自動入力</t>
    </r>
    <rPh sb="16" eb="17">
      <t>エンジドウニュウリョク</t>
    </rPh>
    <phoneticPr fontId="3"/>
  </si>
  <si>
    <t>事業種別
一般/特定/
軽貨物</t>
    <phoneticPr fontId="3"/>
  </si>
  <si>
    <t>普通貨物</t>
    <rPh sb="0" eb="4">
      <t>フツウカモツ</t>
    </rPh>
    <phoneticPr fontId="3"/>
  </si>
  <si>
    <t>軽貨物</t>
    <rPh sb="0" eb="3">
      <t>ケイカモツ</t>
    </rPh>
    <phoneticPr fontId="3"/>
  </si>
  <si>
    <t>保有台数</t>
    <rPh sb="0" eb="4">
      <t>ホユウダイスウ</t>
    </rPh>
    <phoneticPr fontId="3"/>
  </si>
  <si>
    <r>
      <t xml:space="preserve">保有台数
</t>
    </r>
    <r>
      <rPr>
        <sz val="8.5"/>
        <color rgb="FF000000"/>
        <rFont val="BIZ UDP明朝 Medium"/>
        <family val="1"/>
        <charset val="128"/>
      </rPr>
      <t>（台）</t>
    </r>
    <rPh sb="0" eb="4">
      <t>ホユウダイスウ</t>
    </rPh>
    <rPh sb="6" eb="7">
      <t>ダイ</t>
    </rPh>
    <phoneticPr fontId="3"/>
  </si>
  <si>
    <r>
      <t>①</t>
    </r>
    <r>
      <rPr>
        <sz val="10"/>
        <color theme="1"/>
        <rFont val="BIZ UDP明朝 Medium"/>
        <family val="1"/>
        <charset val="128"/>
      </rPr>
      <t xml:space="preserve">１事業者あたりの補助上限額
（円） </t>
    </r>
    <r>
      <rPr>
        <sz val="10.5"/>
        <color theme="1"/>
        <rFont val="BIZ UDP明朝 Medium"/>
        <family val="1"/>
        <charset val="128"/>
      </rPr>
      <t>※自動入力</t>
    </r>
    <rPh sb="13" eb="14">
      <t>ガク</t>
    </rPh>
    <rPh sb="16" eb="17">
      <t>エン</t>
    </rPh>
    <rPh sb="20" eb="24">
      <t>ジドウニュウリョク</t>
    </rPh>
    <phoneticPr fontId="3"/>
  </si>
  <si>
    <r>
      <t>【C】</t>
    </r>
    <r>
      <rPr>
        <b/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1本の上限額×
購入予定本数（A）
（円）</t>
    </r>
    <rPh sb="28" eb="29">
      <t>エン</t>
    </rPh>
    <phoneticPr fontId="3"/>
  </si>
  <si>
    <t>上限/事業者</t>
    <rPh sb="0" eb="2">
      <t>ジョウゲン</t>
    </rPh>
    <rPh sb="3" eb="6">
      <t>ジギョウシャ</t>
    </rPh>
    <phoneticPr fontId="3"/>
  </si>
  <si>
    <t>上限（1本・1台）</t>
    <rPh sb="0" eb="2">
      <t>ジョウゲン</t>
    </rPh>
    <phoneticPr fontId="3"/>
  </si>
  <si>
    <t>5,000円／本
50,000円／台</t>
    <phoneticPr fontId="3"/>
  </si>
  <si>
    <t>1,000円／本
4,000円／台</t>
    <phoneticPr fontId="3"/>
  </si>
  <si>
    <t>【B】
購入予定額
（税抜/円）
※(A)の本数分</t>
    <rPh sb="14" eb="15">
      <t>エン</t>
    </rPh>
    <phoneticPr fontId="3"/>
  </si>
  <si>
    <t>☐</t>
  </si>
  <si>
    <t>エコタイヤ装着車両内訳書 兼 交付申請額確認表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</si>
</sst>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Yu Gothic"/>
      <family val="2"/>
      <scheme val="minor"/>
    </font>
    <font>
      <sz val="10"/>
      <color theme="1"/>
      <name val="BIZ UDP明朝 Medium"/>
      <family val="1"/>
      <charset val="128"/>
    </font>
    <font>
      <b/>
      <sz val="8.5"/>
      <color rgb="FF000000"/>
      <name val="BIZ UDP明朝 Medium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6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6"/>
      <color rgb="FF000000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8.5"/>
      <color rgb="FF000000"/>
      <name val="BIZ UDP明朝 Medium"/>
      <family val="1"/>
      <charset val="128"/>
    </font>
    <font>
      <b/>
      <sz val="6"/>
      <color rgb="FF000000"/>
      <name val="BIZ UDP明朝 Medium"/>
      <family val="1"/>
      <charset val="128"/>
    </font>
    <font>
      <sz val="8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5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 wrapText="1"/>
    </xf>
    <xf numFmtId="38" fontId="14" fillId="4" borderId="6" xfId="1" applyFont="1" applyFill="1" applyBorder="1" applyAlignment="1">
      <alignment vertical="center" wrapText="1"/>
    </xf>
    <xf numFmtId="38" fontId="6" fillId="4" borderId="6" xfId="1" applyFont="1" applyFill="1" applyBorder="1" applyAlignment="1">
      <alignment vertical="center" wrapText="1"/>
    </xf>
    <xf numFmtId="38" fontId="6" fillId="5" borderId="11" xfId="1" applyFont="1" applyFill="1" applyBorder="1" applyAlignment="1">
      <alignment vertical="center" wrapText="1"/>
    </xf>
    <xf numFmtId="38" fontId="6" fillId="5" borderId="15" xfId="1" applyFont="1" applyFill="1" applyBorder="1" applyAlignment="1">
      <alignment vertical="center" wrapText="1"/>
    </xf>
    <xf numFmtId="38" fontId="6" fillId="5" borderId="19" xfId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38" fontId="6" fillId="0" borderId="11" xfId="1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38" fontId="6" fillId="0" borderId="15" xfId="1" applyFont="1" applyFill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38" fontId="6" fillId="0" borderId="19" xfId="1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38" fontId="20" fillId="0" borderId="6" xfId="1" applyFont="1" applyFill="1" applyBorder="1" applyAlignment="1">
      <alignment vertical="center"/>
    </xf>
    <xf numFmtId="3" fontId="20" fillId="0" borderId="6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8" fontId="6" fillId="0" borderId="0" xfId="1" applyFont="1" applyFill="1" applyBorder="1" applyAlignment="1">
      <alignment vertical="center" wrapText="1"/>
    </xf>
    <xf numFmtId="38" fontId="6" fillId="0" borderId="30" xfId="1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38" fontId="15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vertical="center"/>
    </xf>
    <xf numFmtId="0" fontId="15" fillId="0" borderId="2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1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3" fontId="11" fillId="5" borderId="9" xfId="1" applyNumberFormat="1" applyFont="1" applyFill="1" applyBorder="1" applyAlignment="1">
      <alignment horizontal="right" vertical="center" wrapText="1"/>
    </xf>
    <xf numFmtId="38" fontId="11" fillId="5" borderId="10" xfId="1" applyFont="1" applyFill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38" fontId="11" fillId="5" borderId="5" xfId="0" applyNumberFormat="1" applyFont="1" applyFill="1" applyBorder="1" applyAlignment="1">
      <alignment horizontal="right" vertical="center" wrapText="1"/>
    </xf>
    <xf numFmtId="0" fontId="11" fillId="5" borderId="7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8" fontId="15" fillId="5" borderId="3" xfId="0" applyNumberFormat="1" applyFont="1" applyFill="1" applyBorder="1" applyAlignment="1">
      <alignment horizontal="right" vertical="center" wrapText="1"/>
    </xf>
    <xf numFmtId="38" fontId="15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microsoft.com/office/2022/11/relationships/FeaturePropertyBag" Target="featurePropertyBag/featurePropertyBag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159123</xdr:colOff>
      <xdr:row>1</xdr:row>
      <xdr:rowOff>35858</xdr:rowOff>
    </xdr:from>
    <xdr:to>
      <xdr:col>15</xdr:col>
      <xdr:colOff>179293</xdr:colOff>
      <xdr:row>4</xdr:row>
      <xdr:rowOff>168088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CD689C-5D41-98E1-16BF-1B4917E35908}"/>
            </a:ext>
          </a:extLst>
        </xdr:cNvPr>
        <xdr:cNvSpPr txBox="1"/>
      </xdr:nvSpPr>
      <xdr:spPr>
        <a:xfrm>
          <a:off x="8877299" y="327211"/>
          <a:ext cx="2451847" cy="647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【</a:t>
          </a:r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注意事項</a:t>
          </a:r>
          <a:r>
            <a:rPr kumimoji="1" lang="en-US" altLang="ja-JP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】</a:t>
          </a:r>
        </a:p>
        <a:p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黄色のセルは自動入力されますので、白色のセルにのみご入力ください。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B056-07E6-44D1-8268-34CE91908506}">
  <sheetPr>
    <pageSetUpPr fitToPage="1"/>
  </sheetPr>
  <dimension ref="A1:P30"/>
  <sheetViews>
    <sheetView tabSelected="1" showWhiteSpace="0" view="pageBreakPreview" zoomScale="85" zoomScaleNormal="85" zoomScaleSheetLayoutView="85" workbookViewId="0">
      <selection sqref="A1:K1"/>
    </sheetView>
  </sheetViews>
  <sheetFormatPr defaultRowHeight="13.5"/>
  <cols>
    <col min="1" max="1" width="4.875" style="19" customWidth="1"/>
    <col min="2" max="4" width="9" style="19"/>
    <col min="5" max="5" width="9.875" style="19" bestFit="1" customWidth="1"/>
    <col min="6" max="6" width="13" style="19" customWidth="1"/>
    <col min="7" max="7" width="9" style="19"/>
    <col min="8" max="11" width="13" style="19" customWidth="1"/>
    <col min="12" max="12" width="2.375" style="19" customWidth="1"/>
    <col min="13" max="13" width="11.625" style="19" bestFit="1" customWidth="1"/>
    <col min="14" max="15" width="9" style="19"/>
    <col min="16" max="16" width="11.25" style="19" customWidth="1"/>
    <col min="17" max="16384" width="9" style="19"/>
  </cols>
  <sheetData>
    <row r="1" spans="1:12" ht="23.25" customHeight="1">
      <c r="A1" s="69" t="s">
        <v>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21"/>
    </row>
    <row r="2" spans="1:12" ht="6.75" customHeight="1" thickBot="1">
      <c r="A2" s="3"/>
    </row>
    <row r="3" spans="1:12" ht="26.25" customHeight="1" thickBot="1">
      <c r="A3" s="70" t="s">
        <v>6</v>
      </c>
      <c r="B3" s="71"/>
      <c r="C3" s="73"/>
      <c r="D3" s="74"/>
      <c r="E3" s="38" t="s">
        <v>23</v>
      </c>
      <c r="F3" s="52"/>
      <c r="G3" s="38" t="s">
        <v>7</v>
      </c>
      <c r="H3" s="51" t="s">
        <v>31</v>
      </c>
      <c r="I3" s="40" t="s">
        <v>20</v>
      </c>
      <c r="J3" s="51" t="s">
        <v>31</v>
      </c>
      <c r="K3" s="39" t="s">
        <v>21</v>
      </c>
      <c r="L3" s="44"/>
    </row>
    <row r="4" spans="1:12" ht="6.75" customHeight="1">
      <c r="A4" s="2"/>
      <c r="I4" s="20"/>
      <c r="J4" s="20"/>
      <c r="K4" s="20"/>
      <c r="L4" s="20"/>
    </row>
    <row r="5" spans="1:12" ht="54" customHeight="1">
      <c r="A5" s="4" t="s">
        <v>12</v>
      </c>
      <c r="B5" s="4" t="s">
        <v>19</v>
      </c>
      <c r="C5" s="72" t="s">
        <v>13</v>
      </c>
      <c r="D5" s="72"/>
      <c r="E5" s="72"/>
      <c r="F5" s="72"/>
      <c r="G5" s="4" t="s">
        <v>14</v>
      </c>
      <c r="H5" s="4" t="s">
        <v>30</v>
      </c>
      <c r="I5" s="4" t="s">
        <v>25</v>
      </c>
      <c r="J5" s="4" t="s">
        <v>15</v>
      </c>
      <c r="K5" s="4" t="s">
        <v>16</v>
      </c>
      <c r="L5" s="45"/>
    </row>
    <row r="6" spans="1:12" ht="16.5" customHeight="1">
      <c r="A6" s="6" t="s">
        <v>8</v>
      </c>
      <c r="B6" s="6" t="s">
        <v>9</v>
      </c>
      <c r="C6" s="7" t="s">
        <v>10</v>
      </c>
      <c r="D6" s="8">
        <v>800</v>
      </c>
      <c r="E6" s="8" t="s">
        <v>11</v>
      </c>
      <c r="F6" s="9">
        <v>1234</v>
      </c>
      <c r="G6" s="13">
        <v>5</v>
      </c>
      <c r="H6" s="14">
        <v>280000</v>
      </c>
      <c r="I6" s="14" cm="1">
        <f t="array" ref="I6">IFERROR(_xlfn.IFS(B6="一般",5000*G6,B6="特定",5000*G6,B6="軽貨物",1000*G6),"")</f>
        <v>25000</v>
      </c>
      <c r="J6" s="14" cm="1">
        <f t="array" ref="J6">IFERROR(_xlfn.IFS(B6="一般",50000,B6="特定",50000,B6="軽貨物",4000),"")</f>
        <v>50000</v>
      </c>
      <c r="K6" s="15">
        <f>IF(COUNT(H6:J6)=0,"",MIN(H6,I6,J6))</f>
        <v>25000</v>
      </c>
      <c r="L6" s="46"/>
    </row>
    <row r="7" spans="1:12" ht="16.5" customHeight="1">
      <c r="A7" s="10">
        <v>1</v>
      </c>
      <c r="B7" s="10"/>
      <c r="C7" s="23"/>
      <c r="D7" s="24"/>
      <c r="E7" s="24"/>
      <c r="F7" s="25"/>
      <c r="G7" s="26"/>
      <c r="H7" s="27"/>
      <c r="I7" s="16" t="str" cm="1">
        <f t="array" ref="I7">IFERROR(_xlfn.IFS(B7="一般",5000*G7,B7="特定",5000*G7,B7="軽貨物",1000*G7),"")</f>
        <v/>
      </c>
      <c r="J7" s="16" t="str" cm="1">
        <f t="array" ref="J7">IFERROR(_xlfn.IFS(B7="一般",50000,B7="特定",50000,B7="軽貨物",4000),"")</f>
        <v/>
      </c>
      <c r="K7" s="16" t="str">
        <f>IF(COUNT(H7:J7)=0,"",MIN(H7,I7,J7))</f>
        <v/>
      </c>
      <c r="L7" s="46"/>
    </row>
    <row r="8" spans="1:12" ht="16.5" customHeight="1">
      <c r="A8" s="11">
        <v>2</v>
      </c>
      <c r="B8" s="11"/>
      <c r="C8" s="28"/>
      <c r="D8" s="29"/>
      <c r="E8" s="29"/>
      <c r="F8" s="30"/>
      <c r="G8" s="31"/>
      <c r="H8" s="32"/>
      <c r="I8" s="17" t="str" cm="1">
        <f t="array" ref="I8">IFERROR(_xlfn.IFS(B8="一般",5000*G8,B8="特定",5000*G8,B8="軽貨物",1000*G8),"")</f>
        <v/>
      </c>
      <c r="J8" s="17" t="str" cm="1">
        <f t="array" ref="J8">IFERROR(_xlfn.IFS(B8="一般",50000,B8="特定",50000,B8="軽貨物",4000),"")</f>
        <v/>
      </c>
      <c r="K8" s="17" t="str">
        <f t="shared" ref="K8:K26" si="0">IF(COUNT(H8:J8)=0,"",MIN(H8,I8,J8))</f>
        <v/>
      </c>
      <c r="L8" s="46"/>
    </row>
    <row r="9" spans="1:12" ht="16.5" customHeight="1">
      <c r="A9" s="11">
        <v>3</v>
      </c>
      <c r="B9" s="11"/>
      <c r="C9" s="28"/>
      <c r="D9" s="29"/>
      <c r="E9" s="29"/>
      <c r="F9" s="30"/>
      <c r="G9" s="31"/>
      <c r="H9" s="32"/>
      <c r="I9" s="17" t="str" cm="1">
        <f t="array" ref="I9">IFERROR(_xlfn.IFS(B9="一般",5000*G9,B9="特定",5000*G9,B9="軽貨物",1000*G9),"")</f>
        <v/>
      </c>
      <c r="J9" s="17" t="str" cm="1">
        <f t="array" ref="J9">IFERROR(_xlfn.IFS(B9="一般",50000,B9="特定",50000,B9="軽貨物",4000),"")</f>
        <v/>
      </c>
      <c r="K9" s="17" t="str">
        <f t="shared" si="0"/>
        <v/>
      </c>
      <c r="L9" s="46"/>
    </row>
    <row r="10" spans="1:12" ht="16.5" customHeight="1">
      <c r="A10" s="11">
        <v>4</v>
      </c>
      <c r="B10" s="11"/>
      <c r="C10" s="28"/>
      <c r="D10" s="29"/>
      <c r="E10" s="29"/>
      <c r="F10" s="30"/>
      <c r="G10" s="31"/>
      <c r="H10" s="32"/>
      <c r="I10" s="17" t="str" cm="1">
        <f t="array" ref="I10">IFERROR(_xlfn.IFS(B10="一般",5000*G10,B10="特定",5000*G10,B10="軽貨物",1000*G10),"")</f>
        <v/>
      </c>
      <c r="J10" s="17" t="str" cm="1">
        <f t="array" ref="J10">IFERROR(_xlfn.IFS(B10="一般",50000,B10="特定",50000,B10="軽貨物",4000),"")</f>
        <v/>
      </c>
      <c r="K10" s="17" t="str">
        <f t="shared" si="0"/>
        <v/>
      </c>
      <c r="L10" s="46"/>
    </row>
    <row r="11" spans="1:12" ht="16.5" customHeight="1">
      <c r="A11" s="11">
        <v>5</v>
      </c>
      <c r="B11" s="11"/>
      <c r="C11" s="28"/>
      <c r="D11" s="29"/>
      <c r="E11" s="29"/>
      <c r="F11" s="30"/>
      <c r="G11" s="31"/>
      <c r="H11" s="32"/>
      <c r="I11" s="17" t="str" cm="1">
        <f t="array" ref="I11">IFERROR(_xlfn.IFS(B11="一般",5000*G11,B11="特定",5000*G11,B11="軽貨物",1000*G11),"")</f>
        <v/>
      </c>
      <c r="J11" s="17" t="str" cm="1">
        <f t="array" ref="J11">IFERROR(_xlfn.IFS(B11="一般",50000,B11="特定",50000,B11="軽貨物",4000),"")</f>
        <v/>
      </c>
      <c r="K11" s="17" t="str">
        <f t="shared" si="0"/>
        <v/>
      </c>
      <c r="L11" s="46"/>
    </row>
    <row r="12" spans="1:12" ht="16.5" customHeight="1">
      <c r="A12" s="11">
        <v>6</v>
      </c>
      <c r="B12" s="11"/>
      <c r="C12" s="28"/>
      <c r="D12" s="29"/>
      <c r="E12" s="29"/>
      <c r="F12" s="30"/>
      <c r="G12" s="31"/>
      <c r="H12" s="32"/>
      <c r="I12" s="17" t="str" cm="1">
        <f t="array" ref="I12">IFERROR(_xlfn.IFS(B12="一般",5000*G12,B12="特定",5000*G12,B12="軽貨物",1000*G12),"")</f>
        <v/>
      </c>
      <c r="J12" s="17" t="str" cm="1">
        <f t="array" ref="J12">IFERROR(_xlfn.IFS(B12="一般",50000,B12="特定",50000,B12="軽貨物",4000),"")</f>
        <v/>
      </c>
      <c r="K12" s="17" t="str">
        <f t="shared" si="0"/>
        <v/>
      </c>
      <c r="L12" s="46"/>
    </row>
    <row r="13" spans="1:12" ht="16.5" customHeight="1">
      <c r="A13" s="11">
        <v>7</v>
      </c>
      <c r="B13" s="11"/>
      <c r="C13" s="28"/>
      <c r="D13" s="29"/>
      <c r="E13" s="29"/>
      <c r="F13" s="30"/>
      <c r="G13" s="31"/>
      <c r="H13" s="32"/>
      <c r="I13" s="17" t="str" cm="1">
        <f t="array" ref="I13">IFERROR(_xlfn.IFS(B13="一般",5000*G13,B13="特定",5000*G13,B13="軽貨物",1000*G13),"")</f>
        <v/>
      </c>
      <c r="J13" s="17" t="str" cm="1">
        <f t="array" ref="J13">IFERROR(_xlfn.IFS(B13="一般",50000,B13="特定",50000,B13="軽貨物",4000),"")</f>
        <v/>
      </c>
      <c r="K13" s="17" t="str">
        <f t="shared" si="0"/>
        <v/>
      </c>
      <c r="L13" s="46"/>
    </row>
    <row r="14" spans="1:12" ht="16.5" customHeight="1">
      <c r="A14" s="11">
        <v>8</v>
      </c>
      <c r="B14" s="11"/>
      <c r="C14" s="28"/>
      <c r="D14" s="29"/>
      <c r="E14" s="29"/>
      <c r="F14" s="30"/>
      <c r="G14" s="31"/>
      <c r="H14" s="32"/>
      <c r="I14" s="17" t="str" cm="1">
        <f t="array" ref="I14">IFERROR(_xlfn.IFS(B14="一般",5000*G14,B14="特定",5000*G14,B14="軽貨物",1000*G14),"")</f>
        <v/>
      </c>
      <c r="J14" s="17" t="str" cm="1">
        <f t="array" ref="J14">IFERROR(_xlfn.IFS(B14="一般",50000,B14="特定",50000,B14="軽貨物",4000),"")</f>
        <v/>
      </c>
      <c r="K14" s="17" t="str">
        <f t="shared" si="0"/>
        <v/>
      </c>
      <c r="L14" s="46"/>
    </row>
    <row r="15" spans="1:12" ht="16.5" customHeight="1">
      <c r="A15" s="11">
        <v>9</v>
      </c>
      <c r="B15" s="11"/>
      <c r="C15" s="28"/>
      <c r="D15" s="29"/>
      <c r="E15" s="29"/>
      <c r="F15" s="30"/>
      <c r="G15" s="31"/>
      <c r="H15" s="32"/>
      <c r="I15" s="17" t="str" cm="1">
        <f t="array" ref="I15">IFERROR(_xlfn.IFS(B15="一般",5000*G15,B15="特定",5000*G15,B15="軽貨物",1000*G15),"")</f>
        <v/>
      </c>
      <c r="J15" s="17" t="str" cm="1">
        <f t="array" ref="J15">IFERROR(_xlfn.IFS(B15="一般",50000,B15="特定",50000,B15="軽貨物",4000),"")</f>
        <v/>
      </c>
      <c r="K15" s="17" t="str">
        <f t="shared" si="0"/>
        <v/>
      </c>
      <c r="L15" s="46"/>
    </row>
    <row r="16" spans="1:12" ht="16.5" customHeight="1">
      <c r="A16" s="11">
        <v>10</v>
      </c>
      <c r="B16" s="11"/>
      <c r="C16" s="28"/>
      <c r="D16" s="29"/>
      <c r="E16" s="29"/>
      <c r="F16" s="30"/>
      <c r="G16" s="31"/>
      <c r="H16" s="32"/>
      <c r="I16" s="17" t="str" cm="1">
        <f t="array" ref="I16">IFERROR(_xlfn.IFS(B16="一般",5000*G16,B16="特定",5000*G16,B16="軽貨物",1000*G16),"")</f>
        <v/>
      </c>
      <c r="J16" s="17" t="str" cm="1">
        <f t="array" ref="J16">IFERROR(_xlfn.IFS(B16="一般",50000,B16="特定",50000,B16="軽貨物",4000),"")</f>
        <v/>
      </c>
      <c r="K16" s="17" t="str">
        <f t="shared" si="0"/>
        <v/>
      </c>
      <c r="L16" s="46"/>
    </row>
    <row r="17" spans="1:16" ht="16.5" customHeight="1">
      <c r="A17" s="11">
        <v>11</v>
      </c>
      <c r="B17" s="11"/>
      <c r="C17" s="28"/>
      <c r="D17" s="29"/>
      <c r="E17" s="29"/>
      <c r="F17" s="30"/>
      <c r="G17" s="31"/>
      <c r="H17" s="32"/>
      <c r="I17" s="17" t="str" cm="1">
        <f t="array" ref="I17">IFERROR(_xlfn.IFS(B17="一般",5000*G17,B17="特定",5000*G17,B17="軽貨物",1000*G17),"")</f>
        <v/>
      </c>
      <c r="J17" s="17" t="str" cm="1">
        <f t="array" ref="J17">IFERROR(_xlfn.IFS(B17="一般",50000,B17="特定",50000,B17="軽貨物",4000),"")</f>
        <v/>
      </c>
      <c r="K17" s="17" t="str">
        <f t="shared" si="0"/>
        <v/>
      </c>
      <c r="L17" s="46"/>
    </row>
    <row r="18" spans="1:16" ht="16.5" customHeight="1">
      <c r="A18" s="11">
        <v>12</v>
      </c>
      <c r="B18" s="11"/>
      <c r="C18" s="28"/>
      <c r="D18" s="29"/>
      <c r="E18" s="29"/>
      <c r="F18" s="30"/>
      <c r="G18" s="31"/>
      <c r="H18" s="32"/>
      <c r="I18" s="17" t="str" cm="1">
        <f t="array" ref="I18">IFERROR(_xlfn.IFS(B18="一般",5000*G18,B18="特定",5000*G18,B18="軽貨物",1000*G18),"")</f>
        <v/>
      </c>
      <c r="J18" s="17" t="str" cm="1">
        <f t="array" ref="J18">IFERROR(_xlfn.IFS(B18="一般",50000,B18="特定",50000,B18="軽貨物",4000),"")</f>
        <v/>
      </c>
      <c r="K18" s="17" t="str">
        <f t="shared" si="0"/>
        <v/>
      </c>
      <c r="L18" s="46"/>
    </row>
    <row r="19" spans="1:16" ht="16.5" customHeight="1">
      <c r="A19" s="11">
        <v>13</v>
      </c>
      <c r="B19" s="11"/>
      <c r="C19" s="28"/>
      <c r="D19" s="29"/>
      <c r="E19" s="29"/>
      <c r="F19" s="30"/>
      <c r="G19" s="31"/>
      <c r="H19" s="32"/>
      <c r="I19" s="17" t="str" cm="1">
        <f t="array" ref="I19">IFERROR(_xlfn.IFS(B19="一般",5000*G19,B19="特定",5000*G19,B19="軽貨物",1000*G19),"")</f>
        <v/>
      </c>
      <c r="J19" s="17" t="str" cm="1">
        <f t="array" ref="J19">IFERROR(_xlfn.IFS(B19="一般",50000,B19="特定",50000,B19="軽貨物",4000),"")</f>
        <v/>
      </c>
      <c r="K19" s="17" t="str">
        <f t="shared" si="0"/>
        <v/>
      </c>
      <c r="L19" s="46"/>
    </row>
    <row r="20" spans="1:16" ht="16.5" customHeight="1">
      <c r="A20" s="11">
        <v>14</v>
      </c>
      <c r="B20" s="11"/>
      <c r="C20" s="28"/>
      <c r="D20" s="29"/>
      <c r="E20" s="29"/>
      <c r="F20" s="30"/>
      <c r="G20" s="31"/>
      <c r="H20" s="32"/>
      <c r="I20" s="17" t="str" cm="1">
        <f t="array" ref="I20">IFERROR(_xlfn.IFS(B20="一般",5000*G20,B20="特定",5000*G20,B20="軽貨物",1000*G20),"")</f>
        <v/>
      </c>
      <c r="J20" s="17" t="str" cm="1">
        <f t="array" ref="J20">IFERROR(_xlfn.IFS(B20="一般",50000,B20="特定",50000,B20="軽貨物",4000),"")</f>
        <v/>
      </c>
      <c r="K20" s="17" t="str">
        <f t="shared" si="0"/>
        <v/>
      </c>
      <c r="L20" s="47"/>
      <c r="M20" s="41"/>
      <c r="N20" s="41" t="s">
        <v>22</v>
      </c>
      <c r="O20" s="41" t="s">
        <v>26</v>
      </c>
      <c r="P20" s="41" t="s">
        <v>27</v>
      </c>
    </row>
    <row r="21" spans="1:16" ht="16.5" customHeight="1">
      <c r="A21" s="11">
        <v>15</v>
      </c>
      <c r="B21" s="11"/>
      <c r="C21" s="28"/>
      <c r="D21" s="29"/>
      <c r="E21" s="29"/>
      <c r="F21" s="30"/>
      <c r="G21" s="31"/>
      <c r="H21" s="32"/>
      <c r="I21" s="17" t="str" cm="1">
        <f t="array" ref="I21">IFERROR(_xlfn.IFS(B21="一般",5000*G21,B21="特定",5000*G21,B21="軽貨物",1000*G21),"")</f>
        <v/>
      </c>
      <c r="J21" s="17" t="str" cm="1">
        <f t="array" ref="J21">IFERROR(_xlfn.IFS(B21="一般",50000,B21="特定",50000,B21="軽貨物",4000),"")</f>
        <v/>
      </c>
      <c r="K21" s="17" t="str">
        <f t="shared" si="0"/>
        <v/>
      </c>
      <c r="L21" s="47"/>
      <c r="M21" s="54" t="s">
        <v>20</v>
      </c>
      <c r="N21" s="41" t="s">
        <v>0</v>
      </c>
      <c r="O21" s="42">
        <v>250000</v>
      </c>
      <c r="P21" s="53" t="s">
        <v>28</v>
      </c>
    </row>
    <row r="22" spans="1:16" ht="16.5" customHeight="1">
      <c r="A22" s="11">
        <v>16</v>
      </c>
      <c r="B22" s="11"/>
      <c r="C22" s="28"/>
      <c r="D22" s="29"/>
      <c r="E22" s="29"/>
      <c r="F22" s="30"/>
      <c r="G22" s="31"/>
      <c r="H22" s="32"/>
      <c r="I22" s="17" t="str" cm="1">
        <f t="array" ref="I22">IFERROR(_xlfn.IFS(B22="一般",5000*G22,B22="特定",5000*G22,B22="軽貨物",1000*G22),"")</f>
        <v/>
      </c>
      <c r="J22" s="17" t="str" cm="1">
        <f t="array" ref="J22">IFERROR(_xlfn.IFS(B22="一般",50000,B22="特定",50000,B22="軽貨物",4000),"")</f>
        <v/>
      </c>
      <c r="K22" s="17" t="str">
        <f t="shared" si="0"/>
        <v/>
      </c>
      <c r="L22" s="47"/>
      <c r="M22" s="54"/>
      <c r="N22" s="41" t="s">
        <v>1</v>
      </c>
      <c r="O22" s="42">
        <v>650000</v>
      </c>
      <c r="P22" s="54"/>
    </row>
    <row r="23" spans="1:16" ht="16.5" customHeight="1">
      <c r="A23" s="11">
        <v>17</v>
      </c>
      <c r="B23" s="11"/>
      <c r="C23" s="28"/>
      <c r="D23" s="29"/>
      <c r="E23" s="29"/>
      <c r="F23" s="30"/>
      <c r="G23" s="31"/>
      <c r="H23" s="32"/>
      <c r="I23" s="17" t="str" cm="1">
        <f t="array" ref="I23">IFERROR(_xlfn.IFS(B23="一般",5000*G23,B23="特定",5000*G23,B23="軽貨物",1000*G23),"")</f>
        <v/>
      </c>
      <c r="J23" s="17" t="str" cm="1">
        <f t="array" ref="J23">IFERROR(_xlfn.IFS(B23="一般",50000,B23="特定",50000,B23="軽貨物",4000),"")</f>
        <v/>
      </c>
      <c r="K23" s="17" t="str">
        <f t="shared" si="0"/>
        <v/>
      </c>
      <c r="L23" s="47"/>
      <c r="M23" s="54"/>
      <c r="N23" s="41" t="s">
        <v>2</v>
      </c>
      <c r="O23" s="43">
        <v>1000000</v>
      </c>
      <c r="P23" s="54"/>
    </row>
    <row r="24" spans="1:16" ht="16.5" customHeight="1">
      <c r="A24" s="11">
        <v>18</v>
      </c>
      <c r="B24" s="11"/>
      <c r="C24" s="28"/>
      <c r="D24" s="29"/>
      <c r="E24" s="29"/>
      <c r="F24" s="30"/>
      <c r="G24" s="31"/>
      <c r="H24" s="32"/>
      <c r="I24" s="17" t="str" cm="1">
        <f t="array" ref="I24">IFERROR(_xlfn.IFS(B24="一般",5000*G24,B24="特定",5000*G24,B24="軽貨物",1000*G24),"")</f>
        <v/>
      </c>
      <c r="J24" s="17" t="str" cm="1">
        <f t="array" ref="J24">IFERROR(_xlfn.IFS(B24="一般",50000,B24="特定",50000,B24="軽貨物",4000),"")</f>
        <v/>
      </c>
      <c r="K24" s="17" t="str">
        <f t="shared" si="0"/>
        <v/>
      </c>
      <c r="L24" s="47"/>
      <c r="M24" s="54" t="s">
        <v>21</v>
      </c>
      <c r="N24" s="41" t="s">
        <v>3</v>
      </c>
      <c r="O24" s="43">
        <v>8000</v>
      </c>
      <c r="P24" s="53" t="s">
        <v>29</v>
      </c>
    </row>
    <row r="25" spans="1:16" ht="16.5" customHeight="1">
      <c r="A25" s="11">
        <v>19</v>
      </c>
      <c r="B25" s="11"/>
      <c r="C25" s="28"/>
      <c r="D25" s="29"/>
      <c r="E25" s="29"/>
      <c r="F25" s="30"/>
      <c r="G25" s="31"/>
      <c r="H25" s="32"/>
      <c r="I25" s="17" t="str" cm="1">
        <f t="array" ref="I25">IFERROR(_xlfn.IFS(B25="一般",5000*G25,B25="特定",5000*G25,B25="軽貨物",1000*G25),"")</f>
        <v/>
      </c>
      <c r="J25" s="17" t="str" cm="1">
        <f t="array" ref="J25">IFERROR(_xlfn.IFS(B25="一般",50000,B25="特定",50000,B25="軽貨物",4000),"")</f>
        <v/>
      </c>
      <c r="K25" s="17" t="str">
        <f t="shared" si="0"/>
        <v/>
      </c>
      <c r="L25" s="47"/>
      <c r="M25" s="54"/>
      <c r="N25" s="41" t="s">
        <v>4</v>
      </c>
      <c r="O25" s="43">
        <v>12000</v>
      </c>
      <c r="P25" s="54"/>
    </row>
    <row r="26" spans="1:16" ht="16.5" customHeight="1">
      <c r="A26" s="12">
        <v>20</v>
      </c>
      <c r="B26" s="12"/>
      <c r="C26" s="33"/>
      <c r="D26" s="34"/>
      <c r="E26" s="34"/>
      <c r="F26" s="35"/>
      <c r="G26" s="36"/>
      <c r="H26" s="37"/>
      <c r="I26" s="18" t="str" cm="1">
        <f t="array" ref="I26">IFERROR(_xlfn.IFS(B26="一般",5000*G26,B26="特定",5000*G26,B26="軽貨物",1000*G26),"")</f>
        <v/>
      </c>
      <c r="J26" s="18" t="str" cm="1">
        <f t="array" ref="J26">IFERROR(_xlfn.IFS(B26="一般",50000,B26="特定",50000,B26="軽貨物",4000),"")</f>
        <v/>
      </c>
      <c r="K26" s="18" t="str">
        <f t="shared" si="0"/>
        <v/>
      </c>
      <c r="L26" s="47"/>
      <c r="M26" s="54"/>
      <c r="N26" s="41" t="s">
        <v>5</v>
      </c>
      <c r="O26" s="43">
        <v>24000</v>
      </c>
      <c r="P26" s="54"/>
    </row>
    <row r="27" spans="1:16" ht="8.25" customHeight="1">
      <c r="A27" s="2"/>
      <c r="P27" s="22"/>
    </row>
    <row r="28" spans="1:16" ht="33.75" customHeight="1">
      <c r="B28" s="55" t="s">
        <v>24</v>
      </c>
      <c r="C28" s="56"/>
      <c r="D28" s="57"/>
      <c r="E28" s="58" t="str">
        <f>IF(F3="","",IF(AND(H3="☑",J3&lt;&gt;"☑"),IF(F3&lt;=15,O21,IF(F3&lt;=40,O22,O23)),IF(AND(J3="☑",H3&lt;&gt;"☑"),IF(F3&lt;=5,O24,IF(F3&lt;=10,O25,O26)),"")))</f>
        <v/>
      </c>
      <c r="F28" s="59"/>
      <c r="H28" s="60" t="s">
        <v>18</v>
      </c>
      <c r="I28" s="61"/>
      <c r="J28" s="62" t="str">
        <f>IF(COUNT(K7:K26)=0,"",SUM(K7:K26))</f>
        <v/>
      </c>
      <c r="K28" s="63"/>
      <c r="L28" s="48"/>
    </row>
    <row r="29" spans="1:16" ht="8.25" customHeight="1" thickBot="1">
      <c r="A29" s="1"/>
      <c r="E29" s="50"/>
    </row>
    <row r="30" spans="1:16" ht="38.25" customHeight="1" thickBot="1">
      <c r="E30" s="5"/>
      <c r="F30" s="5"/>
      <c r="G30" s="64" t="s">
        <v>17</v>
      </c>
      <c r="H30" s="65"/>
      <c r="I30" s="66"/>
      <c r="J30" s="67">
        <f>MIN(E28,J28)</f>
        <v>0</v>
      </c>
      <c r="K30" s="68"/>
      <c r="L30" s="49"/>
    </row>
  </sheetData>
  <mergeCells count="14">
    <mergeCell ref="G30:I30"/>
    <mergeCell ref="J30:K30"/>
    <mergeCell ref="A1:K1"/>
    <mergeCell ref="A3:B3"/>
    <mergeCell ref="C5:F5"/>
    <mergeCell ref="C3:D3"/>
    <mergeCell ref="P21:P23"/>
    <mergeCell ref="P24:P26"/>
    <mergeCell ref="M24:M26"/>
    <mergeCell ref="B28:D28"/>
    <mergeCell ref="E28:F28"/>
    <mergeCell ref="H28:I28"/>
    <mergeCell ref="J28:K28"/>
    <mergeCell ref="M21:M23"/>
  </mergeCells>
  <phoneticPr fontId="3"/>
  <dataValidations count="2">
    <dataValidation type="list" allowBlank="1" showInputMessage="1" showErrorMessage="1" sqref="B6:B26" xr:uid="{A65C6771-8F91-4230-982B-16D145C83DDA}">
      <formula1>"一般,特定,軽貨物"</formula1>
    </dataValidation>
    <dataValidation type="list" allowBlank="1" showInputMessage="1" showErrorMessage="1" sqref="H3 J3" xr:uid="{A35AA918-67DA-454E-9981-7517B7C34F3B}">
      <formula1>"☐,☑"</formula1>
    </dataValidation>
  </dataValidations>
  <printOptions horizontalCentered="1"/>
  <pageMargins left="0.23622047244094491" right="0.23622047244094491" top="0.35433070866141736" bottom="0.35433070866141736" header="0.11811023622047245" footer="0.11811023622047245"/>
  <pageSetup paperSize="9" fitToHeight="0" orientation="landscape" r:id="rId1"/>
  <headerFooter>
    <oddHeader>&amp;L様式第２号（第６条関係）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山口夏帆</cp:lastModifiedBy>
  <dcterms:modified xsi:type="dcterms:W3CDTF">2026-08-17T00:34:40Z</dcterms:modified>
</cp:coreProperties>
</file>