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Inetfile-sv01\経済部\商工労働課\【880】貨物運送事業者支援金（R8）\４　様式\"/>
    </mc:Choice>
  </mc:AlternateContent>
  <xr:revisionPtr revIDLastSave="0" documentId="13_ncr:1_{A114AB73-B006-469B-ADDC-D3CD38F8A97E}" xr6:coauthVersionLast="47" xr6:coauthVersionMax="47" xr10:uidLastSave="{00000000-0000-0000-0000-000000000000}"/>
  <bookViews>
    <workbookView xWindow="30" yWindow="975" windowWidth="28770" windowHeight="15225" xr2:uid="{00000000-000D-0000-FFFF-FFFF00000000}"/>
  </bookViews>
  <sheets>
    <sheet name="様式第８号" sheetId="3" r:id="rId1"/>
  </sheets>
  <definedNames>
    <definedName name="_xlnm.Print_Area" localSheetId="0">様式第８号!$A$1:$M$31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3" l="1"/>
  <c r="K8" i="3" l="1" a="1"/>
  <c r="K8" i="3" s="1"/>
  <c r="L27" i="3" l="1" a="1"/>
  <c r="L27" i="3" s="1"/>
  <c r="K27" i="3" a="1"/>
  <c r="K27" i="3" s="1"/>
  <c r="L26" i="3" a="1"/>
  <c r="L26" i="3" s="1"/>
  <c r="K26" i="3" a="1"/>
  <c r="K26" i="3" s="1"/>
  <c r="L25" i="3" a="1"/>
  <c r="L25" i="3" s="1"/>
  <c r="K25" i="3" a="1"/>
  <c r="K25" i="3" s="1"/>
  <c r="L24" i="3" a="1"/>
  <c r="L24" i="3" s="1"/>
  <c r="K24" i="3" a="1"/>
  <c r="K24" i="3" s="1"/>
  <c r="L23" i="3" a="1"/>
  <c r="L23" i="3" s="1"/>
  <c r="K23" i="3" a="1"/>
  <c r="K23" i="3" s="1"/>
  <c r="L22" i="3" a="1"/>
  <c r="L22" i="3" s="1"/>
  <c r="K22" i="3" a="1"/>
  <c r="K22" i="3" s="1"/>
  <c r="L21" i="3" a="1"/>
  <c r="L21" i="3" s="1"/>
  <c r="K21" i="3" a="1"/>
  <c r="K21" i="3" s="1"/>
  <c r="L20" i="3" a="1"/>
  <c r="L20" i="3" s="1"/>
  <c r="K20" i="3" a="1"/>
  <c r="K20" i="3" s="1"/>
  <c r="L19" i="3" a="1"/>
  <c r="L19" i="3" s="1"/>
  <c r="K19" i="3" a="1"/>
  <c r="K19" i="3" s="1"/>
  <c r="L18" i="3" a="1"/>
  <c r="L18" i="3" s="1"/>
  <c r="K18" i="3" a="1"/>
  <c r="K18" i="3" s="1"/>
  <c r="L17" i="3" a="1"/>
  <c r="L17" i="3" s="1"/>
  <c r="K17" i="3" a="1"/>
  <c r="K17" i="3" s="1"/>
  <c r="L16" i="3" a="1"/>
  <c r="L16" i="3" s="1"/>
  <c r="K16" i="3" a="1"/>
  <c r="K16" i="3" s="1"/>
  <c r="L15" i="3" a="1"/>
  <c r="L15" i="3" s="1"/>
  <c r="K15" i="3" a="1"/>
  <c r="K15" i="3" s="1"/>
  <c r="L14" i="3" a="1"/>
  <c r="L14" i="3" s="1"/>
  <c r="K14" i="3" a="1"/>
  <c r="K14" i="3" s="1"/>
  <c r="L13" i="3" a="1"/>
  <c r="L13" i="3" s="1"/>
  <c r="K13" i="3" a="1"/>
  <c r="K13" i="3" s="1"/>
  <c r="L12" i="3" a="1"/>
  <c r="L12" i="3" s="1"/>
  <c r="K12" i="3" a="1"/>
  <c r="K12" i="3" s="1"/>
  <c r="L11" i="3" a="1"/>
  <c r="L11" i="3" s="1"/>
  <c r="K11" i="3" a="1"/>
  <c r="K11" i="3" s="1"/>
  <c r="L10" i="3" a="1"/>
  <c r="L10" i="3" s="1"/>
  <c r="K10" i="3" a="1"/>
  <c r="K10" i="3" s="1"/>
  <c r="L9" i="3" a="1"/>
  <c r="L9" i="3" s="1"/>
  <c r="K9" i="3" a="1"/>
  <c r="K9" i="3" s="1"/>
  <c r="L8" i="3" a="1"/>
  <c r="L8" i="3" s="1"/>
  <c r="M8" i="3" s="1"/>
  <c r="L7" i="3" a="1"/>
  <c r="L7" i="3" s="1"/>
  <c r="K7" i="3" a="1"/>
  <c r="K7" i="3" s="1"/>
  <c r="M21" i="3" l="1"/>
  <c r="M12" i="3"/>
  <c r="M20" i="3"/>
  <c r="M26" i="3"/>
  <c r="M7" i="3"/>
  <c r="M27" i="3"/>
  <c r="M15" i="3"/>
  <c r="M19" i="3"/>
  <c r="M17" i="3"/>
  <c r="M25" i="3"/>
  <c r="M18" i="3"/>
  <c r="M13" i="3"/>
  <c r="M11" i="3"/>
  <c r="M10" i="3"/>
  <c r="M9" i="3"/>
  <c r="M16" i="3"/>
  <c r="M22" i="3"/>
  <c r="M23" i="3"/>
  <c r="M14" i="3"/>
  <c r="M24" i="3"/>
  <c r="L29" i="3" l="1"/>
  <c r="L31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<sst xmlns="http://schemas.openxmlformats.org/spreadsheetml/2006/main" count="41" uniqueCount="38">
  <si>
    <t>1～15台</t>
  </si>
  <si>
    <t>16～40台</t>
  </si>
  <si>
    <t>41台以上</t>
  </si>
  <si>
    <t>1～5台</t>
  </si>
  <si>
    <t>6～10台</t>
  </si>
  <si>
    <t>11台以上</t>
  </si>
  <si>
    <t>申請者名</t>
  </si>
  <si>
    <t>例</t>
  </si>
  <si>
    <t>一般</t>
  </si>
  <si>
    <t>佐世保</t>
  </si>
  <si>
    <t>あ</t>
  </si>
  <si>
    <t>番号</t>
    <phoneticPr fontId="3"/>
  </si>
  <si>
    <t>自動車登録番号（車両番号）</t>
    <phoneticPr fontId="3"/>
  </si>
  <si>
    <r>
      <t>【D】</t>
    </r>
    <r>
      <rPr>
        <sz val="6"/>
        <color rgb="FF000000"/>
        <rFont val="BIZ UDP明朝 Medium"/>
        <family val="1"/>
        <charset val="128"/>
      </rPr>
      <t>※自動入力</t>
    </r>
    <r>
      <rPr>
        <sz val="8"/>
        <color rgb="FF000000"/>
        <rFont val="BIZ UDP明朝 Medium"/>
        <family val="1"/>
        <charset val="128"/>
      </rPr>
      <t xml:space="preserve">
1台あたりの
上限額
（円）</t>
    </r>
    <rPh sb="21" eb="22">
      <t>エン</t>
    </rPh>
    <phoneticPr fontId="3"/>
  </si>
  <si>
    <r>
      <t>【E】</t>
    </r>
    <r>
      <rPr>
        <sz val="6"/>
        <color rgb="FF000000"/>
        <rFont val="BIZ UDP明朝 Medium"/>
        <family val="1"/>
        <charset val="128"/>
      </rPr>
      <t>※自動入力</t>
    </r>
    <r>
      <rPr>
        <sz val="8"/>
        <color rgb="FF000000"/>
        <rFont val="BIZ UDP明朝 Medium"/>
        <family val="1"/>
        <charset val="128"/>
      </rPr>
      <t xml:space="preserve">
車両別補助額
B・C・Dの最小額
（円）</t>
    </r>
    <rPh sb="27" eb="28">
      <t>エン</t>
    </rPh>
    <phoneticPr fontId="3"/>
  </si>
  <si>
    <r>
      <t>②</t>
    </r>
    <r>
      <rPr>
        <sz val="10.5"/>
        <color theme="1"/>
        <rFont val="BIZ UDP明朝 Medium"/>
        <family val="1"/>
        <charset val="128"/>
      </rPr>
      <t xml:space="preserve">車両別補助額（E）の合計額
（円） </t>
    </r>
    <r>
      <rPr>
        <sz val="9"/>
        <color theme="1"/>
        <rFont val="BIZ UDP明朝 Medium"/>
        <family val="1"/>
        <charset val="128"/>
      </rPr>
      <t>※自動入力</t>
    </r>
    <rPh sb="16" eb="17">
      <t>エンジドウニュウリョク</t>
    </rPh>
    <phoneticPr fontId="3"/>
  </si>
  <si>
    <t>事業種別
一般/特定/
軽貨物</t>
    <phoneticPr fontId="3"/>
  </si>
  <si>
    <t>普通貨物</t>
    <rPh sb="0" eb="4">
      <t>フツウカモツ</t>
    </rPh>
    <phoneticPr fontId="3"/>
  </si>
  <si>
    <t>軽貨物</t>
    <rPh sb="0" eb="3">
      <t>ケイカモツ</t>
    </rPh>
    <phoneticPr fontId="3"/>
  </si>
  <si>
    <t>保有台数</t>
    <rPh sb="0" eb="4">
      <t>ホユウダイスウ</t>
    </rPh>
    <phoneticPr fontId="3"/>
  </si>
  <si>
    <r>
      <t xml:space="preserve">保有台数
</t>
    </r>
    <r>
      <rPr>
        <sz val="8.5"/>
        <color rgb="FF000000"/>
        <rFont val="BIZ UDP明朝 Medium"/>
        <family val="1"/>
        <charset val="128"/>
      </rPr>
      <t>（台）</t>
    </r>
    <rPh sb="0" eb="4">
      <t>ホユウダイスウ</t>
    </rPh>
    <rPh sb="6" eb="7">
      <t>ダイ</t>
    </rPh>
    <phoneticPr fontId="3"/>
  </si>
  <si>
    <r>
      <t>①</t>
    </r>
    <r>
      <rPr>
        <sz val="10"/>
        <color theme="1"/>
        <rFont val="BIZ UDP明朝 Medium"/>
        <family val="1"/>
        <charset val="128"/>
      </rPr>
      <t xml:space="preserve">１事業者あたりの補助上限額
（円） </t>
    </r>
    <r>
      <rPr>
        <sz val="10.5"/>
        <color theme="1"/>
        <rFont val="BIZ UDP明朝 Medium"/>
        <family val="1"/>
        <charset val="128"/>
      </rPr>
      <t>※自動入力</t>
    </r>
    <rPh sb="13" eb="14">
      <t>ガク</t>
    </rPh>
    <rPh sb="16" eb="17">
      <t>エン</t>
    </rPh>
    <rPh sb="20" eb="24">
      <t>ジドウニュウリョク</t>
    </rPh>
    <phoneticPr fontId="3"/>
  </si>
  <si>
    <t>上限/事業者</t>
    <rPh sb="0" eb="2">
      <t>ジョウゲン</t>
    </rPh>
    <rPh sb="3" eb="6">
      <t>ジギョウシャ</t>
    </rPh>
    <phoneticPr fontId="3"/>
  </si>
  <si>
    <t>上限（1本・1台）</t>
    <rPh sb="0" eb="2">
      <t>ジョウゲン</t>
    </rPh>
    <phoneticPr fontId="3"/>
  </si>
  <si>
    <t>5,000円／本
50,000円／台</t>
    <phoneticPr fontId="3"/>
  </si>
  <si>
    <t>1,000円／本
4,000円／台</t>
    <phoneticPr fontId="3"/>
  </si>
  <si>
    <t>事業実績報告内訳書</t>
    <phoneticPr fontId="3"/>
  </si>
  <si>
    <t>エコタイヤ購入実績</t>
    <rPh sb="5" eb="9">
      <t>コウニュウジッセキ</t>
    </rPh>
    <phoneticPr fontId="3"/>
  </si>
  <si>
    <t>メーカー名</t>
    <rPh sb="4" eb="5">
      <t>メイ</t>
    </rPh>
    <phoneticPr fontId="3"/>
  </si>
  <si>
    <t>商品名・型式</t>
    <phoneticPr fontId="3"/>
  </si>
  <si>
    <r>
      <t>【C】</t>
    </r>
    <r>
      <rPr>
        <b/>
        <sz val="6"/>
        <color rgb="FF000000"/>
        <rFont val="BIZ UDP明朝 Medium"/>
        <family val="1"/>
        <charset val="128"/>
      </rPr>
      <t>※自動入力</t>
    </r>
    <r>
      <rPr>
        <sz val="8"/>
        <color rgb="FF000000"/>
        <rFont val="BIZ UDP明朝 Medium"/>
        <family val="1"/>
        <charset val="128"/>
      </rPr>
      <t xml:space="preserve">
1本の上限額×
購入本数（A）
（円）</t>
    </r>
    <rPh sb="26" eb="27">
      <t>エン</t>
    </rPh>
    <phoneticPr fontId="3"/>
  </si>
  <si>
    <t>【A】
購入本数
（本）</t>
    <rPh sb="10" eb="11">
      <t>ホン</t>
    </rPh>
    <phoneticPr fontId="3"/>
  </si>
  <si>
    <t>【B】
購入額
（税抜/円）
※(A)の本数分</t>
    <rPh sb="12" eb="13">
      <t>エン</t>
    </rPh>
    <phoneticPr fontId="3"/>
  </si>
  <si>
    <t>申請区分</t>
    <phoneticPr fontId="3"/>
  </si>
  <si>
    <r>
      <rPr>
        <b/>
        <sz val="14"/>
        <color theme="1"/>
        <rFont val="BIZ UDP明朝 Medium"/>
        <family val="1"/>
        <charset val="128"/>
      </rPr>
      <t>実績報告額(補助金額)</t>
    </r>
    <r>
      <rPr>
        <b/>
        <sz val="10.5"/>
        <color theme="1"/>
        <rFont val="BIZ UDP明朝 Medium"/>
        <family val="1"/>
        <charset val="128"/>
      </rPr>
      <t xml:space="preserve">
</t>
    </r>
    <r>
      <rPr>
        <sz val="10.5"/>
        <color theme="1"/>
        <rFont val="BIZ UDP明朝 Medium"/>
        <family val="1"/>
        <charset val="128"/>
      </rPr>
      <t>（①・②のうち低い額）　※自動入力</t>
    </r>
    <rPh sb="0" eb="2">
      <t>ジッセキ</t>
    </rPh>
    <rPh sb="2" eb="4">
      <t>ホウコク</t>
    </rPh>
    <rPh sb="6" eb="10">
      <t>ホジョキンガク</t>
    </rPh>
    <phoneticPr fontId="3"/>
  </si>
  <si>
    <t>ブリジストン</t>
    <phoneticPr fontId="3"/>
  </si>
  <si>
    <t>ECOPIA・M801</t>
    <phoneticPr fontId="3"/>
  </si>
  <si>
    <t>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</si>
</sst>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Yu Gothic"/>
      <family val="2"/>
      <scheme val="minor"/>
    </font>
    <font>
      <sz val="10"/>
      <color theme="1"/>
      <name val="BIZ UDP明朝 Medium"/>
      <family val="1"/>
      <charset val="128"/>
    </font>
    <font>
      <b/>
      <sz val="8.5"/>
      <color rgb="FF000000"/>
      <name val="BIZ UDP明朝 Medium"/>
      <family val="1"/>
      <charset val="128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b/>
      <sz val="16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8"/>
      <color rgb="FF000000"/>
      <name val="BIZ UDP明朝 Medium"/>
      <family val="1"/>
      <charset val="128"/>
    </font>
    <font>
      <sz val="10.5"/>
      <color theme="1"/>
      <name val="BIZ UDP明朝 Medium"/>
      <family val="1"/>
      <charset val="128"/>
    </font>
    <font>
      <b/>
      <sz val="10.5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6"/>
      <color rgb="FF000000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9"/>
      <color rgb="FF000000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1"/>
      <color theme="0"/>
      <name val="BIZ UDP明朝 Medium"/>
      <family val="1"/>
      <charset val="128"/>
    </font>
    <font>
      <sz val="8.5"/>
      <color rgb="FF000000"/>
      <name val="BIZ UDP明朝 Medium"/>
      <family val="1"/>
      <charset val="128"/>
    </font>
    <font>
      <b/>
      <sz val="6"/>
      <color rgb="FF000000"/>
      <name val="BIZ UDP明朝 Medium"/>
      <family val="1"/>
      <charset val="128"/>
    </font>
    <font>
      <sz val="8"/>
      <name val="BIZ UDP明朝 Medium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D9EAF7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E5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hair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4" fillId="4" borderId="4" xfId="0" applyFont="1" applyFill="1" applyBorder="1" applyAlignment="1">
      <alignment vertical="center" wrapText="1"/>
    </xf>
    <xf numFmtId="38" fontId="14" fillId="4" borderId="4" xfId="1" applyFont="1" applyFill="1" applyBorder="1" applyAlignment="1">
      <alignment vertical="center" wrapText="1"/>
    </xf>
    <xf numFmtId="38" fontId="6" fillId="4" borderId="4" xfId="1" applyFont="1" applyFill="1" applyBorder="1" applyAlignment="1">
      <alignment vertical="center" wrapText="1"/>
    </xf>
    <xf numFmtId="38" fontId="6" fillId="5" borderId="8" xfId="1" applyFont="1" applyFill="1" applyBorder="1" applyAlignment="1">
      <alignment vertical="center" wrapText="1"/>
    </xf>
    <xf numFmtId="38" fontId="6" fillId="5" borderId="12" xfId="1" applyFont="1" applyFill="1" applyBorder="1" applyAlignment="1">
      <alignment vertical="center" wrapText="1"/>
    </xf>
    <xf numFmtId="38" fontId="6" fillId="5" borderId="16" xfId="1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38" fontId="6" fillId="0" borderId="8" xfId="1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38" fontId="6" fillId="0" borderId="12" xfId="1" applyFont="1" applyFill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38" fontId="6" fillId="0" borderId="16" xfId="1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38" fontId="20" fillId="0" borderId="4" xfId="1" applyFont="1" applyFill="1" applyBorder="1" applyAlignment="1">
      <alignment vertical="center"/>
    </xf>
    <xf numFmtId="3" fontId="20" fillId="0" borderId="4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38" fontId="6" fillId="0" borderId="0" xfId="1" applyFont="1" applyFill="1" applyBorder="1" applyAlignment="1">
      <alignment vertical="center" wrapText="1"/>
    </xf>
    <xf numFmtId="38" fontId="6" fillId="0" borderId="25" xfId="1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4" fillId="4" borderId="4" xfId="0" applyFont="1" applyFill="1" applyBorder="1" applyAlignment="1">
      <alignment horizontal="center" vertical="center" shrinkToFit="1"/>
    </xf>
    <xf numFmtId="38" fontId="14" fillId="4" borderId="4" xfId="1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vertical="center" shrinkToFit="1"/>
    </xf>
    <xf numFmtId="38" fontId="6" fillId="0" borderId="8" xfId="1" applyFont="1" applyFill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38" fontId="6" fillId="0" borderId="12" xfId="1" applyFont="1" applyFill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38" fontId="6" fillId="0" borderId="16" xfId="1" applyFont="1" applyFill="1" applyBorder="1" applyAlignment="1">
      <alignment vertical="center" shrinkToFit="1"/>
    </xf>
    <xf numFmtId="0" fontId="15" fillId="0" borderId="2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0" borderId="26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8" fontId="15" fillId="5" borderId="29" xfId="0" applyNumberFormat="1" applyFont="1" applyFill="1" applyBorder="1" applyAlignment="1">
      <alignment horizontal="right" vertical="center" wrapText="1"/>
    </xf>
    <xf numFmtId="38" fontId="15" fillId="5" borderId="30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1" fillId="5" borderId="6" xfId="1" applyNumberFormat="1" applyFont="1" applyFill="1" applyBorder="1" applyAlignment="1">
      <alignment horizontal="right" vertical="center" wrapText="1"/>
    </xf>
    <xf numFmtId="38" fontId="11" fillId="5" borderId="7" xfId="1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8" fontId="11" fillId="5" borderId="6" xfId="0" applyNumberFormat="1" applyFont="1" applyFill="1" applyBorder="1" applyAlignment="1">
      <alignment horizontal="right" vertical="center" wrapText="1"/>
    </xf>
    <xf numFmtId="0" fontId="11" fillId="5" borderId="7" xfId="0" applyFont="1" applyFill="1" applyBorder="1" applyAlignment="1">
      <alignment horizontal="right" vertical="center" wrapText="1"/>
    </xf>
    <xf numFmtId="0" fontId="20" fillId="0" borderId="26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E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7" Type="http://schemas.openxmlformats.org/officeDocument/2006/relationships/calcChain" Target="calcChain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6" Type="http://schemas.microsoft.com/office/2022/11/relationships/FeaturePropertyBag" Target="featurePropertyBag/featurePropertyBag.xml" />
  <Relationship Id="rId5" Type="http://schemas.openxmlformats.org/officeDocument/2006/relationships/sheetMetadata" Target="metadata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0</xdr:rowOff>
    </xdr:from>
    <xdr:to>
      <xdr:col>17</xdr:col>
      <xdr:colOff>401170</xdr:colOff>
      <xdr:row>4</xdr:row>
      <xdr:rowOff>132230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70916A3-D674-4ADF-B541-46D064EA1343}"/>
            </a:ext>
          </a:extLst>
        </xdr:cNvPr>
        <xdr:cNvSpPr txBox="1"/>
      </xdr:nvSpPr>
      <xdr:spPr>
        <a:xfrm>
          <a:off x="11105029" y="291353"/>
          <a:ext cx="2451847" cy="6477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【</a:t>
          </a:r>
          <a:r>
            <a:rPr kumimoji="1" lang="ja-JP" altLang="en-US" sz="1100">
              <a:latin typeface="BIZ UDP明朝 Medium" panose="02020500000000000000" pitchFamily="18" charset="-128"/>
              <a:ea typeface="BIZ UDP明朝 Medium" panose="02020500000000000000" pitchFamily="18" charset="-128"/>
            </a:rPr>
            <a:t>注意事項</a:t>
          </a:r>
          <a:r>
            <a:rPr kumimoji="1" lang="en-US" altLang="ja-JP" sz="1100">
              <a:latin typeface="BIZ UDP明朝 Medium" panose="02020500000000000000" pitchFamily="18" charset="-128"/>
              <a:ea typeface="BIZ UDP明朝 Medium" panose="02020500000000000000" pitchFamily="18" charset="-128"/>
            </a:rPr>
            <a:t>】</a:t>
          </a:r>
        </a:p>
        <a:p>
          <a:r>
            <a:rPr kumimoji="1" lang="ja-JP" altLang="en-US" sz="1100">
              <a:latin typeface="BIZ UDP明朝 Medium" panose="02020500000000000000" pitchFamily="18" charset="-128"/>
              <a:ea typeface="BIZ UDP明朝 Medium" panose="02020500000000000000" pitchFamily="18" charset="-128"/>
            </a:rPr>
            <a:t>黄色のセルは自動入力されますので、白色のセルにのみご入力ください。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6B056-07E6-44D1-8268-34CE91908506}">
  <sheetPr>
    <pageSetUpPr fitToPage="1"/>
  </sheetPr>
  <dimension ref="A1:R31"/>
  <sheetViews>
    <sheetView tabSelected="1" view="pageBreakPreview" zoomScale="85" zoomScaleNormal="85" zoomScaleSheetLayoutView="85" workbookViewId="0">
      <selection activeCell="J3" sqref="J3"/>
    </sheetView>
  </sheetViews>
  <sheetFormatPr defaultRowHeight="13.5"/>
  <cols>
    <col min="1" max="1" width="4.875" style="19" customWidth="1"/>
    <col min="2" max="5" width="9" style="19"/>
    <col min="6" max="6" width="13" style="19" customWidth="1"/>
    <col min="7" max="8" width="12.75" style="19" customWidth="1"/>
    <col min="9" max="13" width="12.875" style="19" customWidth="1"/>
    <col min="14" max="14" width="1.75" style="19" customWidth="1"/>
    <col min="15" max="17" width="9" style="19"/>
    <col min="18" max="18" width="11.125" style="19" customWidth="1"/>
    <col min="19" max="16384" width="9" style="19"/>
  </cols>
  <sheetData>
    <row r="1" spans="1:14" ht="23.25" customHeight="1">
      <c r="A1" s="64" t="s">
        <v>26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4" ht="6.75" customHeight="1" thickBot="1">
      <c r="A2" s="3"/>
    </row>
    <row r="3" spans="1:14" ht="26.25" customHeight="1" thickBot="1">
      <c r="A3" s="67" t="s">
        <v>6</v>
      </c>
      <c r="B3" s="68"/>
      <c r="C3" s="70"/>
      <c r="D3" s="71"/>
      <c r="E3" s="37" t="s">
        <v>20</v>
      </c>
      <c r="F3" s="81"/>
      <c r="G3" s="37" t="s">
        <v>33</v>
      </c>
      <c r="H3" s="56" t="s">
        <v>37</v>
      </c>
      <c r="I3" s="39" t="s">
        <v>17</v>
      </c>
      <c r="J3" s="56" t="s">
        <v>37</v>
      </c>
      <c r="K3" s="38" t="s">
        <v>18</v>
      </c>
    </row>
    <row r="4" spans="1:14" ht="6.75" customHeight="1">
      <c r="A4" s="2"/>
      <c r="I4" s="20"/>
      <c r="J4" s="20"/>
      <c r="K4" s="20"/>
    </row>
    <row r="5" spans="1:14" ht="25.5" customHeight="1">
      <c r="A5" s="46" t="s">
        <v>27</v>
      </c>
      <c r="I5" s="20"/>
      <c r="J5" s="20"/>
      <c r="K5" s="20"/>
    </row>
    <row r="6" spans="1:14" ht="54" customHeight="1">
      <c r="A6" s="4" t="s">
        <v>11</v>
      </c>
      <c r="B6" s="4" t="s">
        <v>16</v>
      </c>
      <c r="C6" s="69" t="s">
        <v>12</v>
      </c>
      <c r="D6" s="69"/>
      <c r="E6" s="69"/>
      <c r="F6" s="69"/>
      <c r="G6" s="4" t="s">
        <v>28</v>
      </c>
      <c r="H6" s="4" t="s">
        <v>29</v>
      </c>
      <c r="I6" s="4" t="s">
        <v>31</v>
      </c>
      <c r="J6" s="4" t="s">
        <v>32</v>
      </c>
      <c r="K6" s="4" t="s">
        <v>30</v>
      </c>
      <c r="L6" s="4" t="s">
        <v>13</v>
      </c>
      <c r="M6" s="4" t="s">
        <v>14</v>
      </c>
      <c r="N6" s="43"/>
    </row>
    <row r="7" spans="1:14" ht="16.5" customHeight="1">
      <c r="A7" s="6" t="s">
        <v>7</v>
      </c>
      <c r="B7" s="6" t="s">
        <v>8</v>
      </c>
      <c r="C7" s="7" t="s">
        <v>9</v>
      </c>
      <c r="D7" s="8">
        <v>800</v>
      </c>
      <c r="E7" s="8" t="s">
        <v>10</v>
      </c>
      <c r="F7" s="9">
        <v>1234</v>
      </c>
      <c r="G7" s="48" t="s">
        <v>35</v>
      </c>
      <c r="H7" s="49" t="s">
        <v>36</v>
      </c>
      <c r="I7" s="13">
        <v>5</v>
      </c>
      <c r="J7" s="14">
        <v>280000</v>
      </c>
      <c r="K7" s="14" cm="1">
        <f t="array" ref="K7">IFERROR(_xlfn.IFS(B7="一般",5000*I7,B7="特定",5000*I7,B7="軽貨物",1000*I7),"")</f>
        <v>25000</v>
      </c>
      <c r="L7" s="14" cm="1">
        <f t="array" ref="L7">IFERROR(_xlfn.IFS(B7="一般",50000,B7="特定",50000,B7="軽貨物",4000),"")</f>
        <v>50000</v>
      </c>
      <c r="M7" s="15">
        <f>IF(COUNT(J7:L7)=0,"",MIN(J7,K7,L7))</f>
        <v>25000</v>
      </c>
      <c r="N7" s="44"/>
    </row>
    <row r="8" spans="1:14" ht="16.5" customHeight="1">
      <c r="A8" s="10">
        <v>1</v>
      </c>
      <c r="B8" s="10"/>
      <c r="C8" s="22"/>
      <c r="D8" s="23"/>
      <c r="E8" s="23"/>
      <c r="F8" s="24"/>
      <c r="G8" s="50"/>
      <c r="H8" s="51"/>
      <c r="I8" s="25"/>
      <c r="J8" s="26"/>
      <c r="K8" s="17" t="str" cm="1">
        <f t="array" ref="K8">IFERROR(_xlfn.IFS(B8="一般",5000*I8,B8="特定",5000*I8,B8="軽貨物",1000*I8),"")</f>
        <v/>
      </c>
      <c r="L8" s="16" t="str" cm="1">
        <f t="array" ref="L8">IFERROR(_xlfn.IFS(B8="一般",50000,B8="特定",50000,B8="軽貨物",4000),"")</f>
        <v/>
      </c>
      <c r="M8" s="17" t="str">
        <f>IF(COUNT(J8:L8)=0,"",MIN(J8,K8,L8))</f>
        <v/>
      </c>
      <c r="N8" s="44"/>
    </row>
    <row r="9" spans="1:14" ht="16.5" customHeight="1">
      <c r="A9" s="11">
        <v>2</v>
      </c>
      <c r="B9" s="11"/>
      <c r="C9" s="27"/>
      <c r="D9" s="28"/>
      <c r="E9" s="28"/>
      <c r="F9" s="29"/>
      <c r="G9" s="52"/>
      <c r="H9" s="53"/>
      <c r="I9" s="30"/>
      <c r="J9" s="31"/>
      <c r="K9" s="17" t="str" cm="1">
        <f t="array" ref="K9">IFERROR(_xlfn.IFS(B9="一般",5000*I9,B9="特定",5000*I9,B9="軽貨物",1000*I9),"")</f>
        <v/>
      </c>
      <c r="L9" s="17" t="str" cm="1">
        <f t="array" ref="L9">IFERROR(_xlfn.IFS(B9="一般",50000,B9="特定",50000,B9="軽貨物",4000),"")</f>
        <v/>
      </c>
      <c r="M9" s="17" t="str">
        <f t="shared" ref="M9:M27" si="0">IF(COUNT(J9:L9)=0,"",MIN(J9,K9,L9))</f>
        <v/>
      </c>
      <c r="N9" s="44"/>
    </row>
    <row r="10" spans="1:14" ht="16.5" customHeight="1">
      <c r="A10" s="11">
        <v>3</v>
      </c>
      <c r="B10" s="11"/>
      <c r="C10" s="27"/>
      <c r="D10" s="28"/>
      <c r="E10" s="28"/>
      <c r="F10" s="29"/>
      <c r="G10" s="52"/>
      <c r="H10" s="53"/>
      <c r="I10" s="30"/>
      <c r="J10" s="31"/>
      <c r="K10" s="17" t="str" cm="1">
        <f t="array" ref="K10">IFERROR(_xlfn.IFS(B10="一般",5000*I10,B10="特定",5000*I10,B10="軽貨物",1000*I10),"")</f>
        <v/>
      </c>
      <c r="L10" s="17" t="str" cm="1">
        <f t="array" ref="L10">IFERROR(_xlfn.IFS(B10="一般",50000,B10="特定",50000,B10="軽貨物",4000),"")</f>
        <v/>
      </c>
      <c r="M10" s="17" t="str">
        <f t="shared" si="0"/>
        <v/>
      </c>
      <c r="N10" s="44"/>
    </row>
    <row r="11" spans="1:14" ht="16.5" customHeight="1">
      <c r="A11" s="11">
        <v>4</v>
      </c>
      <c r="B11" s="11"/>
      <c r="C11" s="27"/>
      <c r="D11" s="28"/>
      <c r="E11" s="28"/>
      <c r="F11" s="29"/>
      <c r="G11" s="52"/>
      <c r="H11" s="53"/>
      <c r="I11" s="30"/>
      <c r="J11" s="31"/>
      <c r="K11" s="17" t="str" cm="1">
        <f t="array" ref="K11">IFERROR(_xlfn.IFS(B11="一般",5000*I11,B11="特定",5000*I11,B11="軽貨物",1000*I11),"")</f>
        <v/>
      </c>
      <c r="L11" s="17" t="str" cm="1">
        <f t="array" ref="L11">IFERROR(_xlfn.IFS(B11="一般",50000,B11="特定",50000,B11="軽貨物",4000),"")</f>
        <v/>
      </c>
      <c r="M11" s="17" t="str">
        <f t="shared" si="0"/>
        <v/>
      </c>
      <c r="N11" s="44"/>
    </row>
    <row r="12" spans="1:14" ht="16.5" customHeight="1">
      <c r="A12" s="11">
        <v>5</v>
      </c>
      <c r="B12" s="11"/>
      <c r="C12" s="27"/>
      <c r="D12" s="28"/>
      <c r="E12" s="28"/>
      <c r="F12" s="29"/>
      <c r="G12" s="52"/>
      <c r="H12" s="53"/>
      <c r="I12" s="30"/>
      <c r="J12" s="31"/>
      <c r="K12" s="17" t="str" cm="1">
        <f t="array" ref="K12">IFERROR(_xlfn.IFS(B12="一般",5000*I12,B12="特定",5000*I12,B12="軽貨物",1000*I12),"")</f>
        <v/>
      </c>
      <c r="L12" s="17" t="str" cm="1">
        <f t="array" ref="L12">IFERROR(_xlfn.IFS(B12="一般",50000,B12="特定",50000,B12="軽貨物",4000),"")</f>
        <v/>
      </c>
      <c r="M12" s="17" t="str">
        <f t="shared" si="0"/>
        <v/>
      </c>
      <c r="N12" s="44"/>
    </row>
    <row r="13" spans="1:14" ht="16.5" customHeight="1">
      <c r="A13" s="11">
        <v>6</v>
      </c>
      <c r="B13" s="11"/>
      <c r="C13" s="27"/>
      <c r="D13" s="28"/>
      <c r="E13" s="28"/>
      <c r="F13" s="29"/>
      <c r="G13" s="52"/>
      <c r="H13" s="53"/>
      <c r="I13" s="30"/>
      <c r="J13" s="31"/>
      <c r="K13" s="17" t="str" cm="1">
        <f t="array" ref="K13">IFERROR(_xlfn.IFS(B13="一般",5000*I13,B13="特定",5000*I13,B13="軽貨物",1000*I13),"")</f>
        <v/>
      </c>
      <c r="L13" s="17" t="str" cm="1">
        <f t="array" ref="L13">IFERROR(_xlfn.IFS(B13="一般",50000,B13="特定",50000,B13="軽貨物",4000),"")</f>
        <v/>
      </c>
      <c r="M13" s="17" t="str">
        <f t="shared" si="0"/>
        <v/>
      </c>
      <c r="N13" s="44"/>
    </row>
    <row r="14" spans="1:14" ht="16.5" customHeight="1">
      <c r="A14" s="11">
        <v>7</v>
      </c>
      <c r="B14" s="11"/>
      <c r="C14" s="27"/>
      <c r="D14" s="28"/>
      <c r="E14" s="28"/>
      <c r="F14" s="29"/>
      <c r="G14" s="52"/>
      <c r="H14" s="53"/>
      <c r="I14" s="30"/>
      <c r="J14" s="31"/>
      <c r="K14" s="17" t="str" cm="1">
        <f t="array" ref="K14">IFERROR(_xlfn.IFS(B14="一般",5000*I14,B14="特定",5000*I14,B14="軽貨物",1000*I14),"")</f>
        <v/>
      </c>
      <c r="L14" s="17" t="str" cm="1">
        <f t="array" ref="L14">IFERROR(_xlfn.IFS(B14="一般",50000,B14="特定",50000,B14="軽貨物",4000),"")</f>
        <v/>
      </c>
      <c r="M14" s="17" t="str">
        <f t="shared" si="0"/>
        <v/>
      </c>
      <c r="N14" s="44"/>
    </row>
    <row r="15" spans="1:14" ht="16.5" customHeight="1">
      <c r="A15" s="11">
        <v>8</v>
      </c>
      <c r="B15" s="11"/>
      <c r="C15" s="27"/>
      <c r="D15" s="28"/>
      <c r="E15" s="28"/>
      <c r="F15" s="29"/>
      <c r="G15" s="52"/>
      <c r="H15" s="53"/>
      <c r="I15" s="30"/>
      <c r="J15" s="31"/>
      <c r="K15" s="17" t="str" cm="1">
        <f t="array" ref="K15">IFERROR(_xlfn.IFS(B15="一般",5000*I15,B15="特定",5000*I15,B15="軽貨物",1000*I15),"")</f>
        <v/>
      </c>
      <c r="L15" s="17" t="str" cm="1">
        <f t="array" ref="L15">IFERROR(_xlfn.IFS(B15="一般",50000,B15="特定",50000,B15="軽貨物",4000),"")</f>
        <v/>
      </c>
      <c r="M15" s="17" t="str">
        <f t="shared" si="0"/>
        <v/>
      </c>
      <c r="N15" s="44"/>
    </row>
    <row r="16" spans="1:14" ht="16.5" customHeight="1">
      <c r="A16" s="11">
        <v>9</v>
      </c>
      <c r="B16" s="11"/>
      <c r="C16" s="27"/>
      <c r="D16" s="28"/>
      <c r="E16" s="28"/>
      <c r="F16" s="29"/>
      <c r="G16" s="52"/>
      <c r="H16" s="53"/>
      <c r="I16" s="30"/>
      <c r="J16" s="31"/>
      <c r="K16" s="17" t="str" cm="1">
        <f t="array" ref="K16">IFERROR(_xlfn.IFS(B16="一般",5000*I16,B16="特定",5000*I16,B16="軽貨物",1000*I16),"")</f>
        <v/>
      </c>
      <c r="L16" s="17" t="str" cm="1">
        <f t="array" ref="L16">IFERROR(_xlfn.IFS(B16="一般",50000,B16="特定",50000,B16="軽貨物",4000),"")</f>
        <v/>
      </c>
      <c r="M16" s="17" t="str">
        <f t="shared" si="0"/>
        <v/>
      </c>
      <c r="N16" s="44"/>
    </row>
    <row r="17" spans="1:18" ht="16.5" customHeight="1">
      <c r="A17" s="11">
        <v>10</v>
      </c>
      <c r="B17" s="11"/>
      <c r="C17" s="27"/>
      <c r="D17" s="28"/>
      <c r="E17" s="28"/>
      <c r="F17" s="29"/>
      <c r="G17" s="52"/>
      <c r="H17" s="53"/>
      <c r="I17" s="30"/>
      <c r="J17" s="31"/>
      <c r="K17" s="17" t="str" cm="1">
        <f t="array" ref="K17">IFERROR(_xlfn.IFS(B17="一般",5000*I17,B17="特定",5000*I17,B17="軽貨物",1000*I17),"")</f>
        <v/>
      </c>
      <c r="L17" s="17" t="str" cm="1">
        <f t="array" ref="L17">IFERROR(_xlfn.IFS(B17="一般",50000,B17="特定",50000,B17="軽貨物",4000),"")</f>
        <v/>
      </c>
      <c r="M17" s="17" t="str">
        <f t="shared" si="0"/>
        <v/>
      </c>
      <c r="N17" s="44"/>
    </row>
    <row r="18" spans="1:18" ht="16.5" customHeight="1">
      <c r="A18" s="11">
        <v>11</v>
      </c>
      <c r="B18" s="11"/>
      <c r="C18" s="27"/>
      <c r="D18" s="28"/>
      <c r="E18" s="28"/>
      <c r="F18" s="29"/>
      <c r="G18" s="52"/>
      <c r="H18" s="53"/>
      <c r="I18" s="30"/>
      <c r="J18" s="31"/>
      <c r="K18" s="17" t="str" cm="1">
        <f t="array" ref="K18">IFERROR(_xlfn.IFS(B18="一般",5000*I18,B18="特定",5000*I18,B18="軽貨物",1000*I18),"")</f>
        <v/>
      </c>
      <c r="L18" s="17" t="str" cm="1">
        <f t="array" ref="L18">IFERROR(_xlfn.IFS(B18="一般",50000,B18="特定",50000,B18="軽貨物",4000),"")</f>
        <v/>
      </c>
      <c r="M18" s="17" t="str">
        <f t="shared" si="0"/>
        <v/>
      </c>
      <c r="N18" s="44"/>
    </row>
    <row r="19" spans="1:18" ht="16.5" customHeight="1">
      <c r="A19" s="11">
        <v>12</v>
      </c>
      <c r="B19" s="11"/>
      <c r="C19" s="27"/>
      <c r="D19" s="28"/>
      <c r="E19" s="28"/>
      <c r="F19" s="29"/>
      <c r="G19" s="52"/>
      <c r="H19" s="53"/>
      <c r="I19" s="30"/>
      <c r="J19" s="31"/>
      <c r="K19" s="17" t="str" cm="1">
        <f t="array" ref="K19">IFERROR(_xlfn.IFS(B19="一般",5000*I19,B19="特定",5000*I19,B19="軽貨物",1000*I19),"")</f>
        <v/>
      </c>
      <c r="L19" s="17" t="str" cm="1">
        <f t="array" ref="L19">IFERROR(_xlfn.IFS(B19="一般",50000,B19="特定",50000,B19="軽貨物",4000),"")</f>
        <v/>
      </c>
      <c r="M19" s="17" t="str">
        <f t="shared" si="0"/>
        <v/>
      </c>
      <c r="N19" s="44"/>
    </row>
    <row r="20" spans="1:18" ht="16.5" customHeight="1">
      <c r="A20" s="11">
        <v>13</v>
      </c>
      <c r="B20" s="11"/>
      <c r="C20" s="27"/>
      <c r="D20" s="28"/>
      <c r="E20" s="28"/>
      <c r="F20" s="29"/>
      <c r="G20" s="52"/>
      <c r="H20" s="53"/>
      <c r="I20" s="30"/>
      <c r="J20" s="31"/>
      <c r="K20" s="17" t="str" cm="1">
        <f t="array" ref="K20">IFERROR(_xlfn.IFS(B20="一般",5000*I20,B20="特定",5000*I20,B20="軽貨物",1000*I20),"")</f>
        <v/>
      </c>
      <c r="L20" s="17" t="str" cm="1">
        <f t="array" ref="L20">IFERROR(_xlfn.IFS(B20="一般",50000,B20="特定",50000,B20="軽貨物",4000),"")</f>
        <v/>
      </c>
      <c r="M20" s="17" t="str">
        <f t="shared" si="0"/>
        <v/>
      </c>
      <c r="N20" s="44"/>
    </row>
    <row r="21" spans="1:18" ht="16.5" customHeight="1">
      <c r="A21" s="11">
        <v>14</v>
      </c>
      <c r="B21" s="11"/>
      <c r="C21" s="27"/>
      <c r="D21" s="28"/>
      <c r="E21" s="28"/>
      <c r="F21" s="29"/>
      <c r="G21" s="52"/>
      <c r="H21" s="53"/>
      <c r="I21" s="30"/>
      <c r="J21" s="31"/>
      <c r="K21" s="17" t="str" cm="1">
        <f t="array" ref="K21">IFERROR(_xlfn.IFS(B21="一般",5000*I21,B21="特定",5000*I21,B21="軽貨物",1000*I21),"")</f>
        <v/>
      </c>
      <c r="L21" s="17" t="str" cm="1">
        <f t="array" ref="L21">IFERROR(_xlfn.IFS(B21="一般",50000,B21="特定",50000,B21="軽貨物",4000),"")</f>
        <v/>
      </c>
      <c r="M21" s="17" t="str">
        <f t="shared" si="0"/>
        <v/>
      </c>
      <c r="N21" s="45"/>
      <c r="O21" s="40"/>
      <c r="P21" s="40" t="s">
        <v>19</v>
      </c>
      <c r="Q21" s="40" t="s">
        <v>22</v>
      </c>
      <c r="R21" s="40" t="s">
        <v>23</v>
      </c>
    </row>
    <row r="22" spans="1:18" ht="16.5" customHeight="1">
      <c r="A22" s="11">
        <v>15</v>
      </c>
      <c r="B22" s="11"/>
      <c r="C22" s="27"/>
      <c r="D22" s="28"/>
      <c r="E22" s="28"/>
      <c r="F22" s="29"/>
      <c r="G22" s="52"/>
      <c r="H22" s="53"/>
      <c r="I22" s="30"/>
      <c r="J22" s="31"/>
      <c r="K22" s="17" t="str" cm="1">
        <f t="array" ref="K22">IFERROR(_xlfn.IFS(B22="一般",5000*I22,B22="特定",5000*I22,B22="軽貨物",1000*I22),"")</f>
        <v/>
      </c>
      <c r="L22" s="17" t="str" cm="1">
        <f t="array" ref="L22">IFERROR(_xlfn.IFS(B22="一般",50000,B22="特定",50000,B22="軽貨物",4000),"")</f>
        <v/>
      </c>
      <c r="M22" s="17" t="str">
        <f t="shared" si="0"/>
        <v/>
      </c>
      <c r="N22" s="45"/>
      <c r="O22" s="78" t="s">
        <v>17</v>
      </c>
      <c r="P22" s="40" t="s">
        <v>0</v>
      </c>
      <c r="Q22" s="41">
        <v>250000</v>
      </c>
      <c r="R22" s="57" t="s">
        <v>24</v>
      </c>
    </row>
    <row r="23" spans="1:18" ht="16.5" customHeight="1">
      <c r="A23" s="11">
        <v>16</v>
      </c>
      <c r="B23" s="11"/>
      <c r="C23" s="27"/>
      <c r="D23" s="28"/>
      <c r="E23" s="28"/>
      <c r="F23" s="29"/>
      <c r="G23" s="52"/>
      <c r="H23" s="53"/>
      <c r="I23" s="30"/>
      <c r="J23" s="31"/>
      <c r="K23" s="17" t="str" cm="1">
        <f t="array" ref="K23">IFERROR(_xlfn.IFS(B23="一般",5000*I23,B23="特定",5000*I23,B23="軽貨物",1000*I23),"")</f>
        <v/>
      </c>
      <c r="L23" s="17" t="str" cm="1">
        <f t="array" ref="L23">IFERROR(_xlfn.IFS(B23="一般",50000,B23="特定",50000,B23="軽貨物",4000),"")</f>
        <v/>
      </c>
      <c r="M23" s="17" t="str">
        <f t="shared" si="0"/>
        <v/>
      </c>
      <c r="N23" s="45"/>
      <c r="O23" s="79"/>
      <c r="P23" s="40" t="s">
        <v>1</v>
      </c>
      <c r="Q23" s="41">
        <v>650000</v>
      </c>
      <c r="R23" s="58"/>
    </row>
    <row r="24" spans="1:18" ht="16.5" customHeight="1">
      <c r="A24" s="11">
        <v>17</v>
      </c>
      <c r="B24" s="11"/>
      <c r="C24" s="27"/>
      <c r="D24" s="28"/>
      <c r="E24" s="28"/>
      <c r="F24" s="29"/>
      <c r="G24" s="52"/>
      <c r="H24" s="53"/>
      <c r="I24" s="30"/>
      <c r="J24" s="31"/>
      <c r="K24" s="17" t="str" cm="1">
        <f t="array" ref="K24">IFERROR(_xlfn.IFS(B24="一般",5000*I24,B24="特定",5000*I24,B24="軽貨物",1000*I24),"")</f>
        <v/>
      </c>
      <c r="L24" s="17" t="str" cm="1">
        <f t="array" ref="L24">IFERROR(_xlfn.IFS(B24="一般",50000,B24="特定",50000,B24="軽貨物",4000),"")</f>
        <v/>
      </c>
      <c r="M24" s="17" t="str">
        <f t="shared" si="0"/>
        <v/>
      </c>
      <c r="N24" s="45"/>
      <c r="O24" s="80"/>
      <c r="P24" s="40" t="s">
        <v>2</v>
      </c>
      <c r="Q24" s="42">
        <v>1000000</v>
      </c>
      <c r="R24" s="59"/>
    </row>
    <row r="25" spans="1:18" ht="16.5" customHeight="1">
      <c r="A25" s="11">
        <v>18</v>
      </c>
      <c r="B25" s="11"/>
      <c r="C25" s="27"/>
      <c r="D25" s="28"/>
      <c r="E25" s="28"/>
      <c r="F25" s="29"/>
      <c r="G25" s="52"/>
      <c r="H25" s="53"/>
      <c r="I25" s="30"/>
      <c r="J25" s="31"/>
      <c r="K25" s="17" t="str" cm="1">
        <f t="array" ref="K25">IFERROR(_xlfn.IFS(B25="一般",5000*I25,B25="特定",5000*I25,B25="軽貨物",1000*I25),"")</f>
        <v/>
      </c>
      <c r="L25" s="17" t="str" cm="1">
        <f t="array" ref="L25">IFERROR(_xlfn.IFS(B25="一般",50000,B25="特定",50000,B25="軽貨物",4000),"")</f>
        <v/>
      </c>
      <c r="M25" s="17" t="str">
        <f t="shared" si="0"/>
        <v/>
      </c>
      <c r="N25" s="45"/>
      <c r="O25" s="78" t="s">
        <v>18</v>
      </c>
      <c r="P25" s="40" t="s">
        <v>3</v>
      </c>
      <c r="Q25" s="42">
        <v>8000</v>
      </c>
      <c r="R25" s="57" t="s">
        <v>25</v>
      </c>
    </row>
    <row r="26" spans="1:18" ht="16.5" customHeight="1">
      <c r="A26" s="11">
        <v>19</v>
      </c>
      <c r="B26" s="11"/>
      <c r="C26" s="27"/>
      <c r="D26" s="28"/>
      <c r="E26" s="28"/>
      <c r="F26" s="29"/>
      <c r="G26" s="52"/>
      <c r="H26" s="53"/>
      <c r="I26" s="30"/>
      <c r="J26" s="31"/>
      <c r="K26" s="17" t="str" cm="1">
        <f t="array" ref="K26">IFERROR(_xlfn.IFS(B26="一般",5000*I26,B26="特定",5000*I26,B26="軽貨物",1000*I26),"")</f>
        <v/>
      </c>
      <c r="L26" s="17" t="str" cm="1">
        <f t="array" ref="L26">IFERROR(_xlfn.IFS(B26="一般",50000,B26="特定",50000,B26="軽貨物",4000),"")</f>
        <v/>
      </c>
      <c r="M26" s="17" t="str">
        <f t="shared" si="0"/>
        <v/>
      </c>
      <c r="N26" s="45"/>
      <c r="O26" s="79"/>
      <c r="P26" s="40" t="s">
        <v>4</v>
      </c>
      <c r="Q26" s="42">
        <v>12000</v>
      </c>
      <c r="R26" s="58"/>
    </row>
    <row r="27" spans="1:18" ht="16.5" customHeight="1">
      <c r="A27" s="12">
        <v>20</v>
      </c>
      <c r="B27" s="12"/>
      <c r="C27" s="32"/>
      <c r="D27" s="33"/>
      <c r="E27" s="33"/>
      <c r="F27" s="34"/>
      <c r="G27" s="54"/>
      <c r="H27" s="55"/>
      <c r="I27" s="35"/>
      <c r="J27" s="36"/>
      <c r="K27" s="18" t="str" cm="1">
        <f t="array" ref="K27">IFERROR(_xlfn.IFS(B27="一般",5000*I27,B27="特定",5000*I27,B27="軽貨物",1000*I27),"")</f>
        <v/>
      </c>
      <c r="L27" s="18" t="str" cm="1">
        <f t="array" ref="L27">IFERROR(_xlfn.IFS(B27="一般",50000,B27="特定",50000,B27="軽貨物",4000),"")</f>
        <v/>
      </c>
      <c r="M27" s="18" t="str">
        <f t="shared" si="0"/>
        <v/>
      </c>
      <c r="N27" s="45"/>
      <c r="O27" s="80"/>
      <c r="P27" s="40" t="s">
        <v>5</v>
      </c>
      <c r="Q27" s="42">
        <v>24000</v>
      </c>
      <c r="R27" s="59"/>
    </row>
    <row r="28" spans="1:18" ht="8.25" customHeight="1">
      <c r="A28" s="2"/>
      <c r="M28" s="21"/>
    </row>
    <row r="29" spans="1:18" ht="33.75" customHeight="1">
      <c r="C29" s="47"/>
      <c r="D29" s="62" t="s">
        <v>21</v>
      </c>
      <c r="E29" s="63"/>
      <c r="F29" s="63"/>
      <c r="G29" s="72" t="str">
        <f>IF(OR(F3="",F3&lt;1),"",IF(AND(H3="☑",J3="☑"),"",IF(H3="☑",IF(F3&lt;=15,$Q$22,IF(F3&lt;=40,$Q$23,$Q$24)),IF(J3="☑",IF(F3&lt;=5,$Q$25,IF(F3&lt;=10,$Q$26,$Q$27)),""))))</f>
        <v/>
      </c>
      <c r="H29" s="73"/>
      <c r="J29" s="74" t="s">
        <v>15</v>
      </c>
      <c r="K29" s="75"/>
      <c r="L29" s="76" t="str">
        <f>IF(COUNT(M8:M27)=0,"",SUM(M8:M27))</f>
        <v/>
      </c>
      <c r="M29" s="77"/>
    </row>
    <row r="30" spans="1:18" ht="8.25" customHeight="1" thickBot="1">
      <c r="A30" s="1"/>
    </row>
    <row r="31" spans="1:18" ht="38.25" customHeight="1" thickBot="1">
      <c r="E31" s="5"/>
      <c r="F31" s="5"/>
      <c r="G31" s="5"/>
      <c r="H31" s="5"/>
      <c r="I31" s="60" t="s">
        <v>34</v>
      </c>
      <c r="J31" s="61"/>
      <c r="K31" s="61"/>
      <c r="L31" s="65">
        <f>MIN(G29,L29)</f>
        <v>0</v>
      </c>
      <c r="M31" s="66"/>
    </row>
  </sheetData>
  <mergeCells count="14">
    <mergeCell ref="R22:R24"/>
    <mergeCell ref="R25:R27"/>
    <mergeCell ref="I31:K31"/>
    <mergeCell ref="D29:F29"/>
    <mergeCell ref="A1:M1"/>
    <mergeCell ref="L31:M31"/>
    <mergeCell ref="A3:B3"/>
    <mergeCell ref="C6:F6"/>
    <mergeCell ref="C3:D3"/>
    <mergeCell ref="G29:H29"/>
    <mergeCell ref="J29:K29"/>
    <mergeCell ref="L29:M29"/>
    <mergeCell ref="O22:O24"/>
    <mergeCell ref="O25:O27"/>
  </mergeCells>
  <phoneticPr fontId="3"/>
  <dataValidations count="2">
    <dataValidation type="list" allowBlank="1" showInputMessage="1" showErrorMessage="1" sqref="B7:B27" xr:uid="{A65C6771-8F91-4230-982B-16D145C83DDA}">
      <formula1>"一般,特定,軽貨物"</formula1>
    </dataValidation>
    <dataValidation type="list" allowBlank="1" showInputMessage="1" showErrorMessage="1" sqref="H3 J3" xr:uid="{221DAA4E-0960-4AB3-ADF9-7DD5B1720812}">
      <formula1>"☐,☑"</formula1>
    </dataValidation>
  </dataValidations>
  <printOptions horizontalCentered="1"/>
  <pageMargins left="0.23622047244094491" right="0.23622047244094491" top="0.35433070866141736" bottom="0.35433070866141736" header="0.11811023622047245" footer="0.11811023622047245"/>
  <pageSetup paperSize="9" scale="91" fitToHeight="0" orientation="landscape" r:id="rId1"/>
  <headerFooter>
    <oddHeader>&amp;L様式第８号（第９条関係）</oddHeader>
  </headerFooter>
  <drawing r:id="rId2"/>
</worksheet>
</file>