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etfile-sv01\保健福祉部\健康づくり課\課内共有\C117_健康増進事業\C020_健康診査\C275_請求様式ＨＰ掲載用\アップロード用ファイル\R5掲載案\"/>
    </mc:Choice>
  </mc:AlternateContent>
  <bookViews>
    <workbookView xWindow="480" yWindow="60" windowWidth="11370" windowHeight="6915"/>
  </bookViews>
  <sheets>
    <sheet name="原本" sheetId="13" r:id="rId1"/>
  </sheets>
  <definedNames>
    <definedName name="_xlnm.Print_Area" localSheetId="0">原本!$A$1:$H$63</definedName>
  </definedNames>
  <calcPr calcId="162913"/>
</workbook>
</file>

<file path=xl/calcChain.xml><?xml version="1.0" encoding="utf-8"?>
<calcChain xmlns="http://schemas.openxmlformats.org/spreadsheetml/2006/main">
  <c r="H58" i="13" l="1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H14" i="13"/>
  <c r="H59" i="13" s="1"/>
  <c r="H61" i="13" s="1"/>
  <c r="H28" i="13"/>
  <c r="H27" i="13"/>
  <c r="H26" i="13"/>
  <c r="H25" i="13"/>
  <c r="H24" i="13"/>
  <c r="H23" i="13"/>
  <c r="H21" i="13"/>
  <c r="H20" i="13"/>
  <c r="H19" i="13"/>
  <c r="H18" i="13"/>
  <c r="H17" i="13"/>
  <c r="H16" i="13"/>
  <c r="H15" i="13"/>
  <c r="E14" i="13"/>
  <c r="E17" i="13"/>
  <c r="E15" i="13"/>
  <c r="E18" i="13"/>
  <c r="E20" i="13"/>
  <c r="E26" i="13"/>
  <c r="E27" i="13"/>
  <c r="E28" i="13"/>
  <c r="E23" i="13"/>
  <c r="E25" i="13"/>
  <c r="E58" i="13"/>
  <c r="E57" i="13"/>
  <c r="E55" i="13"/>
  <c r="E54" i="13"/>
  <c r="E53" i="13"/>
  <c r="E51" i="13"/>
  <c r="E50" i="13"/>
  <c r="E48" i="13"/>
  <c r="E47" i="13"/>
  <c r="E46" i="13"/>
  <c r="E44" i="13"/>
  <c r="E43" i="13"/>
  <c r="E42" i="13"/>
  <c r="E40" i="13"/>
  <c r="E39" i="13"/>
  <c r="E38" i="13"/>
  <c r="E37" i="13"/>
  <c r="E35" i="13"/>
  <c r="E34" i="13"/>
  <c r="E33" i="13"/>
  <c r="E31" i="13"/>
  <c r="E30" i="13"/>
  <c r="F27" i="13"/>
  <c r="F28" i="13"/>
  <c r="F25" i="13"/>
  <c r="F24" i="13"/>
  <c r="F21" i="13"/>
  <c r="F20" i="13"/>
  <c r="F19" i="13"/>
  <c r="F17" i="13"/>
  <c r="F16" i="13"/>
  <c r="F15" i="13"/>
  <c r="E24" i="13"/>
  <c r="E19" i="13"/>
  <c r="E21" i="13"/>
  <c r="E16" i="13"/>
</calcChain>
</file>

<file path=xl/sharedStrings.xml><?xml version="1.0" encoding="utf-8"?>
<sst xmlns="http://schemas.openxmlformats.org/spreadsheetml/2006/main" count="90" uniqueCount="63">
  <si>
    <t>(様式１）</t>
    <rPh sb="1" eb="3">
      <t>ヨウシキ</t>
    </rPh>
    <phoneticPr fontId="2"/>
  </si>
  <si>
    <t>佐世保市長　様</t>
    <rPh sb="0" eb="3">
      <t>サセボ</t>
    </rPh>
    <rPh sb="3" eb="5">
      <t>シチョウ</t>
    </rPh>
    <rPh sb="6" eb="7">
      <t>サマ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</si>
  <si>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</si>
  <si>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</si>
  <si>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委託契約により、がん検診を実施したので受診者名簿を添えて委託料を請求します。</t>
    <rPh sb="0" eb="2">
      <t>イタク</t>
    </rPh>
    <rPh sb="2" eb="4">
      <t>ケイヤク</t>
    </rPh>
    <rPh sb="10" eb="12">
      <t>ケンシン</t>
    </rPh>
    <rPh sb="13" eb="15">
      <t>ジッシ</t>
    </rPh>
    <rPh sb="19" eb="22">
      <t>ジュシンシャ</t>
    </rPh>
    <rPh sb="22" eb="24">
      <t>メイボ</t>
    </rPh>
    <rPh sb="25" eb="26">
      <t>ソ</t>
    </rPh>
    <rPh sb="28" eb="30">
      <t>イタク</t>
    </rPh>
    <rPh sb="30" eb="31">
      <t>リョウ</t>
    </rPh>
    <rPh sb="32" eb="34">
      <t>セイキュウ</t>
    </rPh>
    <phoneticPr fontId="2"/>
  </si>
  <si>
    <t>内視鏡</t>
    <rPh sb="0" eb="3">
      <t>ナイシキョウ</t>
    </rPh>
    <phoneticPr fontId="2"/>
  </si>
  <si>
    <t>単価（円）</t>
    <rPh sb="0" eb="2">
      <t>タンカ</t>
    </rPh>
    <rPh sb="3" eb="4">
      <t>エン</t>
    </rPh>
    <phoneticPr fontId="2"/>
  </si>
  <si>
    <t>透視</t>
    <rPh sb="0" eb="2">
      <t>トウシ</t>
    </rPh>
    <phoneticPr fontId="2"/>
  </si>
  <si>
    <t>口座振込先</t>
    <rPh sb="0" eb="2">
      <t>コウザ</t>
    </rPh>
    <rPh sb="2" eb="4">
      <t>フリコ</t>
    </rPh>
    <rPh sb="4" eb="5">
      <t>サキ</t>
    </rPh>
    <phoneticPr fontId="2"/>
  </si>
  <si>
    <t>合計</t>
    <rPh sb="0" eb="2">
      <t>ゴウケイ</t>
    </rPh>
    <phoneticPr fontId="2"/>
  </si>
  <si>
    <t>月分</t>
    <rPh sb="0" eb="1">
      <t>ツキ</t>
    </rPh>
    <rPh sb="1" eb="2">
      <t>ブン</t>
    </rPh>
    <phoneticPr fontId="2"/>
  </si>
  <si>
    <t>胃がん</t>
    <rPh sb="0" eb="1">
      <t>イ</t>
    </rPh>
    <phoneticPr fontId="2"/>
  </si>
  <si>
    <t>肺がん</t>
    <rPh sb="0" eb="1">
      <t>ハイ</t>
    </rPh>
    <phoneticPr fontId="2"/>
  </si>
  <si>
    <t>住　　　　所</t>
    <rPh sb="0" eb="1">
      <t>ジュウ</t>
    </rPh>
    <rPh sb="5" eb="6">
      <t>トコロ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</si>
  <si>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</si>
  <si>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</si>
  <si>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大腸がん</t>
    <rPh sb="0" eb="2">
      <t>ダイチョウ</t>
    </rPh>
    <phoneticPr fontId="2"/>
  </si>
  <si>
    <t>前立腺がん</t>
    <rPh sb="0" eb="3">
      <t>ゼンリツセン</t>
    </rPh>
    <phoneticPr fontId="2"/>
  </si>
  <si>
    <t>委　託　料</t>
    <rPh sb="0" eb="1">
      <t>イ</t>
    </rPh>
    <rPh sb="2" eb="3">
      <t>コトヅケ</t>
    </rPh>
    <rPh sb="4" eb="5">
      <t>リョウ</t>
    </rPh>
    <phoneticPr fontId="2"/>
  </si>
  <si>
    <t>受　診　者　数　（人）</t>
    <rPh sb="0" eb="1">
      <t>ウケ</t>
    </rPh>
    <rPh sb="2" eb="3">
      <t>ミ</t>
    </rPh>
    <rPh sb="4" eb="5">
      <t>モノ</t>
    </rPh>
    <rPh sb="6" eb="7">
      <t>スウ</t>
    </rPh>
    <rPh sb="9" eb="10">
      <t>ニン</t>
    </rPh>
    <phoneticPr fontId="2"/>
  </si>
  <si>
    <t>生保・非課税</t>
    <rPh sb="0" eb="2">
      <t>セイホ</t>
    </rPh>
    <rPh sb="3" eb="6">
      <t>ヒカゼイ</t>
    </rPh>
    <phoneticPr fontId="2"/>
  </si>
  <si>
    <t>医師会読影</t>
    <rPh sb="0" eb="3">
      <t>イシカイ</t>
    </rPh>
    <rPh sb="3" eb="4">
      <t>ドク</t>
    </rPh>
    <rPh sb="4" eb="5">
      <t>カゲ</t>
    </rPh>
    <phoneticPr fontId="2"/>
  </si>
  <si>
    <t>自院読影</t>
    <rPh sb="0" eb="1">
      <t>ジ</t>
    </rPh>
    <rPh sb="1" eb="2">
      <t>イン</t>
    </rPh>
    <rPh sb="2" eb="3">
      <t>ヨ</t>
    </rPh>
    <rPh sb="3" eb="4">
      <t>カゲ</t>
    </rPh>
    <phoneticPr fontId="2"/>
  </si>
  <si>
    <t>○登録している通り</t>
    <rPh sb="1" eb="3">
      <t>トウロク</t>
    </rPh>
    <rPh sb="7" eb="8">
      <t>トオ</t>
    </rPh>
    <phoneticPr fontId="2"/>
  </si>
  <si>
    <t>※新規または変更する場合は、事前に</t>
    <rPh sb="1" eb="3">
      <t>シンキ</t>
    </rPh>
    <rPh sb="6" eb="8">
      <t>ヘンコウ</t>
    </rPh>
    <rPh sb="10" eb="12">
      <t>バアイ</t>
    </rPh>
    <rPh sb="14" eb="16">
      <t>ジゼン</t>
    </rPh>
    <phoneticPr fontId="2"/>
  </si>
  <si>
    <t>　健康づくり課までご連絡ください。</t>
    <rPh sb="1" eb="3">
      <t>ケンコウ</t>
    </rPh>
    <rPh sb="6" eb="7">
      <t>カ</t>
    </rPh>
    <rPh sb="10" eb="12">
      <t>レンラク</t>
    </rPh>
    <phoneticPr fontId="2"/>
  </si>
  <si>
    <t>無料クーポン券対象者</t>
    <rPh sb="0" eb="2">
      <t>ムリョウ</t>
    </rPh>
    <rPh sb="6" eb="7">
      <t>ケン</t>
    </rPh>
    <rPh sb="7" eb="10">
      <t>タイショウシャ</t>
    </rPh>
    <phoneticPr fontId="2"/>
  </si>
  <si>
    <t>無料クーポン券対象者（市国保）</t>
    <rPh sb="0" eb="2">
      <t>ムリョウ</t>
    </rPh>
    <rPh sb="6" eb="7">
      <t>ケン</t>
    </rPh>
    <rPh sb="7" eb="10">
      <t>タイショウシャ</t>
    </rPh>
    <rPh sb="11" eb="12">
      <t>シ</t>
    </rPh>
    <rPh sb="12" eb="14">
      <t>コクホ</t>
    </rPh>
    <phoneticPr fontId="2"/>
  </si>
  <si>
    <t>無料クーポン券対象者（市国保以外）</t>
    <rPh sb="0" eb="2">
      <t>ムリョウ</t>
    </rPh>
    <rPh sb="6" eb="7">
      <t>ケン</t>
    </rPh>
    <rPh sb="7" eb="10">
      <t>タイショウシャ</t>
    </rPh>
    <rPh sb="11" eb="12">
      <t>シ</t>
    </rPh>
    <rPh sb="12" eb="14">
      <t>コクホ</t>
    </rPh>
    <rPh sb="14" eb="16">
      <t>イガイ</t>
    </rPh>
    <phoneticPr fontId="2"/>
  </si>
  <si>
    <t>頸部</t>
    <rPh sb="0" eb="2">
      <t>ケイブ</t>
    </rPh>
    <phoneticPr fontId="2"/>
  </si>
  <si>
    <t>頸部
＋
体部</t>
    <rPh sb="0" eb="2">
      <t>ケイブ</t>
    </rPh>
    <rPh sb="5" eb="7">
      <t>タイブ</t>
    </rPh>
    <phoneticPr fontId="2"/>
  </si>
  <si>
    <t>◎市国保30～69歳</t>
    <rPh sb="1" eb="2">
      <t>シ</t>
    </rPh>
    <rPh sb="2" eb="4">
      <t>コクホ</t>
    </rPh>
    <rPh sb="9" eb="10">
      <t>サイ</t>
    </rPh>
    <phoneticPr fontId="2"/>
  </si>
  <si>
    <t>40～69歳</t>
    <rPh sb="5" eb="6">
      <t>サイ</t>
    </rPh>
    <phoneticPr fontId="2"/>
  </si>
  <si>
    <t>30～39歳</t>
    <rPh sb="5" eb="6">
      <t>サイ</t>
    </rPh>
    <phoneticPr fontId="2"/>
  </si>
  <si>
    <t>70歳～・生保・非課税</t>
    <rPh sb="2" eb="3">
      <t>サイ</t>
    </rPh>
    <rPh sb="5" eb="7">
      <t>セイホ</t>
    </rPh>
    <rPh sb="8" eb="11">
      <t>ヒカゼイ</t>
    </rPh>
    <phoneticPr fontId="2"/>
  </si>
  <si>
    <t>◎市国保40～69歳</t>
    <rPh sb="1" eb="2">
      <t>シ</t>
    </rPh>
    <rPh sb="2" eb="4">
      <t>コクホ</t>
    </rPh>
    <rPh sb="9" eb="10">
      <t>サイ</t>
    </rPh>
    <phoneticPr fontId="2"/>
  </si>
  <si>
    <t>◎市国保20～69歳</t>
    <rPh sb="1" eb="2">
      <t>シ</t>
    </rPh>
    <rPh sb="2" eb="4">
      <t>コクホ</t>
    </rPh>
    <rPh sb="9" eb="10">
      <t>サイ</t>
    </rPh>
    <phoneticPr fontId="2"/>
  </si>
  <si>
    <t>20～69歳</t>
    <rPh sb="5" eb="6">
      <t>サイ</t>
    </rPh>
    <phoneticPr fontId="2"/>
  </si>
  <si>
    <t>50～69歳</t>
    <rPh sb="5" eb="6">
      <t>サイ</t>
    </rPh>
    <phoneticPr fontId="2"/>
  </si>
  <si>
    <t>◎市国保50～69歳</t>
    <rPh sb="1" eb="2">
      <t>シ</t>
    </rPh>
    <rPh sb="2" eb="4">
      <t>コクホ</t>
    </rPh>
    <rPh sb="9" eb="10">
      <t>サイ</t>
    </rPh>
    <phoneticPr fontId="2"/>
  </si>
  <si>
    <t>◎市国保40～49歳</t>
    <rPh sb="1" eb="2">
      <t>シ</t>
    </rPh>
    <rPh sb="2" eb="4">
      <t>コクホ</t>
    </rPh>
    <rPh sb="9" eb="10">
      <t>サイ</t>
    </rPh>
    <phoneticPr fontId="2"/>
  </si>
  <si>
    <t>40～49歳</t>
    <rPh sb="5" eb="6">
      <t>サイ</t>
    </rPh>
    <phoneticPr fontId="2"/>
  </si>
  <si>
    <t xml:space="preserve"> 40～69歳</t>
    <rPh sb="6" eb="7">
      <t>サイ</t>
    </rPh>
    <phoneticPr fontId="2"/>
  </si>
  <si>
    <t>視触診＋
エコー</t>
    <rPh sb="0" eb="3">
      <t>シショクシン</t>
    </rPh>
    <phoneticPr fontId="2"/>
  </si>
  <si>
    <t>が　ん　検　診（一次）　委　託　料　請　求　書</t>
    <rPh sb="4" eb="5">
      <t>ケン</t>
    </rPh>
    <rPh sb="6" eb="7">
      <t>ミ</t>
    </rPh>
    <rPh sb="8" eb="10">
      <t>イチジ</t>
    </rPh>
    <rPh sb="12" eb="13">
      <t>イ</t>
    </rPh>
    <rPh sb="14" eb="15">
      <t>コトヅケ</t>
    </rPh>
    <rPh sb="16" eb="17">
      <t>リョウ</t>
    </rPh>
    <rPh sb="18" eb="19">
      <t>ショウ</t>
    </rPh>
    <rPh sb="20" eb="21">
      <t>モトム</t>
    </rPh>
    <rPh sb="22" eb="23">
      <t>ショ</t>
    </rPh>
    <phoneticPr fontId="2"/>
  </si>
  <si>
    <t>Ｘ線</t>
    <rPh sb="1" eb="2">
      <t>セン</t>
    </rPh>
    <phoneticPr fontId="2"/>
  </si>
  <si>
    <t xml:space="preserve">Ｘ線
＋
喀痰     </t>
    <rPh sb="1" eb="2">
      <t>セン</t>
    </rPh>
    <rPh sb="5" eb="7">
      <t>カクタン</t>
    </rPh>
    <phoneticPr fontId="2"/>
  </si>
  <si>
    <t>◎市国保30歳台・40歳以上PM・CV・VP</t>
    <rPh sb="1" eb="2">
      <t>シ</t>
    </rPh>
    <rPh sb="2" eb="4">
      <t>コクホ</t>
    </rPh>
    <rPh sb="6" eb="8">
      <t>サイダイ</t>
    </rPh>
    <rPh sb="11" eb="12">
      <t>サイ</t>
    </rPh>
    <rPh sb="12" eb="14">
      <t>イジョウ</t>
    </rPh>
    <phoneticPr fontId="2"/>
  </si>
  <si>
    <t>30歳台・40歳以上PM･CV･VP</t>
    <rPh sb="2" eb="3">
      <t>サイ</t>
    </rPh>
    <rPh sb="3" eb="4">
      <t>ダイ</t>
    </rPh>
    <rPh sb="7" eb="8">
      <t>サイ</t>
    </rPh>
    <rPh sb="8" eb="10">
      <t>イジョウ</t>
    </rPh>
    <phoneticPr fontId="2"/>
  </si>
  <si>
    <t>40歳以上PM･CV･VP無料クーポン対象者</t>
    <rPh sb="2" eb="5">
      <t>サイイジョウ</t>
    </rPh>
    <rPh sb="13" eb="15">
      <t>ムリョウ</t>
    </rPh>
    <rPh sb="19" eb="21">
      <t>タイショウ</t>
    </rPh>
    <rPh sb="21" eb="22">
      <t>シャ</t>
    </rPh>
    <phoneticPr fontId="2"/>
  </si>
  <si>
    <t>70歳以上PM等・生保・非課税</t>
    <rPh sb="2" eb="3">
      <t>サイ</t>
    </rPh>
    <rPh sb="3" eb="5">
      <t>イジョウ</t>
    </rPh>
    <rPh sb="7" eb="8">
      <t>トウ</t>
    </rPh>
    <rPh sb="9" eb="11">
      <t>セイホ</t>
    </rPh>
    <rPh sb="12" eb="15">
      <t>ヒカゼイ</t>
    </rPh>
    <phoneticPr fontId="2"/>
  </si>
  <si>
    <t>(視触診)＋
ﾏﾝﾓ保健所撮影</t>
    <rPh sb="1" eb="4">
      <t>シ</t>
    </rPh>
    <rPh sb="10" eb="12">
      <t>ホケン</t>
    </rPh>
    <rPh sb="12" eb="13">
      <t>ショ</t>
    </rPh>
    <rPh sb="13" eb="15">
      <t>サツエイ</t>
    </rPh>
    <phoneticPr fontId="2"/>
  </si>
  <si>
    <t>(視触診)＋
マンモ撮影
１方向</t>
    <rPh sb="1" eb="4">
      <t>シ</t>
    </rPh>
    <rPh sb="10" eb="12">
      <t>サツエイ</t>
    </rPh>
    <rPh sb="14" eb="16">
      <t>ホウコウ</t>
    </rPh>
    <phoneticPr fontId="2"/>
  </si>
  <si>
    <t>(視触診)＋
マンモ撮影
２方向</t>
    <rPh sb="1" eb="4">
      <t>シショクシン</t>
    </rPh>
    <rPh sb="10" eb="12">
      <t>サツエイ</t>
    </rPh>
    <rPh sb="14" eb="16">
      <t>ホウコウ</t>
    </rPh>
    <phoneticPr fontId="2"/>
  </si>
  <si>
    <t>¥</t>
    <phoneticPr fontId="2"/>
  </si>
  <si>
    <t>読影方法</t>
    <rPh sb="0" eb="1">
      <t>ドク</t>
    </rPh>
    <rPh sb="1" eb="2">
      <t>カゲ</t>
    </rPh>
    <rPh sb="2" eb="4">
      <t>ホウホウ</t>
    </rPh>
    <phoneticPr fontId="2"/>
  </si>
  <si>
    <t>医師会読影</t>
    <rPh sb="0" eb="3">
      <t>イシカイ</t>
    </rPh>
    <rPh sb="3" eb="5">
      <t>ドクエイ</t>
    </rPh>
    <phoneticPr fontId="2"/>
  </si>
  <si>
    <t>自院読影</t>
    <rPh sb="0" eb="1">
      <t>ジ</t>
    </rPh>
    <rPh sb="1" eb="2">
      <t>イン</t>
    </rPh>
    <rPh sb="2" eb="4">
      <t>ドクエイ</t>
    </rPh>
    <phoneticPr fontId="2"/>
  </si>
  <si>
    <t>令和５年４月１日～令和６年３月３１日</t>
    <rPh sb="0" eb="2">
      <t>レイワ</t>
    </rPh>
    <rPh sb="3" eb="4">
      <t>ネン</t>
    </rPh>
    <rPh sb="5" eb="6">
      <t>ツキ</t>
    </rPh>
    <rPh sb="7" eb="8">
      <t>ニチ</t>
    </rPh>
    <rPh sb="9" eb="11">
      <t>レイワ</t>
    </rPh>
    <rPh sb="12" eb="13">
      <t>ネン</t>
    </rPh>
    <rPh sb="14" eb="15">
      <t>ツキ</t>
    </rPh>
    <rPh sb="17" eb="18">
      <t>ニチ</t>
    </rPh>
    <phoneticPr fontId="2"/>
  </si>
  <si>
    <t xml:space="preserve"> 作業欄（読影方法選択）</t>
    <rPh sb="1" eb="3">
      <t>サギョウ</t>
    </rPh>
    <rPh sb="3" eb="4">
      <t>ラン</t>
    </rPh>
    <rPh sb="5" eb="7">
      <t>ドクエイ</t>
    </rPh>
    <rPh sb="7" eb="9">
      <t>ホウホウ</t>
    </rPh>
    <rPh sb="9" eb="11">
      <t>センタク</t>
    </rPh>
    <phoneticPr fontId="2"/>
  </si>
  <si>
    <t>うち消費税（10％）</t>
    <rPh sb="2" eb="5">
      <t>ショウヒゼイ</t>
    </rPh>
    <phoneticPr fontId="2"/>
  </si>
  <si>
    <t>胃がん・肺がん実施のときは、数量と併せて読影方法を選択</t>
    <rPh sb="0" eb="1">
      <t>イ</t>
    </rPh>
    <rPh sb="4" eb="5">
      <t>ハイ</t>
    </rPh>
    <rPh sb="7" eb="9">
      <t>ジッシ</t>
    </rPh>
    <rPh sb="14" eb="16">
      <t>スウリョウ</t>
    </rPh>
    <rPh sb="17" eb="18">
      <t>アワ</t>
    </rPh>
    <rPh sb="20" eb="22">
      <t>ドクエイ</t>
    </rPh>
    <rPh sb="22" eb="24">
      <t>ホウホウ</t>
    </rPh>
    <rPh sb="25" eb="27">
      <t>センタク</t>
    </rPh>
    <phoneticPr fontId="2"/>
  </si>
  <si>
    <t>　　　　　　　　　　　　　　　　　　　           　　　　印</t>
    <rPh sb="34" eb="3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</si>
</sst>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??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3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4"/>
      <name val="ＭＳ Ｐゴシック"/>
      <family val="3"/>
      <charset val="128"/>
    </font>
    <font>
      <b/>
      <sz val="13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1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38" fontId="9" fillId="0" borderId="1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vertical="center"/>
    </xf>
    <xf numFmtId="38" fontId="9" fillId="0" borderId="27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9" xfId="1" applyFont="1" applyFill="1" applyBorder="1" applyAlignment="1">
      <alignment vertical="center"/>
    </xf>
    <xf numFmtId="38" fontId="9" fillId="0" borderId="30" xfId="1" applyFont="1" applyFill="1" applyBorder="1" applyAlignment="1">
      <alignment vertical="center"/>
    </xf>
    <xf numFmtId="38" fontId="9" fillId="0" borderId="31" xfId="1" applyFont="1" applyFill="1" applyBorder="1" applyAlignment="1">
      <alignment vertical="center"/>
    </xf>
    <xf numFmtId="38" fontId="9" fillId="0" borderId="32" xfId="1" applyFont="1" applyFill="1" applyBorder="1" applyAlignment="1">
      <alignment vertical="center"/>
    </xf>
    <xf numFmtId="38" fontId="9" fillId="0" borderId="33" xfId="1" applyFont="1" applyFill="1" applyBorder="1" applyAlignment="1">
      <alignment vertical="center"/>
    </xf>
    <xf numFmtId="38" fontId="9" fillId="0" borderId="34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</xf>
    <xf numFmtId="38" fontId="9" fillId="0" borderId="17" xfId="1" applyFont="1" applyFill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62" xfId="1" applyFont="1" applyFill="1" applyBorder="1" applyAlignment="1">
      <alignment horizontal="right" vertical="center"/>
    </xf>
    <xf numFmtId="38" fontId="9" fillId="0" borderId="63" xfId="1" applyFont="1" applyFill="1" applyBorder="1" applyAlignment="1">
      <alignment horizontal="right" vertical="center"/>
    </xf>
    <xf numFmtId="38" fontId="9" fillId="0" borderId="49" xfId="1" applyFont="1" applyFill="1" applyBorder="1" applyAlignment="1">
      <alignment horizontal="right" vertical="center"/>
    </xf>
    <xf numFmtId="38" fontId="9" fillId="0" borderId="50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64" xfId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35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34" xfId="1" applyFont="1" applyFill="1" applyBorder="1" applyAlignment="1">
      <alignment horizontal="center" vertical="center"/>
    </xf>
    <xf numFmtId="38" fontId="9" fillId="0" borderId="65" xfId="1" applyFont="1" applyFill="1" applyBorder="1" applyAlignment="1">
      <alignment horizontal="right" vertical="center"/>
    </xf>
    <xf numFmtId="38" fontId="9" fillId="0" borderId="66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0" borderId="51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67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38" fontId="9" fillId="0" borderId="17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shrinkToFit="1"/>
    </xf>
    <xf numFmtId="0" fontId="5" fillId="0" borderId="57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view="pageBreakPreview" topLeftCell="A28" zoomScaleNormal="100" zoomScaleSheetLayoutView="100" zoomScalePageLayoutView="75" workbookViewId="0">
      <selection activeCell="D37" sqref="D37"/>
    </sheetView>
  </sheetViews>
  <sheetFormatPr defaultRowHeight="13.5" x14ac:dyDescent="0.15"/>
  <cols>
    <col min="1" max="2" width="12.75" style="2" customWidth="1"/>
    <col min="3" max="3" width="32.375" style="2" customWidth="1"/>
    <col min="4" max="4" width="10.125" style="2" customWidth="1"/>
    <col min="5" max="5" width="11.75" style="2" customWidth="1"/>
    <col min="6" max="6" width="11.125" style="2" customWidth="1"/>
    <col min="7" max="7" width="2.875" style="2" customWidth="1"/>
    <col min="8" max="8" width="19.75" style="2" customWidth="1"/>
    <col min="9" max="9" width="27.875" style="2" bestFit="1" customWidth="1"/>
    <col min="10" max="10" width="11.5" style="2" customWidth="1"/>
    <col min="11" max="16384" width="9" style="2"/>
  </cols>
  <sheetData>
    <row r="1" spans="1:10" x14ac:dyDescent="0.15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10" ht="24" customHeight="1" x14ac:dyDescent="0.15">
      <c r="A2" s="7" t="s">
        <v>1</v>
      </c>
      <c r="B2" s="5"/>
      <c r="C2" s="5"/>
      <c r="D2" s="62" t="s">
        <v>13</v>
      </c>
      <c r="E2" s="142"/>
      <c r="F2" s="142"/>
      <c r="G2" s="142"/>
      <c r="H2" s="142"/>
      <c r="I2" s="6"/>
      <c r="J2" s="60" t="s">
        <v>56</v>
      </c>
    </row>
    <row r="3" spans="1:10" ht="24.6" customHeight="1" x14ac:dyDescent="0.15">
      <c r="A3" s="5"/>
      <c r="B3" s="5"/>
      <c r="C3" s="5"/>
      <c r="D3" s="62" t="s">
        <v>2</v>
      </c>
      <c r="E3" s="142"/>
      <c r="F3" s="142"/>
      <c r="G3" s="142"/>
      <c r="H3" s="142"/>
      <c r="I3" s="6"/>
      <c r="J3" s="60" t="s">
        <v>57</v>
      </c>
    </row>
    <row r="4" spans="1:10" ht="28.15" customHeight="1" x14ac:dyDescent="0.15">
      <c r="A4" s="5"/>
      <c r="B4" s="5"/>
      <c r="C4" s="5"/>
      <c r="D4" s="62" t="s">
        <v>3</v>
      </c>
      <c r="E4" s="141" t="s">
        <v>62</v>
      </c>
      <c r="F4" s="142"/>
      <c r="G4" s="142"/>
      <c r="H4" s="142"/>
      <c r="I4" s="6"/>
    </row>
    <row r="5" spans="1:10" ht="7.5" customHeight="1" x14ac:dyDescent="0.15">
      <c r="A5" s="5"/>
      <c r="B5" s="5"/>
      <c r="C5" s="5"/>
      <c r="D5" s="5"/>
      <c r="E5" s="5"/>
      <c r="F5" s="5"/>
      <c r="G5" s="5"/>
      <c r="H5" s="5"/>
      <c r="I5" s="6"/>
    </row>
    <row r="6" spans="1:10" ht="18.75" x14ac:dyDescent="0.15">
      <c r="A6" s="133" t="s">
        <v>44</v>
      </c>
      <c r="B6" s="133"/>
      <c r="C6" s="133"/>
      <c r="D6" s="133"/>
      <c r="E6" s="133"/>
      <c r="F6" s="133"/>
      <c r="G6" s="133"/>
      <c r="H6" s="133"/>
      <c r="I6" s="6"/>
    </row>
    <row r="7" spans="1:10" ht="7.5" customHeight="1" x14ac:dyDescent="0.15">
      <c r="A7" s="5"/>
      <c r="B7" s="8"/>
      <c r="C7" s="8"/>
      <c r="D7" s="8"/>
      <c r="E7" s="8"/>
      <c r="F7" s="8"/>
      <c r="G7" s="8"/>
      <c r="H7" s="8"/>
      <c r="I7" s="6"/>
    </row>
    <row r="8" spans="1:10" x14ac:dyDescent="0.15">
      <c r="A8" s="5" t="s">
        <v>4</v>
      </c>
      <c r="B8" s="5"/>
      <c r="C8" s="5"/>
      <c r="D8" s="5"/>
      <c r="E8" s="5"/>
      <c r="F8" s="5"/>
      <c r="G8" s="5"/>
      <c r="H8" s="5"/>
      <c r="I8" s="6"/>
    </row>
    <row r="9" spans="1:10" ht="6" customHeight="1" x14ac:dyDescent="0.15">
      <c r="A9" s="5"/>
      <c r="B9" s="5"/>
      <c r="C9" s="5"/>
      <c r="D9" s="5"/>
      <c r="E9" s="5"/>
      <c r="F9" s="5"/>
      <c r="G9" s="5"/>
      <c r="H9" s="5"/>
      <c r="I9" s="6"/>
    </row>
    <row r="10" spans="1:10" ht="14.25" x14ac:dyDescent="0.15">
      <c r="A10" s="9" t="s">
        <v>58</v>
      </c>
      <c r="B10" s="5"/>
      <c r="C10" s="5"/>
      <c r="D10" s="5"/>
      <c r="E10" s="5"/>
      <c r="F10" s="5"/>
      <c r="G10" s="5"/>
      <c r="H10" s="71" t="s">
        <v>10</v>
      </c>
      <c r="I10" s="58" t="s">
        <v>61</v>
      </c>
    </row>
    <row r="11" spans="1:10" ht="7.15" customHeight="1" thickBot="1" x14ac:dyDescent="0.2">
      <c r="A11" s="5"/>
      <c r="B11" s="5"/>
      <c r="C11" s="5"/>
      <c r="D11" s="5"/>
      <c r="E11" s="5"/>
      <c r="F11" s="5"/>
      <c r="G11" s="5"/>
      <c r="H11" s="5"/>
      <c r="I11" s="6"/>
    </row>
    <row r="12" spans="1:10" ht="18.600000000000001" customHeight="1" thickBot="1" x14ac:dyDescent="0.2">
      <c r="A12" s="134" t="s">
        <v>19</v>
      </c>
      <c r="B12" s="135"/>
      <c r="C12" s="135"/>
      <c r="D12" s="135"/>
      <c r="E12" s="136" t="s">
        <v>6</v>
      </c>
      <c r="F12" s="137"/>
      <c r="G12" s="136" t="s">
        <v>18</v>
      </c>
      <c r="H12" s="153"/>
      <c r="J12" s="61" t="s">
        <v>59</v>
      </c>
    </row>
    <row r="13" spans="1:10" ht="20.25" customHeight="1" x14ac:dyDescent="0.15">
      <c r="A13" s="107" t="s">
        <v>11</v>
      </c>
      <c r="B13" s="130" t="s">
        <v>5</v>
      </c>
      <c r="C13" s="138"/>
      <c r="D13" s="139"/>
      <c r="E13" s="10" t="s">
        <v>21</v>
      </c>
      <c r="F13" s="10" t="s">
        <v>22</v>
      </c>
      <c r="G13" s="138"/>
      <c r="H13" s="154"/>
      <c r="I13" s="6"/>
      <c r="J13" s="59" t="s">
        <v>55</v>
      </c>
    </row>
    <row r="14" spans="1:10" s="3" customFormat="1" ht="20.25" customHeight="1" x14ac:dyDescent="0.15">
      <c r="A14" s="108"/>
      <c r="B14" s="131"/>
      <c r="C14" s="26" t="s">
        <v>34</v>
      </c>
      <c r="D14" s="65"/>
      <c r="E14" s="11">
        <f>F14-(ROUNDDOWN(F14*0.065,0))</f>
        <v>13702</v>
      </c>
      <c r="F14" s="12">
        <v>14654</v>
      </c>
      <c r="G14" s="35"/>
      <c r="H14" s="48" t="str">
        <f>IF(J14="医師会読影",D14*E14,IF(J14="自院読影",D14*F14,""))</f>
        <v/>
      </c>
      <c r="I14" s="57" t="str">
        <f>IF(D14="",IF(J14="","","受診者数を入力"),IF(J14="","読影方法を入力",""))</f>
        <v/>
      </c>
      <c r="J14" s="72"/>
    </row>
    <row r="15" spans="1:10" s="3" customFormat="1" ht="20.25" customHeight="1" x14ac:dyDescent="0.15">
      <c r="A15" s="108"/>
      <c r="B15" s="131"/>
      <c r="C15" s="27" t="s">
        <v>31</v>
      </c>
      <c r="D15" s="63"/>
      <c r="E15" s="12">
        <f>E14</f>
        <v>13702</v>
      </c>
      <c r="F15" s="12">
        <f>F14</f>
        <v>14654</v>
      </c>
      <c r="G15" s="35"/>
      <c r="H15" s="48" t="str">
        <f t="shared" ref="H15:H21" si="0">IF(J15="医師会読影",D15*E15,IF(J15="自院読影",D15*F15,""))</f>
        <v/>
      </c>
      <c r="I15" s="57" t="str">
        <f t="shared" ref="I15:I28" si="1">IF(D15="",IF(J15="","","受診者数を入力"),IF(J15="","読影方法を入力",""))</f>
        <v/>
      </c>
      <c r="J15" s="72"/>
    </row>
    <row r="16" spans="1:10" s="3" customFormat="1" ht="20.25" customHeight="1" x14ac:dyDescent="0.15">
      <c r="A16" s="108"/>
      <c r="B16" s="131"/>
      <c r="C16" s="27" t="s">
        <v>32</v>
      </c>
      <c r="D16" s="63"/>
      <c r="E16" s="12">
        <f>E14-1000</f>
        <v>12702</v>
      </c>
      <c r="F16" s="12">
        <f>F14-1000</f>
        <v>13654</v>
      </c>
      <c r="G16" s="35"/>
      <c r="H16" s="48" t="str">
        <f t="shared" si="0"/>
        <v/>
      </c>
      <c r="I16" s="57" t="str">
        <f t="shared" si="1"/>
        <v/>
      </c>
      <c r="J16" s="72"/>
    </row>
    <row r="17" spans="1:10" s="3" customFormat="1" ht="20.25" customHeight="1" thickBot="1" x14ac:dyDescent="0.2">
      <c r="A17" s="108"/>
      <c r="B17" s="132"/>
      <c r="C17" s="28" t="s">
        <v>33</v>
      </c>
      <c r="D17" s="64"/>
      <c r="E17" s="14">
        <f>E14-3000</f>
        <v>10702</v>
      </c>
      <c r="F17" s="14">
        <f>F14-3000</f>
        <v>11654</v>
      </c>
      <c r="G17" s="36"/>
      <c r="H17" s="49" t="str">
        <f t="shared" si="0"/>
        <v/>
      </c>
      <c r="I17" s="57" t="str">
        <f t="shared" si="1"/>
        <v/>
      </c>
      <c r="J17" s="72"/>
    </row>
    <row r="18" spans="1:10" s="3" customFormat="1" ht="20.25" customHeight="1" thickTop="1" x14ac:dyDescent="0.15">
      <c r="A18" s="108"/>
      <c r="B18" s="121" t="s">
        <v>7</v>
      </c>
      <c r="C18" s="26" t="s">
        <v>34</v>
      </c>
      <c r="D18" s="65"/>
      <c r="E18" s="15">
        <f>F18-(ROUNDDOWN(F18*0.065,0))</f>
        <v>9652</v>
      </c>
      <c r="F18" s="15">
        <v>10322</v>
      </c>
      <c r="G18" s="11"/>
      <c r="H18" s="50" t="str">
        <f t="shared" si="0"/>
        <v/>
      </c>
      <c r="I18" s="57" t="str">
        <f t="shared" si="1"/>
        <v/>
      </c>
      <c r="J18" s="72"/>
    </row>
    <row r="19" spans="1:10" s="3" customFormat="1" ht="20.25" customHeight="1" x14ac:dyDescent="0.15">
      <c r="A19" s="108"/>
      <c r="B19" s="122"/>
      <c r="C19" s="27" t="s">
        <v>31</v>
      </c>
      <c r="D19" s="63"/>
      <c r="E19" s="12">
        <f>E18</f>
        <v>9652</v>
      </c>
      <c r="F19" s="12">
        <f>F18</f>
        <v>10322</v>
      </c>
      <c r="G19" s="35"/>
      <c r="H19" s="48" t="str">
        <f t="shared" si="0"/>
        <v/>
      </c>
      <c r="I19" s="57" t="str">
        <f t="shared" si="1"/>
        <v/>
      </c>
      <c r="J19" s="72"/>
    </row>
    <row r="20" spans="1:10" s="3" customFormat="1" ht="20.25" customHeight="1" x14ac:dyDescent="0.15">
      <c r="A20" s="108"/>
      <c r="B20" s="122"/>
      <c r="C20" s="27" t="s">
        <v>32</v>
      </c>
      <c r="D20" s="63"/>
      <c r="E20" s="12">
        <f>E18-1000</f>
        <v>8652</v>
      </c>
      <c r="F20" s="12">
        <f>F18-1000</f>
        <v>9322</v>
      </c>
      <c r="G20" s="35"/>
      <c r="H20" s="48" t="str">
        <f t="shared" si="0"/>
        <v/>
      </c>
      <c r="I20" s="57" t="str">
        <f t="shared" si="1"/>
        <v/>
      </c>
      <c r="J20" s="72"/>
    </row>
    <row r="21" spans="1:10" s="3" customFormat="1" ht="20.25" customHeight="1" thickBot="1" x14ac:dyDescent="0.2">
      <c r="A21" s="109"/>
      <c r="B21" s="140"/>
      <c r="C21" s="29" t="s">
        <v>33</v>
      </c>
      <c r="D21" s="69"/>
      <c r="E21" s="16">
        <f>E18-3000</f>
        <v>6652</v>
      </c>
      <c r="F21" s="17">
        <f>F18-3000</f>
        <v>7322</v>
      </c>
      <c r="G21" s="34"/>
      <c r="H21" s="51" t="str">
        <f t="shared" si="0"/>
        <v/>
      </c>
      <c r="I21" s="57" t="str">
        <f t="shared" si="1"/>
        <v/>
      </c>
      <c r="J21" s="72"/>
    </row>
    <row r="22" spans="1:10" s="3" customFormat="1" ht="20.25" customHeight="1" x14ac:dyDescent="0.15">
      <c r="A22" s="118" t="s">
        <v>12</v>
      </c>
      <c r="B22" s="121" t="s">
        <v>45</v>
      </c>
      <c r="C22" s="124"/>
      <c r="D22" s="125"/>
      <c r="E22" s="10" t="s">
        <v>21</v>
      </c>
      <c r="F22" s="10" t="s">
        <v>22</v>
      </c>
      <c r="G22" s="128"/>
      <c r="H22" s="129"/>
      <c r="I22" s="57" t="str">
        <f t="shared" si="1"/>
        <v/>
      </c>
      <c r="J22" s="73"/>
    </row>
    <row r="23" spans="1:10" s="3" customFormat="1" ht="20.25" customHeight="1" x14ac:dyDescent="0.15">
      <c r="A23" s="118"/>
      <c r="B23" s="121"/>
      <c r="C23" s="26" t="s">
        <v>34</v>
      </c>
      <c r="D23" s="65"/>
      <c r="E23" s="15">
        <f>F23-(ROUNDDOWN(F23*0.065,0))</f>
        <v>3395</v>
      </c>
      <c r="F23" s="12">
        <v>3631</v>
      </c>
      <c r="G23" s="35"/>
      <c r="H23" s="50" t="str">
        <f t="shared" ref="H23:H28" si="2">IF(J23="医師会読影",D23*E23,IF(J23="自院読影",D23*F23,""))</f>
        <v/>
      </c>
      <c r="I23" s="57" t="str">
        <f t="shared" si="1"/>
        <v/>
      </c>
      <c r="J23" s="72"/>
    </row>
    <row r="24" spans="1:10" s="3" customFormat="1" ht="20.25" customHeight="1" x14ac:dyDescent="0.15">
      <c r="A24" s="119"/>
      <c r="B24" s="122"/>
      <c r="C24" s="27" t="s">
        <v>35</v>
      </c>
      <c r="D24" s="63"/>
      <c r="E24" s="12">
        <f>E23</f>
        <v>3395</v>
      </c>
      <c r="F24" s="12">
        <f>F23</f>
        <v>3631</v>
      </c>
      <c r="G24" s="35"/>
      <c r="H24" s="48" t="str">
        <f t="shared" si="2"/>
        <v/>
      </c>
      <c r="I24" s="57" t="str">
        <f t="shared" si="1"/>
        <v/>
      </c>
      <c r="J24" s="72"/>
    </row>
    <row r="25" spans="1:10" s="3" customFormat="1" ht="20.25" customHeight="1" thickBot="1" x14ac:dyDescent="0.2">
      <c r="A25" s="119"/>
      <c r="B25" s="123"/>
      <c r="C25" s="28" t="s">
        <v>32</v>
      </c>
      <c r="D25" s="64"/>
      <c r="E25" s="14">
        <f>E23-400</f>
        <v>2995</v>
      </c>
      <c r="F25" s="14">
        <f>F23-400</f>
        <v>3231</v>
      </c>
      <c r="G25" s="36"/>
      <c r="H25" s="49" t="str">
        <f t="shared" si="2"/>
        <v/>
      </c>
      <c r="I25" s="57" t="str">
        <f t="shared" si="1"/>
        <v/>
      </c>
      <c r="J25" s="72"/>
    </row>
    <row r="26" spans="1:10" s="3" customFormat="1" ht="20.25" customHeight="1" thickTop="1" x14ac:dyDescent="0.15">
      <c r="A26" s="119"/>
      <c r="B26" s="104" t="s">
        <v>46</v>
      </c>
      <c r="C26" s="26" t="s">
        <v>34</v>
      </c>
      <c r="D26" s="65"/>
      <c r="E26" s="15">
        <f>F26-(ROUNDDOWN(F26*0.065,0))</f>
        <v>7180</v>
      </c>
      <c r="F26" s="15">
        <v>7679</v>
      </c>
      <c r="G26" s="11"/>
      <c r="H26" s="50" t="str">
        <f t="shared" si="2"/>
        <v/>
      </c>
      <c r="I26" s="57" t="str">
        <f t="shared" si="1"/>
        <v/>
      </c>
      <c r="J26" s="72"/>
    </row>
    <row r="27" spans="1:10" s="3" customFormat="1" ht="20.25" customHeight="1" x14ac:dyDescent="0.15">
      <c r="A27" s="119"/>
      <c r="B27" s="105"/>
      <c r="C27" s="27" t="s">
        <v>35</v>
      </c>
      <c r="D27" s="63"/>
      <c r="E27" s="12">
        <f>E26</f>
        <v>7180</v>
      </c>
      <c r="F27" s="12">
        <f>F26</f>
        <v>7679</v>
      </c>
      <c r="G27" s="35"/>
      <c r="H27" s="48" t="str">
        <f t="shared" si="2"/>
        <v/>
      </c>
      <c r="I27" s="57" t="str">
        <f t="shared" si="1"/>
        <v/>
      </c>
      <c r="J27" s="72"/>
    </row>
    <row r="28" spans="1:10" s="3" customFormat="1" ht="20.25" customHeight="1" thickBot="1" x14ac:dyDescent="0.2">
      <c r="A28" s="120"/>
      <c r="B28" s="106"/>
      <c r="C28" s="29" t="s">
        <v>32</v>
      </c>
      <c r="D28" s="69"/>
      <c r="E28" s="17">
        <f>E27-900</f>
        <v>6280</v>
      </c>
      <c r="F28" s="17">
        <f>F27-900</f>
        <v>6779</v>
      </c>
      <c r="G28" s="34"/>
      <c r="H28" s="51" t="str">
        <f t="shared" si="2"/>
        <v/>
      </c>
      <c r="I28" s="57" t="str">
        <f t="shared" si="1"/>
        <v/>
      </c>
      <c r="J28" s="72"/>
    </row>
    <row r="29" spans="1:10" s="3" customFormat="1" ht="20.25" customHeight="1" x14ac:dyDescent="0.15">
      <c r="A29" s="98" t="s">
        <v>16</v>
      </c>
      <c r="B29" s="99"/>
      <c r="C29" s="30" t="s">
        <v>34</v>
      </c>
      <c r="D29" s="70"/>
      <c r="E29" s="92">
        <v>4494</v>
      </c>
      <c r="F29" s="93"/>
      <c r="G29" s="38"/>
      <c r="H29" s="52" t="str">
        <f>IF(D29="","",D29*E29)</f>
        <v/>
      </c>
      <c r="I29" s="13"/>
    </row>
    <row r="30" spans="1:10" s="3" customFormat="1" ht="20.25" customHeight="1" x14ac:dyDescent="0.15">
      <c r="A30" s="100"/>
      <c r="B30" s="101"/>
      <c r="C30" s="27" t="s">
        <v>35</v>
      </c>
      <c r="D30" s="63"/>
      <c r="E30" s="74">
        <f>E29</f>
        <v>4494</v>
      </c>
      <c r="F30" s="75"/>
      <c r="G30" s="39"/>
      <c r="H30" s="48" t="str">
        <f t="shared" ref="H30:H58" si="3">IF(D30="","",D30*E30)</f>
        <v/>
      </c>
      <c r="I30" s="13"/>
    </row>
    <row r="31" spans="1:10" s="3" customFormat="1" ht="20.25" customHeight="1" thickBot="1" x14ac:dyDescent="0.2">
      <c r="A31" s="102"/>
      <c r="B31" s="103"/>
      <c r="C31" s="29" t="s">
        <v>42</v>
      </c>
      <c r="D31" s="69"/>
      <c r="E31" s="94">
        <f>E29-600</f>
        <v>3894</v>
      </c>
      <c r="F31" s="95"/>
      <c r="G31" s="40"/>
      <c r="H31" s="51" t="str">
        <f t="shared" si="3"/>
        <v/>
      </c>
      <c r="I31" s="13"/>
    </row>
    <row r="32" spans="1:10" s="3" customFormat="1" ht="20.25" customHeight="1" x14ac:dyDescent="0.15">
      <c r="A32" s="126" t="s">
        <v>14</v>
      </c>
      <c r="B32" s="130" t="s">
        <v>29</v>
      </c>
      <c r="C32" s="30" t="s">
        <v>34</v>
      </c>
      <c r="D32" s="70"/>
      <c r="E32" s="92">
        <v>8128</v>
      </c>
      <c r="F32" s="93"/>
      <c r="G32" s="38"/>
      <c r="H32" s="52" t="str">
        <f t="shared" si="3"/>
        <v/>
      </c>
      <c r="I32" s="13"/>
    </row>
    <row r="33" spans="1:9" s="3" customFormat="1" ht="20.25" customHeight="1" x14ac:dyDescent="0.15">
      <c r="A33" s="118"/>
      <c r="B33" s="131"/>
      <c r="C33" s="27" t="s">
        <v>36</v>
      </c>
      <c r="D33" s="65"/>
      <c r="E33" s="74">
        <f>E32</f>
        <v>8128</v>
      </c>
      <c r="F33" s="75"/>
      <c r="G33" s="41"/>
      <c r="H33" s="50" t="str">
        <f t="shared" si="3"/>
        <v/>
      </c>
      <c r="I33" s="13"/>
    </row>
    <row r="34" spans="1:9" s="3" customFormat="1" ht="20.25" customHeight="1" x14ac:dyDescent="0.15">
      <c r="A34" s="118"/>
      <c r="B34" s="131"/>
      <c r="C34" s="33" t="s">
        <v>26</v>
      </c>
      <c r="D34" s="66"/>
      <c r="E34" s="74">
        <f>E32</f>
        <v>8128</v>
      </c>
      <c r="F34" s="75"/>
      <c r="G34" s="42"/>
      <c r="H34" s="53" t="str">
        <f t="shared" si="3"/>
        <v/>
      </c>
      <c r="I34" s="13"/>
    </row>
    <row r="35" spans="1:9" s="3" customFormat="1" ht="20.25" customHeight="1" thickBot="1" x14ac:dyDescent="0.2">
      <c r="A35" s="119"/>
      <c r="B35" s="132"/>
      <c r="C35" s="28" t="s">
        <v>37</v>
      </c>
      <c r="D35" s="64"/>
      <c r="E35" s="81">
        <f>E32-1000</f>
        <v>7128</v>
      </c>
      <c r="F35" s="82"/>
      <c r="G35" s="43"/>
      <c r="H35" s="49" t="str">
        <f t="shared" si="3"/>
        <v/>
      </c>
      <c r="I35" s="13"/>
    </row>
    <row r="36" spans="1:9" s="3" customFormat="1" ht="20.25" customHeight="1" thickTop="1" x14ac:dyDescent="0.15">
      <c r="A36" s="119"/>
      <c r="B36" s="105" t="s">
        <v>30</v>
      </c>
      <c r="C36" s="26" t="s">
        <v>34</v>
      </c>
      <c r="D36" s="65"/>
      <c r="E36" s="77">
        <v>11483</v>
      </c>
      <c r="F36" s="78"/>
      <c r="G36" s="41"/>
      <c r="H36" s="50" t="str">
        <f t="shared" si="3"/>
        <v/>
      </c>
      <c r="I36" s="13"/>
    </row>
    <row r="37" spans="1:9" s="3" customFormat="1" ht="20.25" customHeight="1" x14ac:dyDescent="0.15">
      <c r="A37" s="127"/>
      <c r="B37" s="105"/>
      <c r="C37" s="33" t="s">
        <v>36</v>
      </c>
      <c r="D37" s="66"/>
      <c r="E37" s="79">
        <f>E36</f>
        <v>11483</v>
      </c>
      <c r="F37" s="80"/>
      <c r="G37" s="42"/>
      <c r="H37" s="53" t="str">
        <f t="shared" si="3"/>
        <v/>
      </c>
      <c r="I37" s="13"/>
    </row>
    <row r="38" spans="1:9" s="3" customFormat="1" ht="20.25" customHeight="1" x14ac:dyDescent="0.15">
      <c r="A38" s="127"/>
      <c r="B38" s="105"/>
      <c r="C38" s="33" t="s">
        <v>27</v>
      </c>
      <c r="D38" s="63"/>
      <c r="E38" s="76">
        <f>E36</f>
        <v>11483</v>
      </c>
      <c r="F38" s="76"/>
      <c r="G38" s="35"/>
      <c r="H38" s="48" t="str">
        <f t="shared" si="3"/>
        <v/>
      </c>
      <c r="I38" s="13"/>
    </row>
    <row r="39" spans="1:9" s="3" customFormat="1" ht="20.25" customHeight="1" x14ac:dyDescent="0.15">
      <c r="A39" s="127"/>
      <c r="B39" s="105"/>
      <c r="C39" s="33" t="s">
        <v>28</v>
      </c>
      <c r="D39" s="66"/>
      <c r="E39" s="74">
        <f>E36-700</f>
        <v>10783</v>
      </c>
      <c r="F39" s="75"/>
      <c r="G39" s="42"/>
      <c r="H39" s="53" t="str">
        <f t="shared" si="3"/>
        <v/>
      </c>
      <c r="I39" s="13"/>
    </row>
    <row r="40" spans="1:9" s="3" customFormat="1" ht="20.25" customHeight="1" thickBot="1" x14ac:dyDescent="0.2">
      <c r="A40" s="120"/>
      <c r="B40" s="106"/>
      <c r="C40" s="29" t="s">
        <v>37</v>
      </c>
      <c r="D40" s="69"/>
      <c r="E40" s="94">
        <f>E36-1700</f>
        <v>9783</v>
      </c>
      <c r="F40" s="95"/>
      <c r="G40" s="40"/>
      <c r="H40" s="51" t="str">
        <f t="shared" si="3"/>
        <v/>
      </c>
      <c r="I40" s="13"/>
    </row>
    <row r="41" spans="1:9" s="3" customFormat="1" ht="20.25" customHeight="1" x14ac:dyDescent="0.15">
      <c r="A41" s="107" t="s">
        <v>15</v>
      </c>
      <c r="B41" s="110" t="s">
        <v>43</v>
      </c>
      <c r="C41" s="26" t="s">
        <v>50</v>
      </c>
      <c r="D41" s="65"/>
      <c r="E41" s="92">
        <v>7001</v>
      </c>
      <c r="F41" s="93"/>
      <c r="G41" s="41"/>
      <c r="H41" s="50" t="str">
        <f t="shared" si="3"/>
        <v/>
      </c>
      <c r="I41" s="13"/>
    </row>
    <row r="42" spans="1:9" s="3" customFormat="1" ht="20.25" customHeight="1" x14ac:dyDescent="0.15">
      <c r="A42" s="108"/>
      <c r="B42" s="105"/>
      <c r="C42" s="27" t="s">
        <v>47</v>
      </c>
      <c r="D42" s="63"/>
      <c r="E42" s="74">
        <f>E41</f>
        <v>7001</v>
      </c>
      <c r="F42" s="75"/>
      <c r="G42" s="39"/>
      <c r="H42" s="48" t="str">
        <f t="shared" si="3"/>
        <v/>
      </c>
      <c r="I42" s="13"/>
    </row>
    <row r="43" spans="1:9" s="3" customFormat="1" ht="20.25" customHeight="1" x14ac:dyDescent="0.15">
      <c r="A43" s="108"/>
      <c r="B43" s="105"/>
      <c r="C43" s="33" t="s">
        <v>49</v>
      </c>
      <c r="D43" s="63"/>
      <c r="E43" s="112">
        <f>E41</f>
        <v>7001</v>
      </c>
      <c r="F43" s="113"/>
      <c r="G43" s="44"/>
      <c r="H43" s="48" t="str">
        <f t="shared" si="3"/>
        <v/>
      </c>
      <c r="I43" s="13"/>
    </row>
    <row r="44" spans="1:9" s="3" customFormat="1" ht="20.25" customHeight="1" thickBot="1" x14ac:dyDescent="0.2">
      <c r="A44" s="108"/>
      <c r="B44" s="111"/>
      <c r="C44" s="28" t="s">
        <v>48</v>
      </c>
      <c r="D44" s="64"/>
      <c r="E44" s="81">
        <f>E41-1500</f>
        <v>5501</v>
      </c>
      <c r="F44" s="82"/>
      <c r="G44" s="43"/>
      <c r="H44" s="49" t="str">
        <f t="shared" si="3"/>
        <v/>
      </c>
      <c r="I44" s="13"/>
    </row>
    <row r="45" spans="1:9" s="3" customFormat="1" ht="20.25" customHeight="1" thickTop="1" x14ac:dyDescent="0.15">
      <c r="A45" s="108"/>
      <c r="B45" s="114" t="s">
        <v>51</v>
      </c>
      <c r="C45" s="32" t="s">
        <v>34</v>
      </c>
      <c r="D45" s="68"/>
      <c r="E45" s="77">
        <v>3961</v>
      </c>
      <c r="F45" s="78"/>
      <c r="G45" s="45"/>
      <c r="H45" s="54" t="str">
        <f t="shared" si="3"/>
        <v/>
      </c>
      <c r="I45" s="13"/>
    </row>
    <row r="46" spans="1:9" s="3" customFormat="1" ht="20.25" customHeight="1" x14ac:dyDescent="0.15">
      <c r="A46" s="108"/>
      <c r="B46" s="105"/>
      <c r="C46" s="27" t="s">
        <v>35</v>
      </c>
      <c r="D46" s="63"/>
      <c r="E46" s="76">
        <f>E45</f>
        <v>3961</v>
      </c>
      <c r="F46" s="76"/>
      <c r="G46" s="35"/>
      <c r="H46" s="48" t="str">
        <f t="shared" si="3"/>
        <v/>
      </c>
      <c r="I46" s="13"/>
    </row>
    <row r="47" spans="1:9" s="3" customFormat="1" ht="20.25" customHeight="1" x14ac:dyDescent="0.15">
      <c r="A47" s="108"/>
      <c r="B47" s="105"/>
      <c r="C47" s="33" t="s">
        <v>26</v>
      </c>
      <c r="D47" s="63"/>
      <c r="E47" s="76">
        <f>E45</f>
        <v>3961</v>
      </c>
      <c r="F47" s="76"/>
      <c r="G47" s="35"/>
      <c r="H47" s="48" t="str">
        <f t="shared" si="3"/>
        <v/>
      </c>
      <c r="I47" s="13"/>
    </row>
    <row r="48" spans="1:9" s="3" customFormat="1" ht="20.25" customHeight="1" thickBot="1" x14ac:dyDescent="0.2">
      <c r="A48" s="108"/>
      <c r="B48" s="115"/>
      <c r="C48" s="28" t="s">
        <v>32</v>
      </c>
      <c r="D48" s="64"/>
      <c r="E48" s="81">
        <f>E45-400</f>
        <v>3561</v>
      </c>
      <c r="F48" s="82"/>
      <c r="G48" s="43"/>
      <c r="H48" s="49" t="str">
        <f t="shared" si="3"/>
        <v/>
      </c>
      <c r="I48" s="13"/>
    </row>
    <row r="49" spans="1:9" s="3" customFormat="1" ht="20.25" customHeight="1" thickTop="1" x14ac:dyDescent="0.15">
      <c r="A49" s="108"/>
      <c r="B49" s="116" t="s">
        <v>52</v>
      </c>
      <c r="C49" s="26" t="s">
        <v>34</v>
      </c>
      <c r="D49" s="65"/>
      <c r="E49" s="77">
        <v>6032</v>
      </c>
      <c r="F49" s="78"/>
      <c r="G49" s="41"/>
      <c r="H49" s="50" t="str">
        <f t="shared" si="3"/>
        <v/>
      </c>
      <c r="I49" s="13"/>
    </row>
    <row r="50" spans="1:9" s="3" customFormat="1" ht="20.25" customHeight="1" x14ac:dyDescent="0.15">
      <c r="A50" s="108"/>
      <c r="B50" s="105"/>
      <c r="C50" s="33" t="s">
        <v>39</v>
      </c>
      <c r="D50" s="66"/>
      <c r="E50" s="79">
        <f>E49</f>
        <v>6032</v>
      </c>
      <c r="F50" s="80"/>
      <c r="G50" s="42"/>
      <c r="H50" s="53" t="str">
        <f t="shared" si="3"/>
        <v/>
      </c>
      <c r="I50" s="13"/>
    </row>
    <row r="51" spans="1:9" s="3" customFormat="1" ht="20.25" customHeight="1" thickBot="1" x14ac:dyDescent="0.2">
      <c r="A51" s="108"/>
      <c r="B51" s="117"/>
      <c r="C51" s="33" t="s">
        <v>38</v>
      </c>
      <c r="D51" s="67"/>
      <c r="E51" s="81">
        <f>E49-1100</f>
        <v>4932</v>
      </c>
      <c r="F51" s="82"/>
      <c r="G51" s="46"/>
      <c r="H51" s="55" t="str">
        <f t="shared" si="3"/>
        <v/>
      </c>
      <c r="I51" s="13"/>
    </row>
    <row r="52" spans="1:9" s="3" customFormat="1" ht="20.25" customHeight="1" thickTop="1" x14ac:dyDescent="0.15">
      <c r="A52" s="108"/>
      <c r="B52" s="104" t="s">
        <v>53</v>
      </c>
      <c r="C52" s="32" t="s">
        <v>20</v>
      </c>
      <c r="D52" s="68"/>
      <c r="E52" s="77">
        <v>7982</v>
      </c>
      <c r="F52" s="78"/>
      <c r="G52" s="45"/>
      <c r="H52" s="54" t="str">
        <f t="shared" si="3"/>
        <v/>
      </c>
      <c r="I52" s="13"/>
    </row>
    <row r="53" spans="1:9" s="3" customFormat="1" ht="20.25" customHeight="1" x14ac:dyDescent="0.15">
      <c r="A53" s="108"/>
      <c r="B53" s="105"/>
      <c r="C53" s="31" t="s">
        <v>40</v>
      </c>
      <c r="D53" s="66"/>
      <c r="E53" s="79">
        <f>E52</f>
        <v>7982</v>
      </c>
      <c r="F53" s="80"/>
      <c r="G53" s="42"/>
      <c r="H53" s="53" t="str">
        <f t="shared" si="3"/>
        <v/>
      </c>
      <c r="I53" s="13"/>
    </row>
    <row r="54" spans="1:9" s="3" customFormat="1" ht="20.25" customHeight="1" x14ac:dyDescent="0.15">
      <c r="A54" s="108"/>
      <c r="B54" s="105"/>
      <c r="C54" s="33" t="s">
        <v>26</v>
      </c>
      <c r="D54" s="63"/>
      <c r="E54" s="74">
        <f>E52</f>
        <v>7982</v>
      </c>
      <c r="F54" s="75"/>
      <c r="G54" s="39"/>
      <c r="H54" s="48" t="str">
        <f t="shared" si="3"/>
        <v/>
      </c>
      <c r="I54" s="13"/>
    </row>
    <row r="55" spans="1:9" s="3" customFormat="1" ht="20.25" customHeight="1" thickBot="1" x14ac:dyDescent="0.2">
      <c r="A55" s="109"/>
      <c r="B55" s="106"/>
      <c r="C55" s="29" t="s">
        <v>41</v>
      </c>
      <c r="D55" s="69"/>
      <c r="E55" s="94">
        <f>E52-1500</f>
        <v>6482</v>
      </c>
      <c r="F55" s="95"/>
      <c r="G55" s="40"/>
      <c r="H55" s="51" t="str">
        <f t="shared" si="3"/>
        <v/>
      </c>
      <c r="I55" s="13"/>
    </row>
    <row r="56" spans="1:9" s="3" customFormat="1" ht="20.25" customHeight="1" x14ac:dyDescent="0.15">
      <c r="A56" s="98" t="s">
        <v>17</v>
      </c>
      <c r="B56" s="99"/>
      <c r="C56" s="30" t="s">
        <v>34</v>
      </c>
      <c r="D56" s="70"/>
      <c r="E56" s="92">
        <v>3639</v>
      </c>
      <c r="F56" s="93"/>
      <c r="G56" s="38"/>
      <c r="H56" s="52" t="str">
        <f t="shared" si="3"/>
        <v/>
      </c>
      <c r="I56" s="13"/>
    </row>
    <row r="57" spans="1:9" s="3" customFormat="1" ht="20.25" customHeight="1" x14ac:dyDescent="0.15">
      <c r="A57" s="100"/>
      <c r="B57" s="101"/>
      <c r="C57" s="27" t="s">
        <v>39</v>
      </c>
      <c r="D57" s="63"/>
      <c r="E57" s="74">
        <f>E56</f>
        <v>3639</v>
      </c>
      <c r="F57" s="75"/>
      <c r="G57" s="39"/>
      <c r="H57" s="48" t="str">
        <f t="shared" si="3"/>
        <v/>
      </c>
      <c r="I57" s="13"/>
    </row>
    <row r="58" spans="1:9" s="3" customFormat="1" ht="20.25" customHeight="1" thickBot="1" x14ac:dyDescent="0.2">
      <c r="A58" s="102"/>
      <c r="B58" s="103"/>
      <c r="C58" s="31" t="s">
        <v>38</v>
      </c>
      <c r="D58" s="66"/>
      <c r="E58" s="96">
        <f>E56-400</f>
        <v>3239</v>
      </c>
      <c r="F58" s="97"/>
      <c r="G58" s="47"/>
      <c r="H58" s="56" t="str">
        <f t="shared" si="3"/>
        <v/>
      </c>
      <c r="I58" s="13"/>
    </row>
    <row r="59" spans="1:9" s="3" customFormat="1" ht="3.75" customHeight="1" x14ac:dyDescent="0.15">
      <c r="A59" s="83" t="s">
        <v>8</v>
      </c>
      <c r="B59" s="18"/>
      <c r="C59" s="19"/>
      <c r="D59" s="86"/>
      <c r="E59" s="88" t="s">
        <v>9</v>
      </c>
      <c r="F59" s="89"/>
      <c r="G59" s="150" t="s">
        <v>54</v>
      </c>
      <c r="H59" s="147">
        <f>SUM(H14:H58)</f>
        <v>0</v>
      </c>
      <c r="I59" s="13"/>
    </row>
    <row r="60" spans="1:9" s="3" customFormat="1" ht="24.75" customHeight="1" thickBot="1" x14ac:dyDescent="0.2">
      <c r="A60" s="84"/>
      <c r="B60" s="20" t="s">
        <v>23</v>
      </c>
      <c r="C60" s="21"/>
      <c r="D60" s="87"/>
      <c r="E60" s="90"/>
      <c r="F60" s="91"/>
      <c r="G60" s="151"/>
      <c r="H60" s="152"/>
      <c r="I60" s="13"/>
    </row>
    <row r="61" spans="1:9" s="3" customFormat="1" ht="15" x14ac:dyDescent="0.15">
      <c r="A61" s="84"/>
      <c r="B61" s="22" t="s">
        <v>24</v>
      </c>
      <c r="C61" s="23"/>
      <c r="D61" s="37"/>
      <c r="E61" s="143" t="s">
        <v>60</v>
      </c>
      <c r="F61" s="144"/>
      <c r="G61" s="149" t="s">
        <v>54</v>
      </c>
      <c r="H61" s="147">
        <f>ROUNDDOWN(H59-H59/1.1,0)</f>
        <v>0</v>
      </c>
      <c r="I61" s="13"/>
    </row>
    <row r="62" spans="1:9" s="3" customFormat="1" ht="15.75" thickBot="1" x14ac:dyDescent="0.2">
      <c r="A62" s="85"/>
      <c r="B62" s="24" t="s">
        <v>25</v>
      </c>
      <c r="C62" s="25"/>
      <c r="D62" s="25"/>
      <c r="E62" s="145"/>
      <c r="F62" s="146"/>
      <c r="G62" s="145"/>
      <c r="H62" s="148"/>
      <c r="I62" s="13"/>
    </row>
    <row r="63" spans="1:9" x14ac:dyDescent="0.15">
      <c r="A63" s="1"/>
      <c r="B63" s="1"/>
      <c r="C63" s="1"/>
      <c r="D63" s="1"/>
      <c r="E63" s="4"/>
      <c r="F63" s="4"/>
      <c r="G63" s="4"/>
      <c r="H63" s="1"/>
    </row>
    <row r="64" spans="1:9" x14ac:dyDescent="0.15">
      <c r="A64" s="1"/>
      <c r="B64" s="1"/>
      <c r="C64" s="1"/>
      <c r="D64" s="1"/>
      <c r="E64" s="4"/>
      <c r="F64" s="4"/>
      <c r="G64" s="4"/>
      <c r="H64" s="1"/>
    </row>
    <row r="65" spans="1:8" x14ac:dyDescent="0.15">
      <c r="A65" s="1"/>
      <c r="B65" s="1"/>
      <c r="C65" s="1"/>
      <c r="D65" s="1"/>
      <c r="E65" s="4"/>
      <c r="F65" s="4"/>
      <c r="G65" s="4"/>
      <c r="H65" s="1"/>
    </row>
    <row r="66" spans="1:8" x14ac:dyDescent="0.15">
      <c r="A66" s="1"/>
      <c r="B66" s="1"/>
      <c r="C66" s="1"/>
      <c r="D66" s="1"/>
      <c r="E66" s="4"/>
      <c r="F66" s="4"/>
      <c r="G66" s="4"/>
      <c r="H66" s="1"/>
    </row>
    <row r="67" spans="1:8" x14ac:dyDescent="0.15">
      <c r="A67" s="1"/>
      <c r="B67" s="1"/>
      <c r="C67" s="1"/>
      <c r="D67" s="1"/>
      <c r="E67" s="4"/>
      <c r="F67" s="4"/>
      <c r="G67" s="4"/>
      <c r="H67" s="1"/>
    </row>
    <row r="68" spans="1:8" x14ac:dyDescent="0.15">
      <c r="A68" s="1"/>
      <c r="B68" s="1"/>
      <c r="C68" s="1"/>
      <c r="D68" s="1"/>
      <c r="E68" s="4"/>
      <c r="F68" s="4"/>
      <c r="G68" s="4"/>
      <c r="H68" s="1"/>
    </row>
    <row r="69" spans="1:8" x14ac:dyDescent="0.15">
      <c r="A69" s="1"/>
      <c r="B69" s="1"/>
      <c r="C69" s="1"/>
      <c r="D69" s="1"/>
      <c r="E69" s="4"/>
      <c r="F69" s="4"/>
      <c r="G69" s="4"/>
      <c r="H69" s="1"/>
    </row>
    <row r="70" spans="1:8" x14ac:dyDescent="0.15">
      <c r="A70" s="1"/>
      <c r="B70" s="1"/>
      <c r="C70" s="1"/>
      <c r="D70" s="1"/>
      <c r="E70" s="4"/>
      <c r="F70" s="4"/>
      <c r="G70" s="4"/>
      <c r="H70" s="1"/>
    </row>
    <row r="71" spans="1:8" x14ac:dyDescent="0.15">
      <c r="A71" s="1"/>
      <c r="B71" s="1"/>
      <c r="C71" s="1"/>
      <c r="D71" s="1"/>
      <c r="E71" s="4"/>
      <c r="F71" s="4"/>
      <c r="G71" s="4"/>
      <c r="H71" s="1"/>
    </row>
    <row r="72" spans="1:8" x14ac:dyDescent="0.15">
      <c r="A72" s="1"/>
      <c r="B72" s="1"/>
      <c r="C72" s="1"/>
      <c r="D72" s="1"/>
      <c r="E72" s="4"/>
      <c r="F72" s="4"/>
      <c r="G72" s="4"/>
      <c r="H72" s="1"/>
    </row>
    <row r="73" spans="1:8" x14ac:dyDescent="0.15">
      <c r="A73" s="1"/>
      <c r="B73" s="1"/>
      <c r="C73" s="1"/>
      <c r="D73" s="1"/>
      <c r="E73" s="4"/>
      <c r="F73" s="4"/>
      <c r="G73" s="4"/>
      <c r="H73" s="1"/>
    </row>
    <row r="74" spans="1:8" x14ac:dyDescent="0.15">
      <c r="A74" s="1"/>
      <c r="B74" s="1"/>
      <c r="C74" s="1"/>
      <c r="D74" s="1"/>
      <c r="E74" s="4"/>
      <c r="F74" s="4"/>
      <c r="G74" s="4"/>
      <c r="H74" s="1"/>
    </row>
    <row r="75" spans="1:8" x14ac:dyDescent="0.15">
      <c r="A75" s="1"/>
      <c r="B75" s="1"/>
      <c r="C75" s="1"/>
      <c r="D75" s="1"/>
      <c r="E75" s="4"/>
      <c r="F75" s="4"/>
      <c r="G75" s="4"/>
      <c r="H75" s="1"/>
    </row>
    <row r="76" spans="1:8" x14ac:dyDescent="0.15">
      <c r="A76" s="1"/>
      <c r="B76" s="1"/>
      <c r="C76" s="1"/>
      <c r="D76" s="1"/>
      <c r="E76" s="4"/>
      <c r="F76" s="4"/>
      <c r="G76" s="4"/>
      <c r="H76" s="1"/>
    </row>
    <row r="77" spans="1:8" x14ac:dyDescent="0.15">
      <c r="A77" s="1"/>
      <c r="B77" s="1"/>
      <c r="C77" s="1"/>
      <c r="D77" s="1"/>
      <c r="E77" s="4"/>
      <c r="F77" s="4"/>
      <c r="G77" s="4"/>
      <c r="H77" s="1"/>
    </row>
    <row r="78" spans="1:8" x14ac:dyDescent="0.15">
      <c r="A78" s="1"/>
      <c r="B78" s="1"/>
      <c r="C78" s="1"/>
      <c r="D78" s="1"/>
      <c r="E78" s="4"/>
      <c r="F78" s="4"/>
      <c r="G78" s="4"/>
      <c r="H78" s="1"/>
    </row>
    <row r="79" spans="1:8" x14ac:dyDescent="0.15">
      <c r="A79" s="1"/>
      <c r="B79" s="1"/>
      <c r="C79" s="1"/>
      <c r="D79" s="1"/>
      <c r="E79" s="4"/>
      <c r="F79" s="4"/>
      <c r="G79" s="4"/>
      <c r="H79" s="1"/>
    </row>
    <row r="80" spans="1:8" x14ac:dyDescent="0.15">
      <c r="A80" s="1"/>
      <c r="B80" s="1"/>
      <c r="C80" s="1"/>
      <c r="D80" s="1"/>
      <c r="E80" s="4"/>
      <c r="F80" s="4"/>
      <c r="G80" s="4"/>
      <c r="H80" s="1"/>
    </row>
    <row r="81" spans="1:8" x14ac:dyDescent="0.15">
      <c r="A81" s="1"/>
      <c r="B81" s="1"/>
      <c r="C81" s="1"/>
      <c r="D81" s="1"/>
      <c r="E81" s="4"/>
      <c r="F81" s="4"/>
      <c r="G81" s="4"/>
      <c r="H81" s="1"/>
    </row>
    <row r="82" spans="1:8" x14ac:dyDescent="0.15">
      <c r="A82" s="1"/>
      <c r="B82" s="1"/>
      <c r="C82" s="1"/>
      <c r="D82" s="1"/>
      <c r="E82" s="4"/>
      <c r="F82" s="4"/>
      <c r="G82" s="4"/>
      <c r="H82" s="1"/>
    </row>
    <row r="83" spans="1:8" x14ac:dyDescent="0.15">
      <c r="A83" s="1"/>
      <c r="B83" s="1"/>
      <c r="C83" s="1"/>
      <c r="D83" s="1"/>
      <c r="E83" s="4"/>
      <c r="F83" s="4"/>
      <c r="G83" s="4"/>
      <c r="H83" s="1"/>
    </row>
    <row r="84" spans="1:8" x14ac:dyDescent="0.15">
      <c r="A84" s="1"/>
      <c r="B84" s="1"/>
      <c r="C84" s="1"/>
      <c r="D84" s="1"/>
      <c r="E84" s="4"/>
      <c r="F84" s="4"/>
      <c r="G84" s="4"/>
      <c r="H84" s="1"/>
    </row>
    <row r="85" spans="1:8" x14ac:dyDescent="0.15">
      <c r="A85" s="1"/>
      <c r="B85" s="1"/>
      <c r="C85" s="1"/>
      <c r="D85" s="1"/>
      <c r="E85" s="4"/>
      <c r="F85" s="4"/>
      <c r="G85" s="4"/>
      <c r="H85" s="1"/>
    </row>
    <row r="86" spans="1:8" x14ac:dyDescent="0.15">
      <c r="A86" s="1"/>
      <c r="B86" s="1"/>
      <c r="C86" s="1"/>
      <c r="D86" s="1"/>
      <c r="E86" s="4"/>
      <c r="F86" s="4"/>
      <c r="G86" s="4"/>
      <c r="H86" s="1"/>
    </row>
    <row r="87" spans="1:8" x14ac:dyDescent="0.15">
      <c r="A87" s="1"/>
      <c r="B87" s="1"/>
      <c r="C87" s="1"/>
      <c r="D87" s="1"/>
      <c r="E87" s="4"/>
      <c r="F87" s="4"/>
      <c r="G87" s="4"/>
      <c r="H87" s="1"/>
    </row>
    <row r="88" spans="1:8" x14ac:dyDescent="0.15">
      <c r="A88" s="1"/>
      <c r="B88" s="1"/>
      <c r="C88" s="1"/>
      <c r="D88" s="1"/>
      <c r="E88" s="4"/>
      <c r="F88" s="4"/>
      <c r="G88" s="4"/>
      <c r="H88" s="1"/>
    </row>
    <row r="89" spans="1:8" x14ac:dyDescent="0.15">
      <c r="A89" s="1"/>
      <c r="B89" s="1"/>
      <c r="C89" s="1"/>
      <c r="D89" s="1"/>
      <c r="E89" s="4"/>
      <c r="F89" s="4"/>
      <c r="G89" s="4"/>
      <c r="H89" s="1"/>
    </row>
    <row r="90" spans="1:8" x14ac:dyDescent="0.15">
      <c r="A90" s="1"/>
      <c r="B90" s="1"/>
      <c r="C90" s="1"/>
      <c r="D90" s="1"/>
      <c r="E90" s="4"/>
      <c r="F90" s="4"/>
      <c r="G90" s="4"/>
      <c r="H90" s="1"/>
    </row>
    <row r="91" spans="1:8" x14ac:dyDescent="0.15">
      <c r="A91" s="1"/>
      <c r="B91" s="1"/>
      <c r="C91" s="1"/>
      <c r="D91" s="1"/>
      <c r="E91" s="4"/>
      <c r="F91" s="4"/>
      <c r="G91" s="4"/>
      <c r="H91" s="1"/>
    </row>
    <row r="92" spans="1:8" x14ac:dyDescent="0.15">
      <c r="A92" s="1"/>
      <c r="B92" s="1"/>
      <c r="C92" s="1"/>
      <c r="D92" s="1"/>
      <c r="E92" s="4"/>
      <c r="F92" s="4"/>
      <c r="G92" s="4"/>
      <c r="H92" s="1"/>
    </row>
    <row r="93" spans="1:8" x14ac:dyDescent="0.15">
      <c r="A93" s="1"/>
      <c r="B93" s="1"/>
      <c r="C93" s="1"/>
      <c r="D93" s="1"/>
      <c r="E93" s="4"/>
      <c r="F93" s="4"/>
      <c r="G93" s="4"/>
      <c r="H93" s="1"/>
    </row>
    <row r="94" spans="1:8" x14ac:dyDescent="0.15">
      <c r="A94" s="1"/>
      <c r="B94" s="1"/>
      <c r="C94" s="1"/>
      <c r="D94" s="1"/>
      <c r="E94" s="4"/>
      <c r="F94" s="4"/>
      <c r="G94" s="4"/>
      <c r="H94" s="1"/>
    </row>
    <row r="95" spans="1:8" x14ac:dyDescent="0.15">
      <c r="A95" s="1"/>
      <c r="B95" s="1"/>
      <c r="C95" s="1"/>
      <c r="D95" s="1"/>
      <c r="E95" s="4"/>
      <c r="F95" s="4"/>
      <c r="G95" s="4"/>
      <c r="H95" s="1"/>
    </row>
    <row r="96" spans="1:8" x14ac:dyDescent="0.15">
      <c r="A96" s="1"/>
      <c r="B96" s="1"/>
      <c r="C96" s="1"/>
      <c r="D96" s="1"/>
      <c r="E96" s="4"/>
      <c r="F96" s="4"/>
      <c r="G96" s="4"/>
      <c r="H96" s="1"/>
    </row>
    <row r="97" spans="1:8" x14ac:dyDescent="0.15">
      <c r="A97" s="1"/>
      <c r="B97" s="1"/>
      <c r="C97" s="1"/>
      <c r="D97" s="1"/>
      <c r="E97" s="4"/>
      <c r="F97" s="4"/>
      <c r="G97" s="4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8" x14ac:dyDescent="0.15">
      <c r="A177" s="1"/>
      <c r="B177" s="1"/>
      <c r="C177" s="1"/>
      <c r="D177" s="1"/>
      <c r="E177" s="1"/>
      <c r="F177" s="1"/>
      <c r="G177" s="1"/>
      <c r="H177" s="1"/>
    </row>
    <row r="178" spans="1:8" x14ac:dyDescent="0.15">
      <c r="A178" s="1"/>
      <c r="B178" s="1"/>
      <c r="C178" s="1"/>
      <c r="D178" s="1"/>
      <c r="E178" s="1"/>
      <c r="F178" s="1"/>
      <c r="G178" s="1"/>
      <c r="H178" s="1"/>
    </row>
    <row r="179" spans="1:8" x14ac:dyDescent="0.15">
      <c r="A179" s="1"/>
      <c r="B179" s="1"/>
      <c r="C179" s="1"/>
      <c r="D179" s="1"/>
      <c r="E179" s="1"/>
      <c r="F179" s="1"/>
      <c r="G179" s="1"/>
      <c r="H179" s="1"/>
    </row>
    <row r="180" spans="1:8" x14ac:dyDescent="0.15">
      <c r="A180" s="1"/>
      <c r="B180" s="1"/>
      <c r="C180" s="1"/>
      <c r="D180" s="1"/>
      <c r="E180" s="1"/>
      <c r="F180" s="1"/>
      <c r="G180" s="1"/>
      <c r="H180" s="1"/>
    </row>
    <row r="181" spans="1:8" x14ac:dyDescent="0.15">
      <c r="A181" s="1"/>
      <c r="B181" s="1"/>
      <c r="C181" s="1"/>
      <c r="D181" s="1"/>
      <c r="E181" s="1"/>
      <c r="F181" s="1"/>
      <c r="G181" s="1"/>
      <c r="H181" s="1"/>
    </row>
    <row r="182" spans="1:8" x14ac:dyDescent="0.15">
      <c r="A182" s="1"/>
      <c r="B182" s="1"/>
      <c r="C182" s="1"/>
      <c r="D182" s="1"/>
      <c r="E182" s="1"/>
      <c r="F182" s="1"/>
      <c r="G182" s="1"/>
      <c r="H182" s="1"/>
    </row>
    <row r="183" spans="1:8" x14ac:dyDescent="0.15">
      <c r="A183" s="1"/>
      <c r="B183" s="1"/>
      <c r="C183" s="1"/>
      <c r="D183" s="1"/>
      <c r="E183" s="1"/>
      <c r="F183" s="1"/>
      <c r="G183" s="1"/>
      <c r="H183" s="1"/>
    </row>
    <row r="184" spans="1:8" x14ac:dyDescent="0.15">
      <c r="A184" s="1"/>
      <c r="B184" s="1"/>
      <c r="C184" s="1"/>
      <c r="D184" s="1"/>
      <c r="E184" s="1"/>
      <c r="F184" s="1"/>
      <c r="G184" s="1"/>
      <c r="H184" s="1"/>
    </row>
    <row r="185" spans="1:8" x14ac:dyDescent="0.15">
      <c r="A185" s="1"/>
      <c r="B185" s="1"/>
      <c r="C185" s="1"/>
      <c r="D185" s="1"/>
      <c r="E185" s="1"/>
      <c r="F185" s="1"/>
      <c r="G185" s="1"/>
      <c r="H185" s="1"/>
    </row>
    <row r="186" spans="1:8" x14ac:dyDescent="0.15">
      <c r="A186" s="1"/>
      <c r="B186" s="1"/>
      <c r="C186" s="1"/>
      <c r="D186" s="1"/>
      <c r="E186" s="1"/>
      <c r="F186" s="1"/>
      <c r="G186" s="1"/>
      <c r="H186" s="1"/>
    </row>
    <row r="187" spans="1:8" x14ac:dyDescent="0.15">
      <c r="A187" s="1"/>
      <c r="B187" s="1"/>
      <c r="C187" s="1"/>
      <c r="D187" s="1"/>
      <c r="E187" s="1"/>
      <c r="F187" s="1"/>
      <c r="G187" s="1"/>
      <c r="H187" s="1"/>
    </row>
    <row r="188" spans="1:8" x14ac:dyDescent="0.15">
      <c r="A188" s="1"/>
      <c r="B188" s="1"/>
      <c r="C188" s="1"/>
      <c r="D188" s="1"/>
      <c r="E188" s="1"/>
      <c r="F188" s="1"/>
      <c r="G188" s="1"/>
      <c r="H188" s="1"/>
    </row>
    <row r="189" spans="1:8" x14ac:dyDescent="0.15">
      <c r="A189" s="1"/>
      <c r="B189" s="1"/>
      <c r="C189" s="1"/>
      <c r="D189" s="1"/>
      <c r="E189" s="1"/>
      <c r="F189" s="1"/>
      <c r="G189" s="1"/>
      <c r="H189" s="1"/>
    </row>
    <row r="190" spans="1:8" x14ac:dyDescent="0.15">
      <c r="A190" s="1"/>
      <c r="B190" s="1"/>
      <c r="C190" s="1"/>
      <c r="D190" s="1"/>
      <c r="E190" s="1"/>
      <c r="F190" s="1"/>
      <c r="G190" s="1"/>
      <c r="H190" s="1"/>
    </row>
    <row r="191" spans="1:8" x14ac:dyDescent="0.15">
      <c r="A191" s="1"/>
      <c r="B191" s="1"/>
      <c r="C191" s="1"/>
      <c r="D191" s="1"/>
      <c r="E191" s="1"/>
      <c r="F191" s="1"/>
      <c r="G191" s="1"/>
      <c r="H191" s="1"/>
    </row>
    <row r="192" spans="1:8" x14ac:dyDescent="0.15">
      <c r="A192" s="1"/>
      <c r="B192" s="1"/>
      <c r="C192" s="1"/>
      <c r="D192" s="1"/>
      <c r="E192" s="1"/>
      <c r="F192" s="1"/>
      <c r="G192" s="1"/>
      <c r="H192" s="1"/>
    </row>
    <row r="193" spans="1:8" x14ac:dyDescent="0.15">
      <c r="A193" s="1"/>
      <c r="B193" s="1"/>
      <c r="C193" s="1"/>
      <c r="D193" s="1"/>
      <c r="E193" s="1"/>
      <c r="F193" s="1"/>
      <c r="G193" s="1"/>
      <c r="H193" s="1"/>
    </row>
    <row r="194" spans="1:8" x14ac:dyDescent="0.15">
      <c r="A194" s="1"/>
      <c r="B194" s="1"/>
      <c r="C194" s="1"/>
      <c r="D194" s="1"/>
      <c r="E194" s="1"/>
      <c r="F194" s="1"/>
      <c r="G194" s="1"/>
      <c r="H194" s="1"/>
    </row>
    <row r="195" spans="1:8" x14ac:dyDescent="0.15">
      <c r="A195" s="1"/>
      <c r="B195" s="1"/>
      <c r="C195" s="1"/>
      <c r="D195" s="1"/>
      <c r="E195" s="1"/>
      <c r="F195" s="1"/>
      <c r="G195" s="1"/>
      <c r="H195" s="1"/>
    </row>
    <row r="196" spans="1:8" x14ac:dyDescent="0.15">
      <c r="A196" s="1"/>
      <c r="B196" s="1"/>
      <c r="C196" s="1"/>
      <c r="D196" s="1"/>
      <c r="E196" s="1"/>
      <c r="F196" s="1"/>
      <c r="G196" s="1"/>
      <c r="H196" s="1"/>
    </row>
    <row r="197" spans="1:8" x14ac:dyDescent="0.15">
      <c r="A197" s="1"/>
      <c r="B197" s="1"/>
      <c r="C197" s="1"/>
      <c r="D197" s="1"/>
      <c r="E197" s="1"/>
      <c r="F197" s="1"/>
      <c r="G197" s="1"/>
      <c r="H197" s="1"/>
    </row>
    <row r="198" spans="1:8" x14ac:dyDescent="0.15">
      <c r="A198" s="1"/>
      <c r="B198" s="1"/>
      <c r="C198" s="1"/>
      <c r="D198" s="1"/>
      <c r="E198" s="1"/>
      <c r="F198" s="1"/>
      <c r="G198" s="1"/>
      <c r="H198" s="1"/>
    </row>
    <row r="199" spans="1:8" x14ac:dyDescent="0.15">
      <c r="A199" s="1"/>
      <c r="B199" s="1"/>
      <c r="C199" s="1"/>
      <c r="D199" s="1"/>
      <c r="E199" s="1"/>
      <c r="F199" s="1"/>
      <c r="G199" s="1"/>
      <c r="H199" s="1"/>
    </row>
  </sheetData>
  <sheetProtection sheet="1"/>
  <mergeCells count="65">
    <mergeCell ref="E4:H4"/>
    <mergeCell ref="E3:H3"/>
    <mergeCell ref="E2:H2"/>
    <mergeCell ref="E61:F62"/>
    <mergeCell ref="H61:H62"/>
    <mergeCell ref="G61:G62"/>
    <mergeCell ref="G59:G60"/>
    <mergeCell ref="H59:H60"/>
    <mergeCell ref="G12:H12"/>
    <mergeCell ref="G13:H13"/>
    <mergeCell ref="G22:H22"/>
    <mergeCell ref="B32:B35"/>
    <mergeCell ref="A6:H6"/>
    <mergeCell ref="A12:D12"/>
    <mergeCell ref="E12:F12"/>
    <mergeCell ref="A13:A21"/>
    <mergeCell ref="B13:B17"/>
    <mergeCell ref="C13:D13"/>
    <mergeCell ref="B18:B21"/>
    <mergeCell ref="E37:F37"/>
    <mergeCell ref="E40:F40"/>
    <mergeCell ref="E34:F34"/>
    <mergeCell ref="E38:F38"/>
    <mergeCell ref="E39:F39"/>
    <mergeCell ref="A22:A28"/>
    <mergeCell ref="B22:B25"/>
    <mergeCell ref="C22:D22"/>
    <mergeCell ref="B26:B28"/>
    <mergeCell ref="A32:A40"/>
    <mergeCell ref="B45:B48"/>
    <mergeCell ref="E45:F45"/>
    <mergeCell ref="E46:F46"/>
    <mergeCell ref="E48:F48"/>
    <mergeCell ref="B49:B51"/>
    <mergeCell ref="E32:F32"/>
    <mergeCell ref="E33:F33"/>
    <mergeCell ref="E35:F35"/>
    <mergeCell ref="B36:B40"/>
    <mergeCell ref="E36:F36"/>
    <mergeCell ref="B52:B55"/>
    <mergeCell ref="E52:F52"/>
    <mergeCell ref="E53:F53"/>
    <mergeCell ref="E55:F55"/>
    <mergeCell ref="A41:A55"/>
    <mergeCell ref="B41:B44"/>
    <mergeCell ref="E41:F41"/>
    <mergeCell ref="E42:F42"/>
    <mergeCell ref="E44:F44"/>
    <mergeCell ref="E43:F43"/>
    <mergeCell ref="A59:A62"/>
    <mergeCell ref="D59:D60"/>
    <mergeCell ref="E59:F60"/>
    <mergeCell ref="E29:F29"/>
    <mergeCell ref="E30:F30"/>
    <mergeCell ref="E31:F31"/>
    <mergeCell ref="E58:F58"/>
    <mergeCell ref="A29:B31"/>
    <mergeCell ref="A56:B58"/>
    <mergeCell ref="E56:F56"/>
    <mergeCell ref="E57:F57"/>
    <mergeCell ref="E47:F47"/>
    <mergeCell ref="E54:F54"/>
    <mergeCell ref="E49:F49"/>
    <mergeCell ref="E50:F50"/>
    <mergeCell ref="E51:F51"/>
  </mergeCells>
  <phoneticPr fontId="2"/>
  <dataValidations count="2">
    <dataValidation type="list" allowBlank="1" showInputMessage="1" showErrorMessage="1" sqref="J14:J28">
      <formula1>$J$2:$J$3</formula1>
    </dataValidation>
    <dataValidation errorStyle="warning" allowBlank="1" showInputMessage="1" showErrorMessage="1" errorTitle="読影方法記入もれ" error="読影方法を選択してください" sqref="H14:H21 H23:H28"/>
  </dataValidations>
  <printOptions verticalCentered="1"/>
  <pageMargins left="0.78740157480314965" right="0.39370078740157483" top="0.11811023622047245" bottom="0.27559055118110237" header="0.51181102362204722" footer="0.51181102362204722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>佐世保市役所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電算管理課</dc:creator>
  <cp:lastModifiedBy>中島洋至</cp:lastModifiedBy>
  <cp:lastPrinted>2023-03-31T06:54:35Z</cp:lastPrinted>
  <dcterms:created xsi:type="dcterms:W3CDTF">2003-02-17T23:44:13Z</dcterms:created>
  <dcterms:modified xsi:type="dcterms:W3CDTF">2023-03-31T06:54:36Z</dcterms:modified>
</cp:coreProperties>
</file>