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etfile-sv01\保健福祉部\健康づくり課\課内共有\C117_健康増進事業\C020_健康診査\C275_請求様式ＨＰ掲載用\アップロード用ファイル\R6掲載\"/>
    </mc:Choice>
  </mc:AlternateContent>
  <bookViews>
    <workbookView xWindow="480" yWindow="60" windowWidth="11370" windowHeight="6915"/>
  </bookViews>
  <sheets>
    <sheet name="原本" sheetId="14" r:id="rId1"/>
    <sheet name="（参考）R6委託料単価表" sheetId="15" r:id="rId2"/>
  </sheets>
  <definedNames>
    <definedName name="_xlnm.Print_Area" localSheetId="1">'（参考）R6委託料単価表'!$A$1:$I$60</definedName>
    <definedName name="_xlnm.Print_Area" localSheetId="0">原本!$A$4:$H$63</definedName>
  </definedNames>
  <calcPr calcId="162913"/>
</workbook>
</file>

<file path=xl/calcChain.xml><?xml version="1.0" encoding="utf-8"?>
<calcChain xmlns="http://schemas.openxmlformats.org/spreadsheetml/2006/main">
  <c r="G58" i="15" l="1"/>
  <c r="H58" i="15" s="1"/>
  <c r="G57" i="15"/>
  <c r="H57" i="15" s="1"/>
  <c r="G56" i="15"/>
  <c r="H56" i="15" s="1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H21" i="15"/>
  <c r="H20" i="15"/>
  <c r="I19" i="15"/>
  <c r="F21" i="15" s="1"/>
  <c r="H19" i="15"/>
  <c r="F19" i="15"/>
  <c r="H18" i="15"/>
  <c r="H17" i="15"/>
  <c r="I16" i="15"/>
  <c r="F18" i="15" s="1"/>
  <c r="H16" i="15"/>
  <c r="F16" i="15"/>
  <c r="H15" i="15"/>
  <c r="F15" i="15"/>
  <c r="H14" i="15"/>
  <c r="F14" i="15" s="1"/>
  <c r="H13" i="15"/>
  <c r="I12" i="15"/>
  <c r="F13" i="15" s="1"/>
  <c r="H12" i="15"/>
  <c r="F12" i="15"/>
  <c r="H11" i="15"/>
  <c r="F11" i="15"/>
  <c r="H10" i="15"/>
  <c r="F10" i="15"/>
  <c r="H9" i="15"/>
  <c r="I8" i="15"/>
  <c r="F9" i="15" s="1"/>
  <c r="H8" i="15"/>
  <c r="F8" i="15"/>
  <c r="F20" i="15" l="1"/>
  <c r="F17" i="15"/>
  <c r="H58" i="14"/>
  <c r="E58" i="14"/>
  <c r="H57" i="14"/>
  <c r="E57" i="14"/>
  <c r="H56" i="14"/>
  <c r="E56" i="14"/>
  <c r="H55" i="14"/>
  <c r="H54" i="14"/>
  <c r="E54" i="14"/>
  <c r="H53" i="14"/>
  <c r="E53" i="14"/>
  <c r="H52" i="14"/>
  <c r="H51" i="14"/>
  <c r="E51" i="14"/>
  <c r="H50" i="14"/>
  <c r="E50" i="14"/>
  <c r="H49" i="14"/>
  <c r="E49" i="14"/>
  <c r="H48" i="14"/>
  <c r="H47" i="14"/>
  <c r="E47" i="14"/>
  <c r="H46" i="14"/>
  <c r="E46" i="14"/>
  <c r="H45" i="14"/>
  <c r="E45" i="14"/>
  <c r="H44" i="14"/>
  <c r="H43" i="14"/>
  <c r="E43" i="14"/>
  <c r="H42" i="14"/>
  <c r="E42" i="14"/>
  <c r="H41" i="14"/>
  <c r="E41" i="14"/>
  <c r="H40" i="14"/>
  <c r="E40" i="14"/>
  <c r="H39" i="14"/>
  <c r="H38" i="14"/>
  <c r="E38" i="14"/>
  <c r="H37" i="14"/>
  <c r="E37" i="14"/>
  <c r="H36" i="14"/>
  <c r="E36" i="14"/>
  <c r="H35" i="14"/>
  <c r="H34" i="14"/>
  <c r="E34" i="14"/>
  <c r="H33" i="14"/>
  <c r="E33" i="14"/>
  <c r="H32" i="14"/>
  <c r="I31" i="14"/>
  <c r="H31" i="14"/>
  <c r="I30" i="14"/>
  <c r="H30" i="14"/>
  <c r="F30" i="14"/>
  <c r="F31" i="14" s="1"/>
  <c r="I29" i="14"/>
  <c r="H29" i="14"/>
  <c r="E29" i="14"/>
  <c r="E30" i="14" s="1"/>
  <c r="I28" i="14"/>
  <c r="H28" i="14"/>
  <c r="F28" i="14"/>
  <c r="I27" i="14"/>
  <c r="H27" i="14"/>
  <c r="F27" i="14"/>
  <c r="I26" i="14"/>
  <c r="H26" i="14"/>
  <c r="E26" i="14"/>
  <c r="E28" i="14" s="1"/>
  <c r="I25" i="14"/>
  <c r="I24" i="14"/>
  <c r="H24" i="14"/>
  <c r="F24" i="14"/>
  <c r="I23" i="14"/>
  <c r="H23" i="14"/>
  <c r="F23" i="14"/>
  <c r="I22" i="14"/>
  <c r="H22" i="14"/>
  <c r="F22" i="14"/>
  <c r="I21" i="14"/>
  <c r="H21" i="14"/>
  <c r="E21" i="14"/>
  <c r="E23" i="14" s="1"/>
  <c r="I20" i="14"/>
  <c r="H20" i="14"/>
  <c r="F20" i="14"/>
  <c r="I19" i="14"/>
  <c r="H19" i="14"/>
  <c r="F19" i="14"/>
  <c r="I18" i="14"/>
  <c r="H18" i="14"/>
  <c r="F18" i="14"/>
  <c r="I17" i="14"/>
  <c r="H17" i="14"/>
  <c r="E17" i="14"/>
  <c r="E19" i="14" s="1"/>
  <c r="H59" i="14" l="1"/>
  <c r="H61" i="14" s="1"/>
  <c r="E31" i="14"/>
  <c r="E18" i="14"/>
  <c r="E20" i="14"/>
  <c r="E22" i="14"/>
  <c r="E27" i="14"/>
  <c r="E24" i="14"/>
</calcChain>
</file>

<file path=xl/sharedStrings.xml><?xml version="1.0" encoding="utf-8"?>
<sst xmlns="http://schemas.openxmlformats.org/spreadsheetml/2006/main" count="168" uniqueCount="114">
  <si>
    <t>(様式１）</t>
    <rPh sb="1" eb="3">
      <t>ヨウシキ</t>
    </rPh>
    <phoneticPr fontId="2"/>
  </si>
  <si>
    <t>佐世保市長　様</t>
    <rPh sb="0" eb="3">
      <t>サセボ</t>
    </rPh>
    <rPh sb="3" eb="5">
      <t>シチョウ</t>
    </rPh>
    <rPh sb="6" eb="7">
      <t>サマ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</si>
  <si>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</si>
  <si>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委託契約により、がん検診を実施したので受診者名簿を添えて委託料を請求します。</t>
    <rPh sb="0" eb="2">
      <t>イタク</t>
    </rPh>
    <rPh sb="2" eb="4">
      <t>ケイヤク</t>
    </rPh>
    <rPh sb="10" eb="12">
      <t>ケンシン</t>
    </rPh>
    <rPh sb="13" eb="15">
      <t>ジッシ</t>
    </rPh>
    <rPh sb="19" eb="22">
      <t>ジュシンシャ</t>
    </rPh>
    <rPh sb="22" eb="24">
      <t>メイボ</t>
    </rPh>
    <rPh sb="25" eb="26">
      <t>ソ</t>
    </rPh>
    <rPh sb="28" eb="30">
      <t>イタク</t>
    </rPh>
    <rPh sb="30" eb="31">
      <t>リョウ</t>
    </rPh>
    <rPh sb="32" eb="34">
      <t>セイキュウ</t>
    </rPh>
    <phoneticPr fontId="2"/>
  </si>
  <si>
    <t>内視鏡</t>
    <rPh sb="0" eb="3">
      <t>ナイシキョウ</t>
    </rPh>
    <phoneticPr fontId="2"/>
  </si>
  <si>
    <t>単価（円）</t>
    <rPh sb="0" eb="2">
      <t>タンカ</t>
    </rPh>
    <rPh sb="3" eb="4">
      <t>エン</t>
    </rPh>
    <phoneticPr fontId="2"/>
  </si>
  <si>
    <t>透視</t>
    <rPh sb="0" eb="2">
      <t>トウシ</t>
    </rPh>
    <phoneticPr fontId="2"/>
  </si>
  <si>
    <t>合計</t>
    <rPh sb="0" eb="2">
      <t>ゴウケイ</t>
    </rPh>
    <phoneticPr fontId="2"/>
  </si>
  <si>
    <t>月分</t>
    <rPh sb="0" eb="1">
      <t>ツキ</t>
    </rPh>
    <rPh sb="1" eb="2">
      <t>ブン</t>
    </rPh>
    <phoneticPr fontId="2"/>
  </si>
  <si>
    <t>胃がん</t>
    <rPh sb="0" eb="1">
      <t>イ</t>
    </rPh>
    <phoneticPr fontId="2"/>
  </si>
  <si>
    <t>肺がん</t>
    <rPh sb="0" eb="1">
      <t>ハイ</t>
    </rPh>
    <phoneticPr fontId="2"/>
  </si>
  <si>
    <t>子宮がん</t>
    <rPh sb="0" eb="2">
      <t>シキュウ</t>
    </rPh>
    <phoneticPr fontId="2"/>
  </si>
  <si>
    <t>乳がん</t>
    <rPh sb="0" eb="1">
      <t>ニュウ</t>
    </rPh>
    <phoneticPr fontId="2"/>
  </si>
  <si>
    <t>大腸がん</t>
    <rPh sb="0" eb="2">
      <t>ダイチョウ</t>
    </rPh>
    <phoneticPr fontId="2"/>
  </si>
  <si>
    <t>委　託　料</t>
    <rPh sb="0" eb="1">
      <t>イ</t>
    </rPh>
    <rPh sb="2" eb="3">
      <t>コトヅケ</t>
    </rPh>
    <rPh sb="4" eb="5">
      <t>リョウ</t>
    </rPh>
    <phoneticPr fontId="2"/>
  </si>
  <si>
    <t>受　診　者　数　（人）</t>
    <rPh sb="0" eb="1">
      <t>ウケ</t>
    </rPh>
    <rPh sb="2" eb="3">
      <t>ミ</t>
    </rPh>
    <rPh sb="4" eb="5">
      <t>モノ</t>
    </rPh>
    <rPh sb="6" eb="7">
      <t>スウ</t>
    </rPh>
    <rPh sb="9" eb="10">
      <t>ニン</t>
    </rPh>
    <phoneticPr fontId="2"/>
  </si>
  <si>
    <t>生保・非課税</t>
    <rPh sb="0" eb="2">
      <t>セイホ</t>
    </rPh>
    <rPh sb="3" eb="6">
      <t>ヒカゼイ</t>
    </rPh>
    <phoneticPr fontId="2"/>
  </si>
  <si>
    <t>医師会読影</t>
    <rPh sb="0" eb="3">
      <t>イシカイ</t>
    </rPh>
    <rPh sb="3" eb="4">
      <t>ドク</t>
    </rPh>
    <rPh sb="4" eb="5">
      <t>カゲ</t>
    </rPh>
    <phoneticPr fontId="2"/>
  </si>
  <si>
    <t>自院読影</t>
    <rPh sb="0" eb="1">
      <t>ジ</t>
    </rPh>
    <rPh sb="1" eb="2">
      <t>イン</t>
    </rPh>
    <rPh sb="2" eb="3">
      <t>ヨ</t>
    </rPh>
    <rPh sb="3" eb="4">
      <t>カゲ</t>
    </rPh>
    <phoneticPr fontId="2"/>
  </si>
  <si>
    <t>○登録している通り</t>
    <rPh sb="1" eb="3">
      <t>トウロク</t>
    </rPh>
    <rPh sb="7" eb="8">
      <t>トオ</t>
    </rPh>
    <phoneticPr fontId="2"/>
  </si>
  <si>
    <t>無料クーポン券対象者</t>
    <rPh sb="0" eb="2">
      <t>ムリョウ</t>
    </rPh>
    <rPh sb="6" eb="7">
      <t>ケン</t>
    </rPh>
    <rPh sb="7" eb="10">
      <t>タイショウシャ</t>
    </rPh>
    <phoneticPr fontId="2"/>
  </si>
  <si>
    <t>無料クーポン券対象者（市国保）</t>
    <rPh sb="0" eb="2">
      <t>ムリョウ</t>
    </rPh>
    <rPh sb="6" eb="7">
      <t>ケン</t>
    </rPh>
    <rPh sb="7" eb="10">
      <t>タイショウシャ</t>
    </rPh>
    <rPh sb="11" eb="12">
      <t>シ</t>
    </rPh>
    <rPh sb="12" eb="14">
      <t>コクホ</t>
    </rPh>
    <phoneticPr fontId="2"/>
  </si>
  <si>
    <t>無料クーポン券対象者（市国保以外）</t>
    <rPh sb="0" eb="2">
      <t>ムリョウ</t>
    </rPh>
    <rPh sb="6" eb="7">
      <t>ケン</t>
    </rPh>
    <rPh sb="7" eb="10">
      <t>タイショウシャ</t>
    </rPh>
    <rPh sb="11" eb="12">
      <t>シ</t>
    </rPh>
    <rPh sb="12" eb="14">
      <t>コクホ</t>
    </rPh>
    <rPh sb="14" eb="16">
      <t>イガイ</t>
    </rPh>
    <phoneticPr fontId="2"/>
  </si>
  <si>
    <t>頸部</t>
    <rPh sb="0" eb="2">
      <t>ケイブ</t>
    </rPh>
    <phoneticPr fontId="2"/>
  </si>
  <si>
    <t>頸部
＋
体部</t>
    <rPh sb="0" eb="2">
      <t>ケイブ</t>
    </rPh>
    <rPh sb="5" eb="7">
      <t>タイブ</t>
    </rPh>
    <phoneticPr fontId="2"/>
  </si>
  <si>
    <t>◎市国保30～69歳</t>
    <rPh sb="1" eb="2">
      <t>シ</t>
    </rPh>
    <rPh sb="2" eb="4">
      <t>コクホ</t>
    </rPh>
    <rPh sb="9" eb="10">
      <t>サイ</t>
    </rPh>
    <phoneticPr fontId="2"/>
  </si>
  <si>
    <t>40～69歳</t>
    <rPh sb="5" eb="6">
      <t>サイ</t>
    </rPh>
    <phoneticPr fontId="2"/>
  </si>
  <si>
    <t>30～39歳</t>
    <rPh sb="5" eb="6">
      <t>サイ</t>
    </rPh>
    <phoneticPr fontId="2"/>
  </si>
  <si>
    <t>70歳～・生保・非課税</t>
    <rPh sb="2" eb="3">
      <t>サイ</t>
    </rPh>
    <rPh sb="5" eb="7">
      <t>セイホ</t>
    </rPh>
    <rPh sb="8" eb="11">
      <t>ヒカゼイ</t>
    </rPh>
    <phoneticPr fontId="2"/>
  </si>
  <si>
    <t>◎市国保40～69歳</t>
    <rPh sb="1" eb="2">
      <t>シ</t>
    </rPh>
    <rPh sb="2" eb="4">
      <t>コクホ</t>
    </rPh>
    <rPh sb="9" eb="10">
      <t>サイ</t>
    </rPh>
    <phoneticPr fontId="2"/>
  </si>
  <si>
    <t>◎市国保20～69歳</t>
    <rPh sb="1" eb="2">
      <t>シ</t>
    </rPh>
    <rPh sb="2" eb="4">
      <t>コクホ</t>
    </rPh>
    <rPh sb="9" eb="10">
      <t>サイ</t>
    </rPh>
    <phoneticPr fontId="2"/>
  </si>
  <si>
    <t>20～69歳</t>
    <rPh sb="5" eb="6">
      <t>サイ</t>
    </rPh>
    <phoneticPr fontId="2"/>
  </si>
  <si>
    <t>50～69歳</t>
    <rPh sb="5" eb="6">
      <t>サイ</t>
    </rPh>
    <phoneticPr fontId="2"/>
  </si>
  <si>
    <t>◎市国保50～69歳</t>
    <rPh sb="1" eb="2">
      <t>シ</t>
    </rPh>
    <rPh sb="2" eb="4">
      <t>コクホ</t>
    </rPh>
    <rPh sb="9" eb="10">
      <t>サイ</t>
    </rPh>
    <phoneticPr fontId="2"/>
  </si>
  <si>
    <t>◎市国保40～49歳</t>
    <rPh sb="1" eb="2">
      <t>シ</t>
    </rPh>
    <rPh sb="2" eb="4">
      <t>コクホ</t>
    </rPh>
    <rPh sb="9" eb="10">
      <t>サイ</t>
    </rPh>
    <phoneticPr fontId="2"/>
  </si>
  <si>
    <t>40～49歳</t>
    <rPh sb="5" eb="6">
      <t>サイ</t>
    </rPh>
    <phoneticPr fontId="2"/>
  </si>
  <si>
    <t xml:space="preserve"> 40～69歳</t>
    <rPh sb="6" eb="7">
      <t>サイ</t>
    </rPh>
    <phoneticPr fontId="2"/>
  </si>
  <si>
    <t>視触診＋
エコー</t>
    <rPh sb="0" eb="3">
      <t>シショクシン</t>
    </rPh>
    <phoneticPr fontId="2"/>
  </si>
  <si>
    <t>が　ん　検　診（一次）　委　託　料　請　求　書</t>
    <rPh sb="4" eb="5">
      <t>ケン</t>
    </rPh>
    <rPh sb="6" eb="7">
      <t>ミ</t>
    </rPh>
    <rPh sb="8" eb="10">
      <t>イチジ</t>
    </rPh>
    <rPh sb="12" eb="13">
      <t>イ</t>
    </rPh>
    <rPh sb="14" eb="15">
      <t>コトヅケ</t>
    </rPh>
    <rPh sb="16" eb="17">
      <t>リョウ</t>
    </rPh>
    <rPh sb="18" eb="19">
      <t>ショウ</t>
    </rPh>
    <rPh sb="20" eb="21">
      <t>モトム</t>
    </rPh>
    <rPh sb="22" eb="23">
      <t>ショ</t>
    </rPh>
    <phoneticPr fontId="2"/>
  </si>
  <si>
    <t>Ｘ線</t>
    <rPh sb="1" eb="2">
      <t>セン</t>
    </rPh>
    <phoneticPr fontId="2"/>
  </si>
  <si>
    <t xml:space="preserve">Ｘ線
＋
喀痰     </t>
    <rPh sb="1" eb="2">
      <t>セン</t>
    </rPh>
    <rPh sb="5" eb="7">
      <t>カクタン</t>
    </rPh>
    <phoneticPr fontId="2"/>
  </si>
  <si>
    <t>◎市国保30歳台・40歳以上PM・CV・VP</t>
    <rPh sb="1" eb="2">
      <t>シ</t>
    </rPh>
    <rPh sb="2" eb="4">
      <t>コクホ</t>
    </rPh>
    <rPh sb="6" eb="8">
      <t>サイダイ</t>
    </rPh>
    <rPh sb="11" eb="12">
      <t>サイ</t>
    </rPh>
    <rPh sb="12" eb="14">
      <t>イジョウ</t>
    </rPh>
    <phoneticPr fontId="2"/>
  </si>
  <si>
    <t>30歳台・40歳以上PM･CV･VP</t>
    <rPh sb="2" eb="3">
      <t>サイ</t>
    </rPh>
    <rPh sb="3" eb="4">
      <t>ダイ</t>
    </rPh>
    <rPh sb="7" eb="8">
      <t>サイ</t>
    </rPh>
    <rPh sb="8" eb="10">
      <t>イジョウ</t>
    </rPh>
    <phoneticPr fontId="2"/>
  </si>
  <si>
    <t>70歳以上PM等・生保・非課税</t>
    <rPh sb="2" eb="3">
      <t>サイ</t>
    </rPh>
    <rPh sb="3" eb="5">
      <t>イジョウ</t>
    </rPh>
    <rPh sb="7" eb="8">
      <t>トウ</t>
    </rPh>
    <rPh sb="9" eb="11">
      <t>セイホ</t>
    </rPh>
    <rPh sb="12" eb="15">
      <t>ヒカゼイ</t>
    </rPh>
    <phoneticPr fontId="2"/>
  </si>
  <si>
    <t>(視触診)＋
ﾏﾝﾓ保健所撮影</t>
    <rPh sb="1" eb="4">
      <t>シ</t>
    </rPh>
    <rPh sb="10" eb="12">
      <t>ホケン</t>
    </rPh>
    <rPh sb="12" eb="13">
      <t>ショ</t>
    </rPh>
    <rPh sb="13" eb="15">
      <t>サツエイ</t>
    </rPh>
    <phoneticPr fontId="2"/>
  </si>
  <si>
    <t>(視触診)＋
マンモ撮影
１方向</t>
    <rPh sb="1" eb="4">
      <t>シ</t>
    </rPh>
    <rPh sb="10" eb="12">
      <t>サツエイ</t>
    </rPh>
    <rPh sb="14" eb="16">
      <t>ホウコウ</t>
    </rPh>
    <phoneticPr fontId="2"/>
  </si>
  <si>
    <t>(視触診)＋
マンモ撮影
２方向</t>
    <rPh sb="1" eb="4">
      <t>シショクシン</t>
    </rPh>
    <rPh sb="10" eb="12">
      <t>サツエイ</t>
    </rPh>
    <rPh sb="14" eb="16">
      <t>ホウコウ</t>
    </rPh>
    <phoneticPr fontId="2"/>
  </si>
  <si>
    <t>¥</t>
    <phoneticPr fontId="2"/>
  </si>
  <si>
    <t>読影方法</t>
    <rPh sb="0" eb="1">
      <t>ドク</t>
    </rPh>
    <rPh sb="1" eb="2">
      <t>カゲ</t>
    </rPh>
    <rPh sb="2" eb="4">
      <t>ホウホウ</t>
    </rPh>
    <phoneticPr fontId="2"/>
  </si>
  <si>
    <t>医師会読影</t>
    <rPh sb="0" eb="3">
      <t>イシカイ</t>
    </rPh>
    <rPh sb="3" eb="5">
      <t>ドクエイ</t>
    </rPh>
    <phoneticPr fontId="2"/>
  </si>
  <si>
    <t>自院読影</t>
    <rPh sb="0" eb="1">
      <t>ジ</t>
    </rPh>
    <rPh sb="1" eb="2">
      <t>イン</t>
    </rPh>
    <rPh sb="2" eb="4">
      <t>ドクエイ</t>
    </rPh>
    <phoneticPr fontId="2"/>
  </si>
  <si>
    <t xml:space="preserve"> 作業欄（読影方法選択）</t>
    <rPh sb="1" eb="3">
      <t>サギョウ</t>
    </rPh>
    <rPh sb="3" eb="4">
      <t>ラン</t>
    </rPh>
    <rPh sb="5" eb="7">
      <t>ドクエイ</t>
    </rPh>
    <rPh sb="7" eb="9">
      <t>ホウホウ</t>
    </rPh>
    <rPh sb="9" eb="11">
      <t>センタク</t>
    </rPh>
    <phoneticPr fontId="2"/>
  </si>
  <si>
    <t>うち消費税（10％）</t>
    <rPh sb="2" eb="5">
      <t>ショウヒゼイ</t>
    </rPh>
    <phoneticPr fontId="2"/>
  </si>
  <si>
    <t>胃がん・肺がん実施のときは、数量と併せて読影方法を選択</t>
    <rPh sb="0" eb="1">
      <t>イ</t>
    </rPh>
    <rPh sb="4" eb="5">
      <t>ハイ</t>
    </rPh>
    <rPh sb="7" eb="9">
      <t>ジッシ</t>
    </rPh>
    <rPh sb="14" eb="16">
      <t>スウリョウ</t>
    </rPh>
    <rPh sb="17" eb="18">
      <t>アワ</t>
    </rPh>
    <rPh sb="20" eb="22">
      <t>ドクエイ</t>
    </rPh>
    <rPh sb="22" eb="24">
      <t>ホウホウ</t>
    </rPh>
    <rPh sb="25" eb="27">
      <t>センタク</t>
    </rPh>
    <phoneticPr fontId="2"/>
  </si>
  <si>
    <t>令和６年４月１日～令和７年３月３１日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ツキ</t>
    </rPh>
    <rPh sb="17" eb="18">
      <t>ニチ</t>
    </rPh>
    <phoneticPr fontId="2"/>
  </si>
  <si>
    <t>40歳以上PM･CV･VP無料対象者（クーポン券・40歳節目）</t>
    <rPh sb="2" eb="5">
      <t>サイイジョウ</t>
    </rPh>
    <rPh sb="13" eb="15">
      <t>ムリョウ</t>
    </rPh>
    <rPh sb="15" eb="17">
      <t>タイショウ</t>
    </rPh>
    <rPh sb="17" eb="18">
      <t>シャ</t>
    </rPh>
    <rPh sb="23" eb="24">
      <t>ケン</t>
    </rPh>
    <rPh sb="27" eb="28">
      <t>サイ</t>
    </rPh>
    <rPh sb="28" eb="30">
      <t>フシメ</t>
    </rPh>
    <phoneticPr fontId="2"/>
  </si>
  <si>
    <t>無料対象者（クーポン券・40歳節目）</t>
    <rPh sb="0" eb="2">
      <t>ムリョウ</t>
    </rPh>
    <rPh sb="2" eb="4">
      <t>タイショウ</t>
    </rPh>
    <rPh sb="4" eb="5">
      <t>シャ</t>
    </rPh>
    <rPh sb="10" eb="11">
      <t>ケン</t>
    </rPh>
    <rPh sb="14" eb="15">
      <t>サイ</t>
    </rPh>
    <rPh sb="15" eb="17">
      <t>フシメ</t>
    </rPh>
    <phoneticPr fontId="2"/>
  </si>
  <si>
    <t>口座
振込先</t>
    <rPh sb="0" eb="2">
      <t>コウザ</t>
    </rPh>
    <rPh sb="3" eb="5">
      <t>フリコ</t>
    </rPh>
    <rPh sb="5" eb="6">
      <t>サキ</t>
    </rPh>
    <phoneticPr fontId="2"/>
  </si>
  <si>
    <t>　</t>
    <phoneticPr fontId="2"/>
  </si>
  <si>
    <t>※変更する場合は、事前に健康づくり課までご連絡ください。</t>
    <rPh sb="1" eb="3">
      <t>ヘンコウ</t>
    </rPh>
    <rPh sb="5" eb="7">
      <t>バアイ</t>
    </rPh>
    <rPh sb="9" eb="11">
      <t>ジゼン</t>
    </rPh>
    <phoneticPr fontId="2"/>
  </si>
  <si>
    <t>　　　　　　　　　　　　　　　　　　　           　　　　　　印</t>
    <rPh sb="36" eb="37">
      <t>イン</t>
    </rPh>
    <phoneticPr fontId="2"/>
  </si>
  <si>
    <t>令和6年度　がん検診及び肝炎ウィルス検診委託単価表</t>
    <rPh sb="0" eb="2">
      <t>レイワ</t>
    </rPh>
    <rPh sb="3" eb="4">
      <t>ネン</t>
    </rPh>
    <rPh sb="4" eb="5">
      <t>ド</t>
    </rPh>
    <rPh sb="5" eb="7">
      <t>ヘイネンド</t>
    </rPh>
    <rPh sb="8" eb="10">
      <t>ケンシン</t>
    </rPh>
    <rPh sb="10" eb="11">
      <t>オヨ</t>
    </rPh>
    <rPh sb="12" eb="14">
      <t>カンエン</t>
    </rPh>
    <rPh sb="18" eb="20">
      <t>ケンシン</t>
    </rPh>
    <rPh sb="20" eb="22">
      <t>イタク</t>
    </rPh>
    <rPh sb="22" eb="24">
      <t>タンカ</t>
    </rPh>
    <rPh sb="24" eb="25">
      <t>ヒョウ</t>
    </rPh>
    <phoneticPr fontId="2"/>
  </si>
  <si>
    <t>医療機関分委託料単価 ＝ 検診単価 － 受診者自己負担(医療機関窓口で支払) － 医師会読影料</t>
    <rPh sb="0" eb="2">
      <t>イリョウ</t>
    </rPh>
    <rPh sb="2" eb="4">
      <t>キカン</t>
    </rPh>
    <rPh sb="4" eb="5">
      <t>ブン</t>
    </rPh>
    <rPh sb="5" eb="7">
      <t>イタク</t>
    </rPh>
    <rPh sb="7" eb="8">
      <t>リョウ</t>
    </rPh>
    <rPh sb="8" eb="10">
      <t>タンカ</t>
    </rPh>
    <rPh sb="13" eb="15">
      <t>ケンシン</t>
    </rPh>
    <rPh sb="15" eb="17">
      <t>タンカ</t>
    </rPh>
    <rPh sb="20" eb="22">
      <t>ジュシン</t>
    </rPh>
    <rPh sb="22" eb="23">
      <t>シャ</t>
    </rPh>
    <rPh sb="23" eb="25">
      <t>ジコ</t>
    </rPh>
    <rPh sb="25" eb="27">
      <t>フタン</t>
    </rPh>
    <rPh sb="28" eb="30">
      <t>イリョウ</t>
    </rPh>
    <rPh sb="30" eb="32">
      <t>キカン</t>
    </rPh>
    <rPh sb="32" eb="34">
      <t>マドグチ</t>
    </rPh>
    <rPh sb="35" eb="37">
      <t>シハライ</t>
    </rPh>
    <rPh sb="41" eb="44">
      <t>イシカイ</t>
    </rPh>
    <rPh sb="44" eb="46">
      <t>ドクエイ</t>
    </rPh>
    <rPh sb="46" eb="47">
      <t>リョウ</t>
    </rPh>
    <phoneticPr fontId="2"/>
  </si>
  <si>
    <t>単位：円</t>
    <rPh sb="0" eb="2">
      <t>タンイ</t>
    </rPh>
    <rPh sb="3" eb="4">
      <t>エン</t>
    </rPh>
    <phoneticPr fontId="2"/>
  </si>
  <si>
    <t>検診項目</t>
    <rPh sb="0" eb="2">
      <t>ケンシン</t>
    </rPh>
    <rPh sb="2" eb="4">
      <t>コウモク</t>
    </rPh>
    <phoneticPr fontId="2"/>
  </si>
  <si>
    <t>検診単価</t>
    <rPh sb="0" eb="2">
      <t>ケンシン</t>
    </rPh>
    <rPh sb="2" eb="4">
      <t>タンカ</t>
    </rPh>
    <phoneticPr fontId="2"/>
  </si>
  <si>
    <t>受診者
自己負担</t>
    <rPh sb="0" eb="2">
      <t>ジュシン</t>
    </rPh>
    <rPh sb="2" eb="3">
      <t>シャ</t>
    </rPh>
    <rPh sb="4" eb="6">
      <t>ジコ</t>
    </rPh>
    <rPh sb="6" eb="8">
      <t>フタン</t>
    </rPh>
    <phoneticPr fontId="2"/>
  </si>
  <si>
    <t>差引き委託料</t>
    <rPh sb="0" eb="2">
      <t>サシヒ</t>
    </rPh>
    <rPh sb="3" eb="6">
      <t>イタクリョウ</t>
    </rPh>
    <phoneticPr fontId="2"/>
  </si>
  <si>
    <t>医師会
読影料</t>
    <rPh sb="0" eb="2">
      <t>イシ</t>
    </rPh>
    <rPh sb="2" eb="3">
      <t>カイ</t>
    </rPh>
    <rPh sb="4" eb="5">
      <t>ドク</t>
    </rPh>
    <rPh sb="5" eb="6">
      <t>カゲ</t>
    </rPh>
    <rPh sb="6" eb="7">
      <t>リョウ</t>
    </rPh>
    <phoneticPr fontId="2"/>
  </si>
  <si>
    <t>医師会読影型
医療機関</t>
    <rPh sb="0" eb="2">
      <t>イシ</t>
    </rPh>
    <rPh sb="2" eb="3">
      <t>カイ</t>
    </rPh>
    <rPh sb="3" eb="4">
      <t>ドク</t>
    </rPh>
    <rPh sb="4" eb="5">
      <t>カゲ</t>
    </rPh>
    <rPh sb="5" eb="6">
      <t>ガタ</t>
    </rPh>
    <rPh sb="7" eb="8">
      <t>イ</t>
    </rPh>
    <rPh sb="8" eb="9">
      <t>リョウ</t>
    </rPh>
    <rPh sb="9" eb="11">
      <t>キカン</t>
    </rPh>
    <phoneticPr fontId="2"/>
  </si>
  <si>
    <t>自院読影型
医療機関</t>
    <rPh sb="0" eb="2">
      <t>ジイン</t>
    </rPh>
    <rPh sb="2" eb="4">
      <t>ドクエイ</t>
    </rPh>
    <rPh sb="4" eb="5">
      <t>ガタ</t>
    </rPh>
    <rPh sb="6" eb="8">
      <t>イリョウ</t>
    </rPh>
    <rPh sb="8" eb="10">
      <t>キカン</t>
    </rPh>
    <phoneticPr fontId="2"/>
  </si>
  <si>
    <r>
      <t>７０歳以上・生保・非課税</t>
    </r>
    <r>
      <rPr>
        <sz val="11"/>
        <color indexed="10"/>
        <rFont val="HGPｺﾞｼｯｸM"/>
        <family val="3"/>
        <charset val="128"/>
      </rPr>
      <t>・40歳節目対象者</t>
    </r>
    <rPh sb="2" eb="3">
      <t>サイ</t>
    </rPh>
    <rPh sb="3" eb="5">
      <t>イジョウ</t>
    </rPh>
    <rPh sb="6" eb="8">
      <t>セイホ</t>
    </rPh>
    <rPh sb="9" eb="12">
      <t>ヒカゼイ</t>
    </rPh>
    <rPh sb="15" eb="16">
      <t>サイ</t>
    </rPh>
    <rPh sb="16" eb="18">
      <t>フシメ</t>
    </rPh>
    <rPh sb="18" eb="20">
      <t>タイショウ</t>
    </rPh>
    <rPh sb="20" eb="21">
      <t>シャ</t>
    </rPh>
    <phoneticPr fontId="2"/>
  </si>
  <si>
    <t>市国保３０～６９歳</t>
    <rPh sb="0" eb="1">
      <t>シ</t>
    </rPh>
    <rPh sb="1" eb="3">
      <t>コクホ</t>
    </rPh>
    <rPh sb="8" eb="9">
      <t>サイ</t>
    </rPh>
    <phoneticPr fontId="2"/>
  </si>
  <si>
    <t>４０～６９歳</t>
    <rPh sb="5" eb="6">
      <t>サイ</t>
    </rPh>
    <phoneticPr fontId="2"/>
  </si>
  <si>
    <t>３０～３９歳</t>
    <rPh sb="5" eb="6">
      <t>サイ</t>
    </rPh>
    <phoneticPr fontId="2"/>
  </si>
  <si>
    <t>透視</t>
    <rPh sb="0" eb="1">
      <t>トオル</t>
    </rPh>
    <rPh sb="1" eb="2">
      <t>シ</t>
    </rPh>
    <phoneticPr fontId="2"/>
  </si>
  <si>
    <r>
      <t>７０歳以上・生保・非課税</t>
    </r>
    <r>
      <rPr>
        <sz val="11"/>
        <color rgb="FFFF0000"/>
        <rFont val="HGPｺﾞｼｯｸM"/>
        <family val="3"/>
        <charset val="128"/>
      </rPr>
      <t>・40歳節目対象者</t>
    </r>
    <rPh sb="2" eb="3">
      <t>サイ</t>
    </rPh>
    <rPh sb="3" eb="5">
      <t>イジョウ</t>
    </rPh>
    <rPh sb="6" eb="8">
      <t>セイホ</t>
    </rPh>
    <rPh sb="9" eb="12">
      <t>ヒカゼイ</t>
    </rPh>
    <rPh sb="15" eb="16">
      <t>サイ</t>
    </rPh>
    <phoneticPr fontId="2"/>
  </si>
  <si>
    <t>市国保４０～６９歳</t>
    <rPh sb="0" eb="1">
      <t>シ</t>
    </rPh>
    <rPh sb="1" eb="3">
      <t>コクホ</t>
    </rPh>
    <rPh sb="8" eb="9">
      <t>サイ</t>
    </rPh>
    <phoneticPr fontId="2"/>
  </si>
  <si>
    <t>Ｘ線
+
喀痰</t>
    <rPh sb="1" eb="2">
      <t>セン</t>
    </rPh>
    <rPh sb="5" eb="7">
      <t>カクタン</t>
    </rPh>
    <phoneticPr fontId="2"/>
  </si>
  <si>
    <t>頸部</t>
    <phoneticPr fontId="2"/>
  </si>
  <si>
    <t>市国保２０～６９歳</t>
    <rPh sb="0" eb="1">
      <t>シ</t>
    </rPh>
    <rPh sb="1" eb="3">
      <t>コクホ</t>
    </rPh>
    <rPh sb="8" eb="9">
      <t>サイ</t>
    </rPh>
    <phoneticPr fontId="2"/>
  </si>
  <si>
    <t>２０～６９歳</t>
    <rPh sb="5" eb="6">
      <t>サイ</t>
    </rPh>
    <phoneticPr fontId="2"/>
  </si>
  <si>
    <t>頸部
＋
体部</t>
    <rPh sb="5" eb="6">
      <t>カラダ</t>
    </rPh>
    <rPh sb="6" eb="7">
      <t>ブ</t>
    </rPh>
    <phoneticPr fontId="2"/>
  </si>
  <si>
    <t>視触診＋
エコー</t>
    <rPh sb="0" eb="1">
      <t>シ</t>
    </rPh>
    <rPh sb="1" eb="2">
      <t>ショク</t>
    </rPh>
    <phoneticPr fontId="2"/>
  </si>
  <si>
    <t>７０歳以上PM等・生保・非課税</t>
    <rPh sb="2" eb="3">
      <t>サイ</t>
    </rPh>
    <rPh sb="3" eb="5">
      <t>イジョウ</t>
    </rPh>
    <rPh sb="7" eb="8">
      <t>トウ</t>
    </rPh>
    <rPh sb="9" eb="11">
      <t>セイホ</t>
    </rPh>
    <rPh sb="12" eb="15">
      <t>ヒカゼイ</t>
    </rPh>
    <phoneticPr fontId="2"/>
  </si>
  <si>
    <t>◎市国保30歳台・40歳以上PM等</t>
    <rPh sb="1" eb="2">
      <t>シ</t>
    </rPh>
    <rPh sb="2" eb="4">
      <t>コクホ</t>
    </rPh>
    <rPh sb="6" eb="8">
      <t>サイダイ</t>
    </rPh>
    <rPh sb="11" eb="12">
      <t>サイ</t>
    </rPh>
    <rPh sb="12" eb="14">
      <t>イジョウ</t>
    </rPh>
    <rPh sb="16" eb="17">
      <t>トウ</t>
    </rPh>
    <phoneticPr fontId="2"/>
  </si>
  <si>
    <r>
      <t>40歳以上PM等</t>
    </r>
    <r>
      <rPr>
        <sz val="11"/>
        <color indexed="10"/>
        <rFont val="HGPｺﾞｼｯｸM"/>
        <family val="3"/>
        <charset val="128"/>
      </rPr>
      <t>無料対象者（クーポン券・40歳節目）</t>
    </r>
    <rPh sb="2" eb="5">
      <t>サイイジョウ</t>
    </rPh>
    <rPh sb="7" eb="8">
      <t>トウ</t>
    </rPh>
    <rPh sb="8" eb="10">
      <t>ムリョウ</t>
    </rPh>
    <rPh sb="10" eb="12">
      <t>タイショウ</t>
    </rPh>
    <rPh sb="12" eb="13">
      <t>シャ</t>
    </rPh>
    <phoneticPr fontId="2"/>
  </si>
  <si>
    <t>30歳台・40歳以上PM</t>
    <rPh sb="2" eb="3">
      <t>サイ</t>
    </rPh>
    <rPh sb="3" eb="4">
      <t>ダイ</t>
    </rPh>
    <rPh sb="7" eb="8">
      <t>サイ</t>
    </rPh>
    <rPh sb="8" eb="10">
      <t>イジョウ</t>
    </rPh>
    <phoneticPr fontId="2"/>
  </si>
  <si>
    <t>視触診+
マンモ
保健所</t>
    <rPh sb="0" eb="1">
      <t>シ</t>
    </rPh>
    <rPh sb="1" eb="3">
      <t>ショクシン</t>
    </rPh>
    <rPh sb="9" eb="11">
      <t>ホケン</t>
    </rPh>
    <rPh sb="11" eb="12">
      <t>ショ</t>
    </rPh>
    <phoneticPr fontId="2"/>
  </si>
  <si>
    <t>７０歳以上・生保・非課税</t>
    <rPh sb="2" eb="3">
      <t>サイ</t>
    </rPh>
    <rPh sb="3" eb="5">
      <t>イジョウ</t>
    </rPh>
    <rPh sb="6" eb="8">
      <t>セイホ</t>
    </rPh>
    <rPh sb="9" eb="12">
      <t>ヒカゼイ</t>
    </rPh>
    <phoneticPr fontId="2"/>
  </si>
  <si>
    <t>無料対象者（クーポン券・40歳節目）</t>
    <rPh sb="0" eb="2">
      <t>ムリョウ</t>
    </rPh>
    <rPh sb="2" eb="5">
      <t>タイショウシャ</t>
    </rPh>
    <rPh sb="14" eb="15">
      <t>サイ</t>
    </rPh>
    <rPh sb="15" eb="17">
      <t>フシメ</t>
    </rPh>
    <phoneticPr fontId="2"/>
  </si>
  <si>
    <t>視触診＋
マンモ
１方向</t>
    <rPh sb="0" eb="1">
      <t>シ</t>
    </rPh>
    <rPh sb="1" eb="3">
      <t>ショクシン</t>
    </rPh>
    <rPh sb="10" eb="12">
      <t>ホウコウ</t>
    </rPh>
    <phoneticPr fontId="2"/>
  </si>
  <si>
    <t>市国保５０～６９歳</t>
    <rPh sb="0" eb="1">
      <t>シ</t>
    </rPh>
    <rPh sb="1" eb="3">
      <t>コクホ</t>
    </rPh>
    <rPh sb="8" eb="9">
      <t>サイ</t>
    </rPh>
    <phoneticPr fontId="2"/>
  </si>
  <si>
    <t>５０～６９歳</t>
    <rPh sb="5" eb="6">
      <t>サイ</t>
    </rPh>
    <phoneticPr fontId="2"/>
  </si>
  <si>
    <t>視触診＋
マンモ
２方向</t>
    <rPh sb="0" eb="1">
      <t>シ</t>
    </rPh>
    <rPh sb="1" eb="3">
      <t>ショクシン</t>
    </rPh>
    <rPh sb="10" eb="12">
      <t>ホウコウ</t>
    </rPh>
    <phoneticPr fontId="2"/>
  </si>
  <si>
    <t>市国保４０～４９歳</t>
    <rPh sb="0" eb="1">
      <t>シ</t>
    </rPh>
    <rPh sb="1" eb="3">
      <t>コクホ</t>
    </rPh>
    <rPh sb="8" eb="9">
      <t>サイ</t>
    </rPh>
    <phoneticPr fontId="2"/>
  </si>
  <si>
    <t>４０～４９歳</t>
    <rPh sb="5" eb="6">
      <t>サイ</t>
    </rPh>
    <phoneticPr fontId="2"/>
  </si>
  <si>
    <t>前立腺がん</t>
    <rPh sb="0" eb="3">
      <t>ゼンリツセン</t>
    </rPh>
    <phoneticPr fontId="2"/>
  </si>
  <si>
    <t>※令和6年度から廃止</t>
    <rPh sb="1" eb="3">
      <t>レイワ</t>
    </rPh>
    <rPh sb="4" eb="6">
      <t>ネンド</t>
    </rPh>
    <rPh sb="8" eb="10">
      <t>ハイシ</t>
    </rPh>
    <phoneticPr fontId="2"/>
  </si>
  <si>
    <t>※生保＝生活保護受給世帯の者　　非課税＝市民税非課税世帯の者　</t>
    <rPh sb="1" eb="3">
      <t>セイホ</t>
    </rPh>
    <rPh sb="4" eb="6">
      <t>セイカツ</t>
    </rPh>
    <rPh sb="6" eb="8">
      <t>ホゴ</t>
    </rPh>
    <rPh sb="8" eb="10">
      <t>ジュキュウ</t>
    </rPh>
    <rPh sb="10" eb="12">
      <t>セタイ</t>
    </rPh>
    <rPh sb="13" eb="14">
      <t>モノ</t>
    </rPh>
    <rPh sb="16" eb="19">
      <t>ヒカゼイ</t>
    </rPh>
    <rPh sb="20" eb="23">
      <t>シミンゼイ</t>
    </rPh>
    <rPh sb="23" eb="26">
      <t>ヒカゼイ</t>
    </rPh>
    <rPh sb="26" eb="28">
      <t>セタイ</t>
    </rPh>
    <rPh sb="29" eb="30">
      <t>モノ</t>
    </rPh>
    <phoneticPr fontId="2"/>
  </si>
  <si>
    <t>※市国保＝佐世保市国民健康保険加入者の者</t>
    <phoneticPr fontId="2"/>
  </si>
  <si>
    <t>※40歳節目対象者＝令和6年4月1日時点で、満40歳の方（昭和58年4月2日～昭和59年4月1日生まれの方）</t>
    <rPh sb="3" eb="4">
      <t>サイ</t>
    </rPh>
    <rPh sb="4" eb="6">
      <t>フシメ</t>
    </rPh>
    <rPh sb="6" eb="9">
      <t>タイショウシャ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ジテン</t>
    </rPh>
    <rPh sb="22" eb="23">
      <t>マン</t>
    </rPh>
    <rPh sb="25" eb="26">
      <t>サイ</t>
    </rPh>
    <rPh sb="27" eb="28">
      <t>カタ</t>
    </rPh>
    <rPh sb="29" eb="31">
      <t>ショウワ</t>
    </rPh>
    <rPh sb="33" eb="34">
      <t>ネン</t>
    </rPh>
    <rPh sb="35" eb="36">
      <t>ガツ</t>
    </rPh>
    <rPh sb="37" eb="38">
      <t>ニチ</t>
    </rPh>
    <rPh sb="39" eb="41">
      <t>ショウワ</t>
    </rPh>
    <rPh sb="43" eb="44">
      <t>ネン</t>
    </rPh>
    <rPh sb="45" eb="46">
      <t>ガツ</t>
    </rPh>
    <rPh sb="47" eb="48">
      <t>ニチ</t>
    </rPh>
    <rPh sb="48" eb="49">
      <t>ウ</t>
    </rPh>
    <rPh sb="52" eb="53">
      <t>カタ</t>
    </rPh>
    <phoneticPr fontId="2"/>
  </si>
  <si>
    <t>検診単価
(H25)</t>
    <rPh sb="0" eb="2">
      <t>ケンシン</t>
    </rPh>
    <rPh sb="2" eb="4">
      <t>タンカ</t>
    </rPh>
    <phoneticPr fontId="2"/>
  </si>
  <si>
    <t>差引き
委託料</t>
    <rPh sb="0" eb="2">
      <t>サシヒ</t>
    </rPh>
    <rPh sb="4" eb="6">
      <t>イタク</t>
    </rPh>
    <rPh sb="6" eb="7">
      <t>リョウ</t>
    </rPh>
    <phoneticPr fontId="2"/>
  </si>
  <si>
    <t>医療機関分</t>
    <rPh sb="0" eb="2">
      <t>イリョウ</t>
    </rPh>
    <rPh sb="2" eb="4">
      <t>キカン</t>
    </rPh>
    <rPh sb="4" eb="5">
      <t>ブン</t>
    </rPh>
    <phoneticPr fontId="2"/>
  </si>
  <si>
    <t>肝炎ウイルス
検診</t>
    <rPh sb="0" eb="2">
      <t>カンエン</t>
    </rPh>
    <rPh sb="7" eb="9">
      <t>ケンシン</t>
    </rPh>
    <phoneticPr fontId="2"/>
  </si>
  <si>
    <t>B＋C</t>
  </si>
  <si>
    <t>２０歳
以上</t>
    <rPh sb="2" eb="3">
      <t>サイ</t>
    </rPh>
    <rPh sb="4" eb="6">
      <t>イジョウ</t>
    </rPh>
    <phoneticPr fontId="2"/>
  </si>
  <si>
    <t>Cのみ</t>
    <phoneticPr fontId="2"/>
  </si>
  <si>
    <t>Bのみ</t>
    <phoneticPr fontId="2"/>
  </si>
  <si>
    <t>※消費税及び地方消費税１０％を含む</t>
    <rPh sb="1" eb="4">
      <t>ショウヒゼイ</t>
    </rPh>
    <rPh sb="4" eb="5">
      <t>オヨ</t>
    </rPh>
    <rPh sb="6" eb="8">
      <t>チホウ</t>
    </rPh>
    <rPh sb="8" eb="11">
      <t>ショウヒゼイ</t>
    </rPh>
    <rPh sb="15" eb="16">
      <t>フク</t>
    </rPh>
    <phoneticPr fontId="2"/>
  </si>
  <si>
    <t>住　　　　所</t>
    <rPh sb="0" eb="1">
      <t>ジュウ</t>
    </rPh>
    <rPh sb="5" eb="6">
      <t>トコロ</t>
    </rPh>
    <phoneticPr fontId="2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</si>
  <si>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2"/>
  </si>
  <si>
    <t>70歳～・生保・非課税・40歳節目対象者</t>
    <rPh sb="2" eb="3">
      <t>サイ</t>
    </rPh>
    <rPh sb="5" eb="7">
      <t>セイホ</t>
    </rPh>
    <rPh sb="8" eb="11">
      <t>ヒカゼイ</t>
    </rPh>
    <rPh sb="17" eb="20">
      <t>タイショウシャ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</si>
</sst>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??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3"/>
      <name val="HGPｺﾞｼｯｸM"/>
      <family val="3"/>
      <charset val="128"/>
    </font>
    <font>
      <u/>
      <sz val="13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b/>
      <sz val="13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4"/>
      <name val="HGP明朝E"/>
      <family val="1"/>
      <charset val="128"/>
    </font>
    <font>
      <sz val="8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b/>
      <sz val="11"/>
      <name val="Arial Black"/>
      <family val="2"/>
    </font>
    <font>
      <sz val="11"/>
      <color rgb="FFFF000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1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8" fontId="9" fillId="0" borderId="4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7" xfId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38" fontId="9" fillId="0" borderId="19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21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vertical="center"/>
    </xf>
    <xf numFmtId="38" fontId="9" fillId="0" borderId="24" xfId="1" applyFont="1" applyFill="1" applyBorder="1" applyAlignment="1">
      <alignment horizontal="right" vertical="center"/>
    </xf>
    <xf numFmtId="38" fontId="9" fillId="0" borderId="25" xfId="1" applyFont="1" applyFill="1" applyBorder="1" applyAlignment="1">
      <alignment horizontal="right" vertical="center"/>
    </xf>
    <xf numFmtId="38" fontId="9" fillId="0" borderId="26" xfId="1" applyFont="1" applyFill="1" applyBorder="1" applyAlignment="1">
      <alignment vertical="center"/>
    </xf>
    <xf numFmtId="38" fontId="9" fillId="0" borderId="27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29" xfId="1" applyFont="1" applyFill="1" applyBorder="1" applyAlignment="1">
      <alignment vertical="center"/>
    </xf>
    <xf numFmtId="38" fontId="9" fillId="0" borderId="30" xfId="1" applyFont="1" applyFill="1" applyBorder="1" applyAlignment="1">
      <alignment vertical="center"/>
    </xf>
    <xf numFmtId="38" fontId="9" fillId="0" borderId="31" xfId="1" applyFont="1" applyFill="1" applyBorder="1" applyAlignment="1">
      <alignment vertical="center"/>
    </xf>
    <xf numFmtId="38" fontId="9" fillId="0" borderId="32" xfId="1" applyFont="1" applyFill="1" applyBorder="1" applyAlignment="1">
      <alignment vertical="center"/>
    </xf>
    <xf numFmtId="38" fontId="9" fillId="0" borderId="33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5" fillId="0" borderId="13" xfId="0" applyFont="1" applyFill="1" applyBorder="1" applyAlignment="1" applyProtection="1">
      <alignment vertical="center" shrinkToFit="1"/>
      <protection locked="0"/>
    </xf>
    <xf numFmtId="0" fontId="5" fillId="0" borderId="15" xfId="0" applyFont="1" applyFill="1" applyBorder="1" applyAlignment="1" applyProtection="1">
      <alignment vertical="center" shrinkToFit="1"/>
      <protection locked="0"/>
    </xf>
    <xf numFmtId="0" fontId="5" fillId="0" borderId="14" xfId="0" applyFont="1" applyFill="1" applyBorder="1" applyAlignment="1" applyProtection="1">
      <alignment vertical="center" shrinkToFit="1"/>
      <protection locked="0"/>
    </xf>
    <xf numFmtId="0" fontId="5" fillId="0" borderId="7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4" fillId="0" borderId="22" xfId="0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</xf>
    <xf numFmtId="38" fontId="9" fillId="0" borderId="16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1" xfId="1" applyFont="1" applyBorder="1" applyAlignment="1">
      <alignment vertical="center"/>
    </xf>
    <xf numFmtId="38" fontId="4" fillId="0" borderId="72" xfId="1" applyFont="1" applyBorder="1" applyAlignment="1">
      <alignment vertical="center"/>
    </xf>
    <xf numFmtId="38" fontId="4" fillId="0" borderId="72" xfId="1" applyFont="1" applyFill="1" applyBorder="1" applyAlignment="1">
      <alignment vertical="center"/>
    </xf>
    <xf numFmtId="38" fontId="4" fillId="0" borderId="73" xfId="1" applyFont="1" applyBorder="1" applyAlignment="1">
      <alignment vertical="center"/>
    </xf>
    <xf numFmtId="38" fontId="17" fillId="0" borderId="15" xfId="1" applyFont="1" applyFill="1" applyBorder="1" applyAlignment="1">
      <alignment horizontal="center" vertical="center" wrapText="1"/>
    </xf>
    <xf numFmtId="38" fontId="11" fillId="0" borderId="17" xfId="1" applyFont="1" applyFill="1" applyBorder="1" applyAlignment="1">
      <alignment vertical="center" wrapText="1"/>
    </xf>
    <xf numFmtId="38" fontId="4" fillId="0" borderId="17" xfId="1" applyFont="1" applyFill="1" applyBorder="1" applyAlignment="1">
      <alignment vertical="center" shrinkToFit="1"/>
    </xf>
    <xf numFmtId="38" fontId="4" fillId="0" borderId="52" xfId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38" fontId="11" fillId="0" borderId="3" xfId="1" applyNumberFormat="1" applyFont="1" applyFill="1" applyBorder="1" applyAlignment="1">
      <alignment vertical="center"/>
    </xf>
    <xf numFmtId="38" fontId="4" fillId="0" borderId="77" xfId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38" fontId="20" fillId="0" borderId="17" xfId="1" applyFont="1" applyFill="1" applyBorder="1" applyAlignment="1">
      <alignment vertical="center" shrinkToFit="1"/>
    </xf>
    <xf numFmtId="38" fontId="19" fillId="0" borderId="78" xfId="1" applyFont="1" applyFill="1" applyBorder="1" applyAlignment="1">
      <alignment vertical="center"/>
    </xf>
    <xf numFmtId="38" fontId="4" fillId="0" borderId="79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vertical="center"/>
    </xf>
    <xf numFmtId="38" fontId="4" fillId="0" borderId="82" xfId="1" applyFont="1" applyFill="1" applyBorder="1" applyAlignment="1">
      <alignment horizontal="center" vertical="center" wrapText="1"/>
    </xf>
    <xf numFmtId="38" fontId="4" fillId="0" borderId="52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vertical="center"/>
    </xf>
    <xf numFmtId="38" fontId="19" fillId="0" borderId="7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19" fillId="0" borderId="86" xfId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35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38" fontId="9" fillId="0" borderId="34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176" fontId="7" fillId="0" borderId="35" xfId="0" applyNumberFormat="1" applyFont="1" applyFill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12" fillId="0" borderId="34" xfId="0" applyNumberFormat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9" fillId="0" borderId="51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64" xfId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8" fontId="9" fillId="0" borderId="62" xfId="1" applyFont="1" applyFill="1" applyBorder="1" applyAlignment="1">
      <alignment horizontal="right" vertical="center"/>
    </xf>
    <xf numFmtId="38" fontId="9" fillId="0" borderId="63" xfId="1" applyFont="1" applyFill="1" applyBorder="1" applyAlignment="1">
      <alignment horizontal="right" vertical="center"/>
    </xf>
    <xf numFmtId="38" fontId="9" fillId="0" borderId="49" xfId="1" applyFont="1" applyFill="1" applyBorder="1" applyAlignment="1">
      <alignment horizontal="right" vertical="center"/>
    </xf>
    <xf numFmtId="38" fontId="9" fillId="0" borderId="50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38" fontId="9" fillId="0" borderId="65" xfId="1" applyFont="1" applyFill="1" applyBorder="1" applyAlignment="1">
      <alignment horizontal="right" vertical="center"/>
    </xf>
    <xf numFmtId="38" fontId="9" fillId="0" borderId="66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vertical="center"/>
    </xf>
    <xf numFmtId="38" fontId="9" fillId="0" borderId="52" xfId="1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vertical="center" shrinkToFit="1"/>
    </xf>
    <xf numFmtId="38" fontId="5" fillId="0" borderId="38" xfId="1" applyFont="1" applyFill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8" fontId="16" fillId="0" borderId="0" xfId="1" applyFont="1" applyBorder="1" applyAlignment="1">
      <alignment horizontal="center" vertical="center" shrinkToFit="1"/>
    </xf>
    <xf numFmtId="38" fontId="4" fillId="0" borderId="49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74" xfId="1" applyFont="1" applyFill="1" applyBorder="1" applyAlignment="1">
      <alignment horizontal="center" vertical="center" wrapText="1"/>
    </xf>
    <xf numFmtId="38" fontId="4" fillId="0" borderId="75" xfId="1" applyFont="1" applyFill="1" applyBorder="1" applyAlignment="1">
      <alignment horizontal="center" vertical="center" wrapText="1"/>
    </xf>
    <xf numFmtId="38" fontId="4" fillId="0" borderId="61" xfId="1" applyFont="1" applyFill="1" applyBorder="1" applyAlignment="1">
      <alignment horizontal="center" vertical="center" wrapText="1"/>
    </xf>
    <xf numFmtId="38" fontId="4" fillId="0" borderId="53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 wrapText="1"/>
    </xf>
    <xf numFmtId="38" fontId="4" fillId="0" borderId="52" xfId="1" applyFont="1" applyFill="1" applyBorder="1" applyAlignment="1">
      <alignment horizontal="center" vertical="center" wrapText="1"/>
    </xf>
    <xf numFmtId="38" fontId="11" fillId="0" borderId="15" xfId="1" applyFont="1" applyFill="1" applyBorder="1" applyAlignment="1">
      <alignment horizontal="center" vertical="center" wrapText="1"/>
    </xf>
    <xf numFmtId="38" fontId="11" fillId="0" borderId="5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 textRotation="255"/>
    </xf>
    <xf numFmtId="38" fontId="4" fillId="0" borderId="15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19" fillId="0" borderId="76" xfId="1" applyFont="1" applyFill="1" applyBorder="1" applyAlignment="1">
      <alignment vertical="center"/>
    </xf>
    <xf numFmtId="38" fontId="11" fillId="0" borderId="52" xfId="1" applyNumberFormat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center" vertical="center" textRotation="255"/>
    </xf>
    <xf numFmtId="38" fontId="4" fillId="0" borderId="5" xfId="1" applyFont="1" applyFill="1" applyBorder="1" applyAlignment="1">
      <alignment horizontal="center" vertical="center" textRotation="255"/>
    </xf>
    <xf numFmtId="38" fontId="4" fillId="0" borderId="3" xfId="1" applyFont="1" applyFill="1" applyBorder="1" applyAlignment="1">
      <alignment horizontal="center" vertical="center"/>
    </xf>
    <xf numFmtId="38" fontId="19" fillId="0" borderId="75" xfId="1" applyFont="1" applyFill="1" applyBorder="1" applyAlignment="1">
      <alignment vertical="center"/>
    </xf>
    <xf numFmtId="38" fontId="11" fillId="0" borderId="69" xfId="1" applyFont="1" applyFill="1" applyBorder="1" applyAlignment="1">
      <alignment horizontal="right" vertical="center"/>
    </xf>
    <xf numFmtId="38" fontId="11" fillId="0" borderId="77" xfId="1" applyFont="1" applyFill="1" applyBorder="1" applyAlignment="1">
      <alignment horizontal="right" vertical="center"/>
    </xf>
    <xf numFmtId="38" fontId="21" fillId="0" borderId="3" xfId="1" applyFont="1" applyFill="1" applyBorder="1" applyAlignment="1">
      <alignment horizontal="center" vertical="center" wrapText="1"/>
    </xf>
    <xf numFmtId="38" fontId="21" fillId="0" borderId="3" xfId="1" applyFont="1" applyFill="1" applyBorder="1" applyAlignment="1">
      <alignment horizontal="center" vertical="center"/>
    </xf>
    <xf numFmtId="38" fontId="11" fillId="0" borderId="50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vertical="center"/>
    </xf>
    <xf numFmtId="38" fontId="11" fillId="0" borderId="20" xfId="1" applyFont="1" applyFill="1" applyBorder="1" applyAlignment="1">
      <alignment vertical="center"/>
    </xf>
    <xf numFmtId="38" fontId="11" fillId="0" borderId="52" xfId="1" applyFont="1" applyFill="1" applyBorder="1" applyAlignment="1">
      <alignment vertical="center"/>
    </xf>
    <xf numFmtId="38" fontId="4" fillId="0" borderId="50" xfId="1" applyFont="1" applyFill="1" applyBorder="1" applyAlignment="1">
      <alignment horizontal="center" vertical="center"/>
    </xf>
    <xf numFmtId="38" fontId="4" fillId="0" borderId="70" xfId="1" applyFont="1" applyFill="1" applyBorder="1" applyAlignment="1">
      <alignment horizontal="center" vertical="center"/>
    </xf>
    <xf numFmtId="38" fontId="4" fillId="0" borderId="69" xfId="1" applyFont="1" applyFill="1" applyBorder="1" applyAlignment="1">
      <alignment horizontal="center" vertical="center"/>
    </xf>
    <xf numFmtId="38" fontId="4" fillId="0" borderId="77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 wrapText="1"/>
    </xf>
    <xf numFmtId="38" fontId="22" fillId="0" borderId="15" xfId="1" applyFont="1" applyFill="1" applyBorder="1" applyAlignment="1">
      <alignment horizontal="center" vertical="center" wrapText="1"/>
    </xf>
    <xf numFmtId="38" fontId="22" fillId="0" borderId="13" xfId="1" applyFont="1" applyFill="1" applyBorder="1" applyAlignment="1">
      <alignment horizontal="center" vertical="center" wrapText="1"/>
    </xf>
    <xf numFmtId="38" fontId="22" fillId="0" borderId="5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38" fontId="11" fillId="0" borderId="80" xfId="1" applyFont="1" applyFill="1" applyBorder="1" applyAlignment="1">
      <alignment vertical="center"/>
    </xf>
    <xf numFmtId="38" fontId="11" fillId="0" borderId="81" xfId="1" applyFont="1" applyFill="1" applyBorder="1" applyAlignment="1">
      <alignment vertical="center"/>
    </xf>
    <xf numFmtId="38" fontId="11" fillId="0" borderId="79" xfId="1" applyFont="1" applyFill="1" applyBorder="1" applyAlignment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4" fillId="0" borderId="49" xfId="1" applyFont="1" applyBorder="1" applyAlignment="1">
      <alignment horizontal="center" vertical="center" wrapText="1"/>
    </xf>
    <xf numFmtId="38" fontId="4" fillId="0" borderId="50" xfId="1" applyFont="1" applyBorder="1" applyAlignment="1">
      <alignment horizontal="center" vertical="center" wrapText="1"/>
    </xf>
    <xf numFmtId="38" fontId="4" fillId="0" borderId="70" xfId="1" applyFont="1" applyBorder="1" applyAlignment="1">
      <alignment horizontal="center" vertical="center" wrapText="1"/>
    </xf>
    <xf numFmtId="38" fontId="4" fillId="0" borderId="69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77" xfId="1" applyFont="1" applyBorder="1" applyAlignment="1">
      <alignment horizontal="center" vertical="center" wrapText="1"/>
    </xf>
    <xf numFmtId="38" fontId="4" fillId="0" borderId="83" xfId="1" applyFont="1" applyFill="1" applyBorder="1" applyAlignment="1">
      <alignment horizontal="center" vertical="center" wrapText="1"/>
    </xf>
    <xf numFmtId="38" fontId="4" fillId="0" borderId="84" xfId="1" applyFont="1" applyFill="1" applyBorder="1" applyAlignment="1">
      <alignment horizontal="center" vertical="center" wrapText="1"/>
    </xf>
    <xf numFmtId="38" fontId="4" fillId="0" borderId="85" xfId="1" applyFont="1" applyFill="1" applyBorder="1" applyAlignment="1">
      <alignment horizontal="center" vertical="center" wrapText="1"/>
    </xf>
    <xf numFmtId="38" fontId="11" fillId="0" borderId="3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0</xdr:row>
      <xdr:rowOff>47625</xdr:rowOff>
    </xdr:from>
    <xdr:to>
      <xdr:col>15</xdr:col>
      <xdr:colOff>647700</xdr:colOff>
      <xdr:row>10</xdr:row>
      <xdr:rowOff>114301</xdr:rowOff>
    </xdr:to>
    <xdr:sp macro="" textlink="">
      <xdr:nvSpPr>
        <xdr:cNvPr id="2" name="正方形/長方形 1"/>
        <xdr:cNvSpPr/>
      </xdr:nvSpPr>
      <xdr:spPr bwMode="auto">
        <a:xfrm>
          <a:off x="9524999" y="47625"/>
          <a:ext cx="6953251" cy="2124076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＜令和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年度の変更点＞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①前立腺がん検診は、令和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年度から廃止です。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年度からの新規事業「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歳節目検診」として、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歳の自己負担金を無料とします。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＜注意事項等＞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歳節目検診＝令和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日時点で、満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歳の方（昭和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58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日から昭和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59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日生まれの方）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受診日年齢ではなく、生年月日で判断してください。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対象者には、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月末頃に受診勧奨はがきを発送する予定です。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受診勧奨はがき等の持参の有無にかかわらず、生年月日で無料としてください。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99"/>
  <sheetViews>
    <sheetView tabSelected="1" view="pageBreakPreview" zoomScaleNormal="100" zoomScaleSheetLayoutView="100" zoomScalePageLayoutView="75" workbookViewId="0">
      <selection activeCell="C7" sqref="C7"/>
    </sheetView>
  </sheetViews>
  <sheetFormatPr defaultRowHeight="13.5" x14ac:dyDescent="0.15"/>
  <cols>
    <col min="1" max="1" width="10.625" style="2" customWidth="1"/>
    <col min="2" max="2" width="12.625" style="2" customWidth="1"/>
    <col min="3" max="3" width="40.625" style="243" customWidth="1"/>
    <col min="4" max="4" width="11.625" style="2" customWidth="1"/>
    <col min="5" max="6" width="12.625" style="2" customWidth="1"/>
    <col min="7" max="7" width="2.875" style="2" customWidth="1"/>
    <col min="8" max="8" width="19.75" style="2" customWidth="1"/>
    <col min="9" max="9" width="27.875" style="2" bestFit="1" customWidth="1"/>
    <col min="10" max="10" width="11.5" style="2" customWidth="1"/>
    <col min="11" max="16384" width="9" style="2"/>
  </cols>
  <sheetData>
    <row r="4" spans="1:10" x14ac:dyDescent="0.15">
      <c r="A4" s="5" t="s">
        <v>0</v>
      </c>
      <c r="B4" s="5"/>
      <c r="C4" s="5"/>
      <c r="D4" s="5"/>
      <c r="E4" s="5"/>
      <c r="F4" s="5"/>
      <c r="G4" s="5"/>
      <c r="H4" s="5"/>
      <c r="I4" s="6"/>
    </row>
    <row r="5" spans="1:10" ht="24.95" customHeight="1" x14ac:dyDescent="0.15">
      <c r="A5" s="7" t="s">
        <v>1</v>
      </c>
      <c r="B5" s="5"/>
      <c r="C5" s="5"/>
      <c r="D5" s="103" t="s">
        <v>111</v>
      </c>
      <c r="E5" s="175"/>
      <c r="F5" s="175"/>
      <c r="G5" s="175"/>
      <c r="H5" s="175"/>
      <c r="I5" s="6"/>
      <c r="J5" s="54" t="s">
        <v>49</v>
      </c>
    </row>
    <row r="6" spans="1:10" ht="24.95" customHeight="1" x14ac:dyDescent="0.15">
      <c r="A6" s="5"/>
      <c r="B6" s="5"/>
      <c r="C6" s="5"/>
      <c r="D6" s="103" t="s">
        <v>2</v>
      </c>
      <c r="E6" s="175"/>
      <c r="F6" s="175"/>
      <c r="G6" s="175"/>
      <c r="H6" s="175"/>
      <c r="I6" s="6"/>
      <c r="J6" s="54" t="s">
        <v>50</v>
      </c>
    </row>
    <row r="7" spans="1:10" ht="24.95" customHeight="1" x14ac:dyDescent="0.15">
      <c r="A7" s="5"/>
      <c r="B7" s="5"/>
      <c r="C7" s="5"/>
      <c r="D7" s="103" t="s">
        <v>112</v>
      </c>
      <c r="E7" s="176" t="s">
        <v>60</v>
      </c>
      <c r="F7" s="175"/>
      <c r="G7" s="175"/>
      <c r="H7" s="175"/>
      <c r="I7" s="6"/>
    </row>
    <row r="8" spans="1:10" ht="7.5" customHeight="1" x14ac:dyDescent="0.15">
      <c r="A8" s="5"/>
      <c r="B8" s="5"/>
      <c r="C8" s="5"/>
      <c r="D8" s="5"/>
      <c r="E8" s="5"/>
      <c r="F8" s="5"/>
      <c r="G8" s="5"/>
      <c r="H8" s="5"/>
      <c r="I8" s="6"/>
    </row>
    <row r="9" spans="1:10" ht="18.75" x14ac:dyDescent="0.15">
      <c r="A9" s="177" t="s">
        <v>38</v>
      </c>
      <c r="B9" s="177"/>
      <c r="C9" s="177"/>
      <c r="D9" s="177"/>
      <c r="E9" s="177"/>
      <c r="F9" s="177"/>
      <c r="G9" s="177"/>
      <c r="H9" s="177"/>
      <c r="I9" s="6"/>
    </row>
    <row r="10" spans="1:10" ht="7.5" customHeight="1" x14ac:dyDescent="0.15">
      <c r="A10" s="5"/>
      <c r="B10" s="8"/>
      <c r="C10" s="8"/>
      <c r="D10" s="8"/>
      <c r="E10" s="8"/>
      <c r="F10" s="8"/>
      <c r="G10" s="8"/>
      <c r="H10" s="8"/>
      <c r="I10" s="6"/>
    </row>
    <row r="11" spans="1:10" x14ac:dyDescent="0.15">
      <c r="A11" s="5" t="s">
        <v>3</v>
      </c>
      <c r="B11" s="5"/>
      <c r="C11" s="5"/>
      <c r="D11" s="5"/>
      <c r="E11" s="5"/>
      <c r="F11" s="5"/>
      <c r="G11" s="5"/>
      <c r="H11" s="5"/>
      <c r="I11" s="6"/>
    </row>
    <row r="12" spans="1:10" ht="6" customHeight="1" x14ac:dyDescent="0.15">
      <c r="A12" s="5"/>
      <c r="B12" s="5"/>
      <c r="C12" s="5"/>
      <c r="D12" s="5"/>
      <c r="E12" s="5"/>
      <c r="F12" s="5"/>
      <c r="G12" s="5"/>
      <c r="H12" s="5"/>
      <c r="I12" s="6"/>
    </row>
    <row r="13" spans="1:10" ht="14.25" x14ac:dyDescent="0.15">
      <c r="A13" s="9" t="s">
        <v>54</v>
      </c>
      <c r="B13" s="5"/>
      <c r="C13" s="5"/>
      <c r="D13" s="5"/>
      <c r="E13" s="5"/>
      <c r="F13" s="5"/>
      <c r="G13" s="5"/>
      <c r="H13" s="64" t="s">
        <v>8</v>
      </c>
      <c r="I13" s="52" t="s">
        <v>53</v>
      </c>
    </row>
    <row r="14" spans="1:10" ht="7.15" customHeight="1" thickBot="1" x14ac:dyDescent="0.2">
      <c r="A14" s="5"/>
      <c r="B14" s="5"/>
      <c r="C14" s="5"/>
      <c r="D14" s="5"/>
      <c r="E14" s="5"/>
      <c r="F14" s="5"/>
      <c r="G14" s="5"/>
      <c r="H14" s="5"/>
      <c r="I14" s="6"/>
    </row>
    <row r="15" spans="1:10" ht="18.600000000000001" customHeight="1" thickBot="1" x14ac:dyDescent="0.2">
      <c r="A15" s="178" t="s">
        <v>15</v>
      </c>
      <c r="B15" s="179"/>
      <c r="C15" s="179"/>
      <c r="D15" s="179"/>
      <c r="E15" s="180" t="s">
        <v>5</v>
      </c>
      <c r="F15" s="181"/>
      <c r="G15" s="180" t="s">
        <v>14</v>
      </c>
      <c r="H15" s="182"/>
      <c r="J15" s="55" t="s">
        <v>51</v>
      </c>
    </row>
    <row r="16" spans="1:10" ht="20.25" customHeight="1" x14ac:dyDescent="0.15">
      <c r="A16" s="137" t="s">
        <v>9</v>
      </c>
      <c r="B16" s="155" t="s">
        <v>4</v>
      </c>
      <c r="C16" s="158"/>
      <c r="D16" s="159"/>
      <c r="E16" s="10" t="s">
        <v>17</v>
      </c>
      <c r="F16" s="10" t="s">
        <v>18</v>
      </c>
      <c r="G16" s="158"/>
      <c r="H16" s="166"/>
      <c r="I16" s="6"/>
      <c r="J16" s="53" t="s">
        <v>48</v>
      </c>
    </row>
    <row r="17" spans="1:10" s="3" customFormat="1" ht="20.25" customHeight="1" x14ac:dyDescent="0.15">
      <c r="A17" s="138"/>
      <c r="B17" s="156"/>
      <c r="C17" s="25" t="s">
        <v>113</v>
      </c>
      <c r="D17" s="58"/>
      <c r="E17" s="11">
        <f>F17-(ROUNDDOWN(F17*0.065,0))</f>
        <v>13702</v>
      </c>
      <c r="F17" s="69">
        <v>14654</v>
      </c>
      <c r="G17" s="68"/>
      <c r="H17" s="43" t="str">
        <f>IF(J17="医師会読影",D17*E17,IF(J17="自院読影",D17*F17,""))</f>
        <v/>
      </c>
      <c r="I17" s="51" t="str">
        <f>IF(D17="",IF(J17="","","受診者数を入力"),IF(J17="","読影方法を入力",""))</f>
        <v/>
      </c>
      <c r="J17" s="65"/>
    </row>
    <row r="18" spans="1:10" s="3" customFormat="1" ht="20.25" customHeight="1" x14ac:dyDescent="0.15">
      <c r="A18" s="138"/>
      <c r="B18" s="156"/>
      <c r="C18" s="26" t="s">
        <v>25</v>
      </c>
      <c r="D18" s="56"/>
      <c r="E18" s="69">
        <f>E17</f>
        <v>13702</v>
      </c>
      <c r="F18" s="69">
        <f>F17</f>
        <v>14654</v>
      </c>
      <c r="G18" s="68"/>
      <c r="H18" s="43" t="str">
        <f t="shared" ref="H18:H24" si="0">IF(J18="医師会読影",D18*E18,IF(J18="自院読影",D18*F18,""))</f>
        <v/>
      </c>
      <c r="I18" s="51" t="str">
        <f t="shared" ref="I18:I31" si="1">IF(D18="",IF(J18="","","受診者数を入力"),IF(J18="","読影方法を入力",""))</f>
        <v/>
      </c>
      <c r="J18" s="65"/>
    </row>
    <row r="19" spans="1:10" s="3" customFormat="1" ht="20.25" customHeight="1" x14ac:dyDescent="0.15">
      <c r="A19" s="138"/>
      <c r="B19" s="156"/>
      <c r="C19" s="26" t="s">
        <v>26</v>
      </c>
      <c r="D19" s="56"/>
      <c r="E19" s="69">
        <f>E17-1000</f>
        <v>12702</v>
      </c>
      <c r="F19" s="69">
        <f>F17-1000</f>
        <v>13654</v>
      </c>
      <c r="G19" s="68"/>
      <c r="H19" s="43" t="str">
        <f t="shared" si="0"/>
        <v/>
      </c>
      <c r="I19" s="51" t="str">
        <f t="shared" si="1"/>
        <v/>
      </c>
      <c r="J19" s="65"/>
    </row>
    <row r="20" spans="1:10" s="3" customFormat="1" ht="20.25" customHeight="1" thickBot="1" x14ac:dyDescent="0.2">
      <c r="A20" s="138"/>
      <c r="B20" s="157"/>
      <c r="C20" s="27" t="s">
        <v>27</v>
      </c>
      <c r="D20" s="57"/>
      <c r="E20" s="13">
        <f>E17-3000</f>
        <v>10702</v>
      </c>
      <c r="F20" s="13">
        <f>F17-3000</f>
        <v>11654</v>
      </c>
      <c r="G20" s="70"/>
      <c r="H20" s="44" t="str">
        <f t="shared" si="0"/>
        <v/>
      </c>
      <c r="I20" s="51" t="str">
        <f t="shared" si="1"/>
        <v/>
      </c>
      <c r="J20" s="65"/>
    </row>
    <row r="21" spans="1:10" s="3" customFormat="1" ht="20.25" customHeight="1" thickTop="1" x14ac:dyDescent="0.15">
      <c r="A21" s="138"/>
      <c r="B21" s="167" t="s">
        <v>6</v>
      </c>
      <c r="C21" s="25" t="s">
        <v>113</v>
      </c>
      <c r="D21" s="58"/>
      <c r="E21" s="14">
        <f>F21-(ROUNDDOWN(F21*0.065,0))</f>
        <v>9652</v>
      </c>
      <c r="F21" s="14">
        <v>10322</v>
      </c>
      <c r="G21" s="11"/>
      <c r="H21" s="45" t="str">
        <f t="shared" si="0"/>
        <v/>
      </c>
      <c r="I21" s="51" t="str">
        <f t="shared" si="1"/>
        <v/>
      </c>
      <c r="J21" s="65"/>
    </row>
    <row r="22" spans="1:10" s="3" customFormat="1" ht="20.25" customHeight="1" x14ac:dyDescent="0.15">
      <c r="A22" s="138"/>
      <c r="B22" s="168"/>
      <c r="C22" s="26" t="s">
        <v>25</v>
      </c>
      <c r="D22" s="56"/>
      <c r="E22" s="69">
        <f>E21</f>
        <v>9652</v>
      </c>
      <c r="F22" s="69">
        <f>F21</f>
        <v>10322</v>
      </c>
      <c r="G22" s="68"/>
      <c r="H22" s="43" t="str">
        <f t="shared" si="0"/>
        <v/>
      </c>
      <c r="I22" s="51" t="str">
        <f t="shared" si="1"/>
        <v/>
      </c>
      <c r="J22" s="65"/>
    </row>
    <row r="23" spans="1:10" s="3" customFormat="1" ht="20.25" customHeight="1" x14ac:dyDescent="0.15">
      <c r="A23" s="138"/>
      <c r="B23" s="168"/>
      <c r="C23" s="26" t="s">
        <v>26</v>
      </c>
      <c r="D23" s="56"/>
      <c r="E23" s="69">
        <f>E21-1000</f>
        <v>8652</v>
      </c>
      <c r="F23" s="69">
        <f>F21-1000</f>
        <v>9322</v>
      </c>
      <c r="G23" s="68"/>
      <c r="H23" s="43" t="str">
        <f t="shared" si="0"/>
        <v/>
      </c>
      <c r="I23" s="51" t="str">
        <f t="shared" si="1"/>
        <v/>
      </c>
      <c r="J23" s="65"/>
    </row>
    <row r="24" spans="1:10" s="3" customFormat="1" ht="20.25" customHeight="1" thickBot="1" x14ac:dyDescent="0.2">
      <c r="A24" s="139"/>
      <c r="B24" s="169"/>
      <c r="C24" s="28" t="s">
        <v>27</v>
      </c>
      <c r="D24" s="62"/>
      <c r="E24" s="15">
        <f>E21-3000</f>
        <v>6652</v>
      </c>
      <c r="F24" s="16">
        <f>F21-3000</f>
        <v>7322</v>
      </c>
      <c r="G24" s="67"/>
      <c r="H24" s="46" t="str">
        <f t="shared" si="0"/>
        <v/>
      </c>
      <c r="I24" s="51" t="str">
        <f t="shared" si="1"/>
        <v/>
      </c>
      <c r="J24" s="65"/>
    </row>
    <row r="25" spans="1:10" s="3" customFormat="1" ht="20.25" customHeight="1" x14ac:dyDescent="0.15">
      <c r="A25" s="151" t="s">
        <v>10</v>
      </c>
      <c r="B25" s="167" t="s">
        <v>39</v>
      </c>
      <c r="C25" s="171"/>
      <c r="D25" s="172"/>
      <c r="E25" s="10" t="s">
        <v>17</v>
      </c>
      <c r="F25" s="10" t="s">
        <v>18</v>
      </c>
      <c r="G25" s="173"/>
      <c r="H25" s="174"/>
      <c r="I25" s="51" t="str">
        <f t="shared" si="1"/>
        <v/>
      </c>
      <c r="J25" s="66"/>
    </row>
    <row r="26" spans="1:10" s="3" customFormat="1" ht="20.25" customHeight="1" x14ac:dyDescent="0.15">
      <c r="A26" s="151"/>
      <c r="B26" s="167"/>
      <c r="C26" s="25" t="s">
        <v>113</v>
      </c>
      <c r="D26" s="58"/>
      <c r="E26" s="14">
        <f>F26-(ROUNDDOWN(F26*0.065,0))</f>
        <v>3395</v>
      </c>
      <c r="F26" s="69">
        <v>3631</v>
      </c>
      <c r="G26" s="68"/>
      <c r="H26" s="45" t="str">
        <f t="shared" ref="H26:H31" si="2">IF(J26="医師会読影",D26*E26,IF(J26="自院読影",D26*F26,""))</f>
        <v/>
      </c>
      <c r="I26" s="51" t="str">
        <f t="shared" si="1"/>
        <v/>
      </c>
      <c r="J26" s="65"/>
    </row>
    <row r="27" spans="1:10" s="3" customFormat="1" ht="20.25" customHeight="1" x14ac:dyDescent="0.15">
      <c r="A27" s="152"/>
      <c r="B27" s="168"/>
      <c r="C27" s="26" t="s">
        <v>29</v>
      </c>
      <c r="D27" s="56"/>
      <c r="E27" s="69">
        <f>E26</f>
        <v>3395</v>
      </c>
      <c r="F27" s="69">
        <f>F26</f>
        <v>3631</v>
      </c>
      <c r="G27" s="68"/>
      <c r="H27" s="43" t="str">
        <f t="shared" si="2"/>
        <v/>
      </c>
      <c r="I27" s="51" t="str">
        <f t="shared" si="1"/>
        <v/>
      </c>
      <c r="J27" s="65"/>
    </row>
    <row r="28" spans="1:10" s="3" customFormat="1" ht="20.25" customHeight="1" thickBot="1" x14ac:dyDescent="0.2">
      <c r="A28" s="152"/>
      <c r="B28" s="170"/>
      <c r="C28" s="27" t="s">
        <v>26</v>
      </c>
      <c r="D28" s="57"/>
      <c r="E28" s="13">
        <f>E26-400</f>
        <v>2995</v>
      </c>
      <c r="F28" s="13">
        <f>F26-400</f>
        <v>3231</v>
      </c>
      <c r="G28" s="70"/>
      <c r="H28" s="44" t="str">
        <f t="shared" si="2"/>
        <v/>
      </c>
      <c r="I28" s="51" t="str">
        <f t="shared" si="1"/>
        <v/>
      </c>
      <c r="J28" s="65"/>
    </row>
    <row r="29" spans="1:10" s="3" customFormat="1" ht="20.25" customHeight="1" thickTop="1" x14ac:dyDescent="0.15">
      <c r="A29" s="152"/>
      <c r="B29" s="148" t="s">
        <v>40</v>
      </c>
      <c r="C29" s="25" t="s">
        <v>113</v>
      </c>
      <c r="D29" s="58"/>
      <c r="E29" s="14">
        <f>F29-(ROUNDDOWN(F29*0.065,0))</f>
        <v>7180</v>
      </c>
      <c r="F29" s="14">
        <v>7679</v>
      </c>
      <c r="G29" s="11"/>
      <c r="H29" s="45" t="str">
        <f t="shared" si="2"/>
        <v/>
      </c>
      <c r="I29" s="51" t="str">
        <f t="shared" si="1"/>
        <v/>
      </c>
      <c r="J29" s="65"/>
    </row>
    <row r="30" spans="1:10" s="3" customFormat="1" ht="20.25" customHeight="1" x14ac:dyDescent="0.15">
      <c r="A30" s="152"/>
      <c r="B30" s="130"/>
      <c r="C30" s="26" t="s">
        <v>29</v>
      </c>
      <c r="D30" s="56"/>
      <c r="E30" s="69">
        <f>E29</f>
        <v>7180</v>
      </c>
      <c r="F30" s="69">
        <f>F29</f>
        <v>7679</v>
      </c>
      <c r="G30" s="68"/>
      <c r="H30" s="43" t="str">
        <f t="shared" si="2"/>
        <v/>
      </c>
      <c r="I30" s="51" t="str">
        <f t="shared" si="1"/>
        <v/>
      </c>
      <c r="J30" s="65"/>
    </row>
    <row r="31" spans="1:10" s="3" customFormat="1" ht="20.25" customHeight="1" thickBot="1" x14ac:dyDescent="0.2">
      <c r="A31" s="154"/>
      <c r="B31" s="149"/>
      <c r="C31" s="28" t="s">
        <v>26</v>
      </c>
      <c r="D31" s="62"/>
      <c r="E31" s="16">
        <f>E30-900</f>
        <v>6280</v>
      </c>
      <c r="F31" s="16">
        <f>F30-900</f>
        <v>6779</v>
      </c>
      <c r="G31" s="67"/>
      <c r="H31" s="46" t="str">
        <f t="shared" si="2"/>
        <v/>
      </c>
      <c r="I31" s="51" t="str">
        <f t="shared" si="1"/>
        <v/>
      </c>
      <c r="J31" s="65"/>
    </row>
    <row r="32" spans="1:10" s="3" customFormat="1" ht="20.25" customHeight="1" x14ac:dyDescent="0.15">
      <c r="A32" s="160" t="s">
        <v>13</v>
      </c>
      <c r="B32" s="161"/>
      <c r="C32" s="29" t="s">
        <v>113</v>
      </c>
      <c r="D32" s="63"/>
      <c r="E32" s="142">
        <v>4494</v>
      </c>
      <c r="F32" s="143"/>
      <c r="G32" s="34"/>
      <c r="H32" s="47" t="str">
        <f>IF(D32="","",D32*E32)</f>
        <v/>
      </c>
      <c r="I32" s="12"/>
    </row>
    <row r="33" spans="1:9" s="3" customFormat="1" ht="20.25" customHeight="1" x14ac:dyDescent="0.15">
      <c r="A33" s="162"/>
      <c r="B33" s="163"/>
      <c r="C33" s="26" t="s">
        <v>29</v>
      </c>
      <c r="D33" s="56"/>
      <c r="E33" s="123">
        <f>E32</f>
        <v>4494</v>
      </c>
      <c r="F33" s="124"/>
      <c r="G33" s="35"/>
      <c r="H33" s="43" t="str">
        <f t="shared" ref="H33:H58" si="3">IF(D33="","",D33*E33)</f>
        <v/>
      </c>
      <c r="I33" s="12"/>
    </row>
    <row r="34" spans="1:9" s="3" customFormat="1" ht="20.25" customHeight="1" thickBot="1" x14ac:dyDescent="0.2">
      <c r="A34" s="164"/>
      <c r="B34" s="165"/>
      <c r="C34" s="28" t="s">
        <v>36</v>
      </c>
      <c r="D34" s="62"/>
      <c r="E34" s="125">
        <f>E32-600</f>
        <v>3894</v>
      </c>
      <c r="F34" s="126"/>
      <c r="G34" s="36"/>
      <c r="H34" s="46" t="str">
        <f t="shared" si="3"/>
        <v/>
      </c>
      <c r="I34" s="12"/>
    </row>
    <row r="35" spans="1:9" s="3" customFormat="1" ht="20.25" customHeight="1" x14ac:dyDescent="0.15">
      <c r="A35" s="150" t="s">
        <v>11</v>
      </c>
      <c r="B35" s="155" t="s">
        <v>23</v>
      </c>
      <c r="C35" s="29" t="s">
        <v>113</v>
      </c>
      <c r="D35" s="63"/>
      <c r="E35" s="142">
        <v>8128</v>
      </c>
      <c r="F35" s="143"/>
      <c r="G35" s="34"/>
      <c r="H35" s="47" t="str">
        <f t="shared" si="3"/>
        <v/>
      </c>
      <c r="I35" s="12"/>
    </row>
    <row r="36" spans="1:9" s="3" customFormat="1" ht="20.25" customHeight="1" x14ac:dyDescent="0.15">
      <c r="A36" s="151"/>
      <c r="B36" s="156"/>
      <c r="C36" s="26" t="s">
        <v>30</v>
      </c>
      <c r="D36" s="58"/>
      <c r="E36" s="123">
        <f>E35</f>
        <v>8128</v>
      </c>
      <c r="F36" s="124"/>
      <c r="G36" s="37"/>
      <c r="H36" s="45" t="str">
        <f t="shared" si="3"/>
        <v/>
      </c>
      <c r="I36" s="12"/>
    </row>
    <row r="37" spans="1:9" s="3" customFormat="1" ht="20.25" customHeight="1" x14ac:dyDescent="0.15">
      <c r="A37" s="151"/>
      <c r="B37" s="156"/>
      <c r="C37" s="32" t="s">
        <v>20</v>
      </c>
      <c r="D37" s="59"/>
      <c r="E37" s="123">
        <f>E35</f>
        <v>8128</v>
      </c>
      <c r="F37" s="124"/>
      <c r="G37" s="38"/>
      <c r="H37" s="48" t="str">
        <f t="shared" si="3"/>
        <v/>
      </c>
      <c r="I37" s="12"/>
    </row>
    <row r="38" spans="1:9" s="3" customFormat="1" ht="20.25" customHeight="1" thickBot="1" x14ac:dyDescent="0.2">
      <c r="A38" s="152"/>
      <c r="B38" s="157"/>
      <c r="C38" s="27" t="s">
        <v>31</v>
      </c>
      <c r="D38" s="57"/>
      <c r="E38" s="127">
        <f>E35-1000</f>
        <v>7128</v>
      </c>
      <c r="F38" s="128"/>
      <c r="G38" s="39"/>
      <c r="H38" s="44" t="str">
        <f t="shared" si="3"/>
        <v/>
      </c>
      <c r="I38" s="12"/>
    </row>
    <row r="39" spans="1:9" s="3" customFormat="1" ht="20.25" customHeight="1" thickTop="1" x14ac:dyDescent="0.15">
      <c r="A39" s="152"/>
      <c r="B39" s="130" t="s">
        <v>24</v>
      </c>
      <c r="C39" s="25" t="s">
        <v>113</v>
      </c>
      <c r="D39" s="58"/>
      <c r="E39" s="132">
        <v>11483</v>
      </c>
      <c r="F39" s="133"/>
      <c r="G39" s="37"/>
      <c r="H39" s="45" t="str">
        <f t="shared" si="3"/>
        <v/>
      </c>
      <c r="I39" s="12"/>
    </row>
    <row r="40" spans="1:9" s="3" customFormat="1" ht="20.25" customHeight="1" x14ac:dyDescent="0.15">
      <c r="A40" s="153"/>
      <c r="B40" s="130"/>
      <c r="C40" s="26" t="s">
        <v>30</v>
      </c>
      <c r="D40" s="56"/>
      <c r="E40" s="123">
        <f>E39</f>
        <v>11483</v>
      </c>
      <c r="F40" s="124"/>
      <c r="G40" s="35"/>
      <c r="H40" s="43" t="str">
        <f t="shared" si="3"/>
        <v/>
      </c>
      <c r="I40" s="12"/>
    </row>
    <row r="41" spans="1:9" s="3" customFormat="1" ht="20.25" customHeight="1" x14ac:dyDescent="0.15">
      <c r="A41" s="153"/>
      <c r="B41" s="130"/>
      <c r="C41" s="32" t="s">
        <v>21</v>
      </c>
      <c r="D41" s="56"/>
      <c r="E41" s="136">
        <f>E39</f>
        <v>11483</v>
      </c>
      <c r="F41" s="136"/>
      <c r="G41" s="68"/>
      <c r="H41" s="43" t="str">
        <f t="shared" si="3"/>
        <v/>
      </c>
      <c r="I41" s="12"/>
    </row>
    <row r="42" spans="1:9" s="3" customFormat="1" ht="20.25" customHeight="1" x14ac:dyDescent="0.15">
      <c r="A42" s="153"/>
      <c r="B42" s="130"/>
      <c r="C42" s="32" t="s">
        <v>22</v>
      </c>
      <c r="D42" s="59"/>
      <c r="E42" s="123">
        <f>E39-700</f>
        <v>10783</v>
      </c>
      <c r="F42" s="124"/>
      <c r="G42" s="38"/>
      <c r="H42" s="48" t="str">
        <f t="shared" si="3"/>
        <v/>
      </c>
      <c r="I42" s="12"/>
    </row>
    <row r="43" spans="1:9" s="3" customFormat="1" ht="20.25" customHeight="1" thickBot="1" x14ac:dyDescent="0.2">
      <c r="A43" s="154"/>
      <c r="B43" s="149"/>
      <c r="C43" s="28" t="s">
        <v>31</v>
      </c>
      <c r="D43" s="62"/>
      <c r="E43" s="125">
        <f>E39-1700</f>
        <v>9783</v>
      </c>
      <c r="F43" s="126"/>
      <c r="G43" s="36"/>
      <c r="H43" s="46" t="str">
        <f t="shared" si="3"/>
        <v/>
      </c>
      <c r="I43" s="12"/>
    </row>
    <row r="44" spans="1:9" s="3" customFormat="1" ht="20.25" customHeight="1" x14ac:dyDescent="0.15">
      <c r="A44" s="137" t="s">
        <v>12</v>
      </c>
      <c r="B44" s="140" t="s">
        <v>37</v>
      </c>
      <c r="C44" s="25" t="s">
        <v>43</v>
      </c>
      <c r="D44" s="58"/>
      <c r="E44" s="142">
        <v>7001</v>
      </c>
      <c r="F44" s="143"/>
      <c r="G44" s="37"/>
      <c r="H44" s="45" t="str">
        <f t="shared" si="3"/>
        <v/>
      </c>
      <c r="I44" s="12"/>
    </row>
    <row r="45" spans="1:9" s="3" customFormat="1" ht="20.25" customHeight="1" x14ac:dyDescent="0.15">
      <c r="A45" s="138"/>
      <c r="B45" s="130"/>
      <c r="C45" s="26" t="s">
        <v>41</v>
      </c>
      <c r="D45" s="56"/>
      <c r="E45" s="123">
        <f>E44</f>
        <v>7001</v>
      </c>
      <c r="F45" s="124"/>
      <c r="G45" s="35"/>
      <c r="H45" s="43" t="str">
        <f t="shared" si="3"/>
        <v/>
      </c>
      <c r="I45" s="12"/>
    </row>
    <row r="46" spans="1:9" s="3" customFormat="1" ht="20.25" customHeight="1" x14ac:dyDescent="0.15">
      <c r="A46" s="138"/>
      <c r="B46" s="130"/>
      <c r="C46" s="32" t="s">
        <v>55</v>
      </c>
      <c r="D46" s="56"/>
      <c r="E46" s="144">
        <f>E44</f>
        <v>7001</v>
      </c>
      <c r="F46" s="145"/>
      <c r="G46" s="40"/>
      <c r="H46" s="43" t="str">
        <f t="shared" si="3"/>
        <v/>
      </c>
      <c r="I46" s="12"/>
    </row>
    <row r="47" spans="1:9" s="3" customFormat="1" ht="20.25" customHeight="1" thickBot="1" x14ac:dyDescent="0.2">
      <c r="A47" s="138"/>
      <c r="B47" s="141"/>
      <c r="C47" s="27" t="s">
        <v>42</v>
      </c>
      <c r="D47" s="57"/>
      <c r="E47" s="127">
        <f>E44-1500</f>
        <v>5501</v>
      </c>
      <c r="F47" s="128"/>
      <c r="G47" s="39"/>
      <c r="H47" s="44" t="str">
        <f t="shared" si="3"/>
        <v/>
      </c>
      <c r="I47" s="12"/>
    </row>
    <row r="48" spans="1:9" s="3" customFormat="1" ht="20.25" customHeight="1" thickTop="1" x14ac:dyDescent="0.15">
      <c r="A48" s="138"/>
      <c r="B48" s="146" t="s">
        <v>44</v>
      </c>
      <c r="C48" s="31" t="s">
        <v>28</v>
      </c>
      <c r="D48" s="61"/>
      <c r="E48" s="132">
        <v>3961</v>
      </c>
      <c r="F48" s="133"/>
      <c r="G48" s="41"/>
      <c r="H48" s="49" t="str">
        <f t="shared" si="3"/>
        <v/>
      </c>
      <c r="I48" s="12"/>
    </row>
    <row r="49" spans="1:9" s="3" customFormat="1" ht="20.25" customHeight="1" x14ac:dyDescent="0.15">
      <c r="A49" s="138"/>
      <c r="B49" s="130"/>
      <c r="C49" s="26" t="s">
        <v>29</v>
      </c>
      <c r="D49" s="56"/>
      <c r="E49" s="136">
        <f>E48</f>
        <v>3961</v>
      </c>
      <c r="F49" s="136"/>
      <c r="G49" s="68"/>
      <c r="H49" s="43" t="str">
        <f t="shared" si="3"/>
        <v/>
      </c>
      <c r="I49" s="12"/>
    </row>
    <row r="50" spans="1:9" s="3" customFormat="1" ht="20.25" customHeight="1" x14ac:dyDescent="0.15">
      <c r="A50" s="138"/>
      <c r="B50" s="130"/>
      <c r="C50" s="32" t="s">
        <v>56</v>
      </c>
      <c r="D50" s="56"/>
      <c r="E50" s="136">
        <f>E48</f>
        <v>3961</v>
      </c>
      <c r="F50" s="136"/>
      <c r="G50" s="68"/>
      <c r="H50" s="43" t="str">
        <f t="shared" si="3"/>
        <v/>
      </c>
      <c r="I50" s="12"/>
    </row>
    <row r="51" spans="1:9" s="3" customFormat="1" ht="20.25" customHeight="1" thickBot="1" x14ac:dyDescent="0.2">
      <c r="A51" s="138"/>
      <c r="B51" s="147"/>
      <c r="C51" s="27" t="s">
        <v>26</v>
      </c>
      <c r="D51" s="57"/>
      <c r="E51" s="127">
        <f>E48-400</f>
        <v>3561</v>
      </c>
      <c r="F51" s="128"/>
      <c r="G51" s="39"/>
      <c r="H51" s="44" t="str">
        <f t="shared" si="3"/>
        <v/>
      </c>
      <c r="I51" s="12"/>
    </row>
    <row r="52" spans="1:9" s="3" customFormat="1" ht="20.25" customHeight="1" thickTop="1" x14ac:dyDescent="0.15">
      <c r="A52" s="138"/>
      <c r="B52" s="129" t="s">
        <v>45</v>
      </c>
      <c r="C52" s="25" t="s">
        <v>28</v>
      </c>
      <c r="D52" s="58"/>
      <c r="E52" s="132">
        <v>6032</v>
      </c>
      <c r="F52" s="133"/>
      <c r="G52" s="37"/>
      <c r="H52" s="45" t="str">
        <f t="shared" si="3"/>
        <v/>
      </c>
      <c r="I52" s="12"/>
    </row>
    <row r="53" spans="1:9" s="3" customFormat="1" ht="20.25" customHeight="1" x14ac:dyDescent="0.15">
      <c r="A53" s="138"/>
      <c r="B53" s="130"/>
      <c r="C53" s="32" t="s">
        <v>33</v>
      </c>
      <c r="D53" s="59"/>
      <c r="E53" s="134">
        <f>E52</f>
        <v>6032</v>
      </c>
      <c r="F53" s="135"/>
      <c r="G53" s="38"/>
      <c r="H53" s="48" t="str">
        <f t="shared" si="3"/>
        <v/>
      </c>
      <c r="I53" s="12"/>
    </row>
    <row r="54" spans="1:9" s="3" customFormat="1" ht="20.25" customHeight="1" thickBot="1" x14ac:dyDescent="0.2">
      <c r="A54" s="138"/>
      <c r="B54" s="131"/>
      <c r="C54" s="32" t="s">
        <v>32</v>
      </c>
      <c r="D54" s="60"/>
      <c r="E54" s="127">
        <f>E52-1100</f>
        <v>4932</v>
      </c>
      <c r="F54" s="128"/>
      <c r="G54" s="42"/>
      <c r="H54" s="50" t="str">
        <f t="shared" si="3"/>
        <v/>
      </c>
      <c r="I54" s="12"/>
    </row>
    <row r="55" spans="1:9" s="3" customFormat="1" ht="20.25" customHeight="1" thickTop="1" x14ac:dyDescent="0.15">
      <c r="A55" s="138"/>
      <c r="B55" s="148" t="s">
        <v>46</v>
      </c>
      <c r="C55" s="31" t="s">
        <v>16</v>
      </c>
      <c r="D55" s="61"/>
      <c r="E55" s="132">
        <v>7982</v>
      </c>
      <c r="F55" s="133"/>
      <c r="G55" s="41"/>
      <c r="H55" s="49" t="str">
        <f t="shared" si="3"/>
        <v/>
      </c>
      <c r="I55" s="12"/>
    </row>
    <row r="56" spans="1:9" s="3" customFormat="1" ht="20.25" customHeight="1" x14ac:dyDescent="0.15">
      <c r="A56" s="138"/>
      <c r="B56" s="130"/>
      <c r="C56" s="30" t="s">
        <v>34</v>
      </c>
      <c r="D56" s="59"/>
      <c r="E56" s="134">
        <f>E55</f>
        <v>7982</v>
      </c>
      <c r="F56" s="135"/>
      <c r="G56" s="38"/>
      <c r="H56" s="48" t="str">
        <f t="shared" si="3"/>
        <v/>
      </c>
      <c r="I56" s="12"/>
    </row>
    <row r="57" spans="1:9" s="3" customFormat="1" ht="20.25" customHeight="1" x14ac:dyDescent="0.15">
      <c r="A57" s="138"/>
      <c r="B57" s="130"/>
      <c r="C57" s="32" t="s">
        <v>56</v>
      </c>
      <c r="D57" s="56"/>
      <c r="E57" s="123">
        <f>E55</f>
        <v>7982</v>
      </c>
      <c r="F57" s="124"/>
      <c r="G57" s="35"/>
      <c r="H57" s="43" t="str">
        <f t="shared" si="3"/>
        <v/>
      </c>
      <c r="I57" s="12"/>
    </row>
    <row r="58" spans="1:9" s="3" customFormat="1" ht="20.25" customHeight="1" thickBot="1" x14ac:dyDescent="0.2">
      <c r="A58" s="139"/>
      <c r="B58" s="149"/>
      <c r="C58" s="28" t="s">
        <v>35</v>
      </c>
      <c r="D58" s="62"/>
      <c r="E58" s="125">
        <f>E55-1500</f>
        <v>6482</v>
      </c>
      <c r="F58" s="126"/>
      <c r="G58" s="36"/>
      <c r="H58" s="46" t="str">
        <f t="shared" si="3"/>
        <v/>
      </c>
      <c r="I58" s="12"/>
    </row>
    <row r="59" spans="1:9" s="3" customFormat="1" ht="3.75" customHeight="1" x14ac:dyDescent="0.15">
      <c r="A59" s="104" t="s">
        <v>57</v>
      </c>
      <c r="B59" s="17"/>
      <c r="C59" s="18"/>
      <c r="D59" s="107"/>
      <c r="E59" s="109" t="s">
        <v>7</v>
      </c>
      <c r="F59" s="110"/>
      <c r="G59" s="113" t="s">
        <v>47</v>
      </c>
      <c r="H59" s="115">
        <f>SUM(H17:H58)</f>
        <v>0</v>
      </c>
      <c r="I59" s="12"/>
    </row>
    <row r="60" spans="1:9" s="3" customFormat="1" ht="24.75" customHeight="1" thickBot="1" x14ac:dyDescent="0.2">
      <c r="A60" s="105"/>
      <c r="B60" s="19" t="s">
        <v>19</v>
      </c>
      <c r="C60" s="20"/>
      <c r="D60" s="108"/>
      <c r="E60" s="111"/>
      <c r="F60" s="112"/>
      <c r="G60" s="114"/>
      <c r="H60" s="116"/>
      <c r="I60" s="12"/>
    </row>
    <row r="61" spans="1:9" s="3" customFormat="1" ht="15" x14ac:dyDescent="0.15">
      <c r="A61" s="105"/>
      <c r="B61" s="21" t="s">
        <v>59</v>
      </c>
      <c r="C61" s="22"/>
      <c r="D61" s="33"/>
      <c r="E61" s="117" t="s">
        <v>52</v>
      </c>
      <c r="F61" s="118"/>
      <c r="G61" s="121" t="s">
        <v>47</v>
      </c>
      <c r="H61" s="115">
        <f>ROUNDDOWN(H59-H59/1.1,0)</f>
        <v>0</v>
      </c>
      <c r="I61" s="12"/>
    </row>
    <row r="62" spans="1:9" s="3" customFormat="1" ht="15.75" thickBot="1" x14ac:dyDescent="0.2">
      <c r="A62" s="106"/>
      <c r="B62" s="23" t="s">
        <v>58</v>
      </c>
      <c r="C62" s="24"/>
      <c r="D62" s="24"/>
      <c r="E62" s="119"/>
      <c r="F62" s="120"/>
      <c r="G62" s="119"/>
      <c r="H62" s="122"/>
      <c r="I62" s="12"/>
    </row>
    <row r="63" spans="1:9" x14ac:dyDescent="0.15">
      <c r="A63" s="1"/>
      <c r="B63" s="1"/>
      <c r="C63" s="242"/>
      <c r="D63" s="1"/>
      <c r="E63" s="4"/>
      <c r="F63" s="4"/>
      <c r="G63" s="4"/>
      <c r="H63" s="1"/>
    </row>
    <row r="64" spans="1:9" x14ac:dyDescent="0.15">
      <c r="A64" s="1"/>
      <c r="B64" s="1"/>
      <c r="C64" s="242"/>
      <c r="D64" s="1"/>
      <c r="E64" s="4"/>
      <c r="F64" s="4"/>
      <c r="G64" s="4"/>
      <c r="H64" s="1"/>
    </row>
    <row r="65" spans="1:8" x14ac:dyDescent="0.15">
      <c r="A65" s="1"/>
      <c r="B65" s="1"/>
      <c r="C65" s="242"/>
      <c r="D65" s="1"/>
      <c r="E65" s="4"/>
      <c r="F65" s="4"/>
      <c r="G65" s="4"/>
      <c r="H65" s="1"/>
    </row>
    <row r="66" spans="1:8" x14ac:dyDescent="0.15">
      <c r="A66" s="1"/>
      <c r="B66" s="1"/>
      <c r="C66" s="242"/>
      <c r="D66" s="1"/>
      <c r="E66" s="4"/>
      <c r="F66" s="4"/>
      <c r="G66" s="4"/>
      <c r="H66" s="1"/>
    </row>
    <row r="67" spans="1:8" x14ac:dyDescent="0.15">
      <c r="A67" s="1"/>
      <c r="B67" s="1"/>
      <c r="C67" s="242"/>
      <c r="D67" s="1"/>
      <c r="E67" s="4"/>
      <c r="F67" s="4"/>
      <c r="G67" s="4"/>
      <c r="H67" s="1"/>
    </row>
    <row r="68" spans="1:8" x14ac:dyDescent="0.15">
      <c r="A68" s="1"/>
      <c r="B68" s="1"/>
      <c r="C68" s="242"/>
      <c r="D68" s="1"/>
      <c r="E68" s="4"/>
      <c r="F68" s="4"/>
      <c r="G68" s="4"/>
      <c r="H68" s="1"/>
    </row>
    <row r="69" spans="1:8" x14ac:dyDescent="0.15">
      <c r="A69" s="1"/>
      <c r="B69" s="1"/>
      <c r="C69" s="242"/>
      <c r="D69" s="1"/>
      <c r="E69" s="4"/>
      <c r="F69" s="4"/>
      <c r="G69" s="4"/>
      <c r="H69" s="1"/>
    </row>
    <row r="70" spans="1:8" x14ac:dyDescent="0.15">
      <c r="A70" s="1"/>
      <c r="B70" s="1"/>
      <c r="C70" s="242"/>
      <c r="D70" s="1"/>
      <c r="E70" s="4"/>
      <c r="F70" s="4"/>
      <c r="G70" s="4"/>
      <c r="H70" s="1"/>
    </row>
    <row r="71" spans="1:8" x14ac:dyDescent="0.15">
      <c r="A71" s="1"/>
      <c r="B71" s="1"/>
      <c r="C71" s="242"/>
      <c r="D71" s="1"/>
      <c r="E71" s="4"/>
      <c r="F71" s="4"/>
      <c r="G71" s="4"/>
      <c r="H71" s="1"/>
    </row>
    <row r="72" spans="1:8" x14ac:dyDescent="0.15">
      <c r="A72" s="1"/>
      <c r="B72" s="1"/>
      <c r="C72" s="242"/>
      <c r="D72" s="1"/>
      <c r="E72" s="4"/>
      <c r="F72" s="4"/>
      <c r="G72" s="4"/>
      <c r="H72" s="1"/>
    </row>
    <row r="73" spans="1:8" x14ac:dyDescent="0.15">
      <c r="A73" s="1"/>
      <c r="B73" s="1"/>
      <c r="C73" s="242"/>
      <c r="D73" s="1"/>
      <c r="E73" s="4"/>
      <c r="F73" s="4"/>
      <c r="G73" s="4"/>
      <c r="H73" s="1"/>
    </row>
    <row r="74" spans="1:8" x14ac:dyDescent="0.15">
      <c r="A74" s="1"/>
      <c r="B74" s="1"/>
      <c r="C74" s="242"/>
      <c r="D74" s="1"/>
      <c r="E74" s="4"/>
      <c r="F74" s="4"/>
      <c r="G74" s="4"/>
      <c r="H74" s="1"/>
    </row>
    <row r="75" spans="1:8" x14ac:dyDescent="0.15">
      <c r="A75" s="1"/>
      <c r="B75" s="1"/>
      <c r="C75" s="242"/>
      <c r="D75" s="1"/>
      <c r="E75" s="4"/>
      <c r="F75" s="4"/>
      <c r="G75" s="4"/>
      <c r="H75" s="1"/>
    </row>
    <row r="76" spans="1:8" x14ac:dyDescent="0.15">
      <c r="A76" s="1"/>
      <c r="B76" s="1"/>
      <c r="C76" s="242"/>
      <c r="D76" s="1"/>
      <c r="E76" s="4"/>
      <c r="F76" s="4"/>
      <c r="G76" s="4"/>
      <c r="H76" s="1"/>
    </row>
    <row r="77" spans="1:8" x14ac:dyDescent="0.15">
      <c r="A77" s="1"/>
      <c r="B77" s="1"/>
      <c r="C77" s="242"/>
      <c r="D77" s="1"/>
      <c r="E77" s="4"/>
      <c r="F77" s="4"/>
      <c r="G77" s="4"/>
      <c r="H77" s="1"/>
    </row>
    <row r="78" spans="1:8" x14ac:dyDescent="0.15">
      <c r="A78" s="1"/>
      <c r="B78" s="1"/>
      <c r="C78" s="242"/>
      <c r="D78" s="1"/>
      <c r="E78" s="4"/>
      <c r="F78" s="4"/>
      <c r="G78" s="4"/>
      <c r="H78" s="1"/>
    </row>
    <row r="79" spans="1:8" x14ac:dyDescent="0.15">
      <c r="A79" s="1"/>
      <c r="B79" s="1"/>
      <c r="C79" s="242"/>
      <c r="D79" s="1"/>
      <c r="E79" s="4"/>
      <c r="F79" s="4"/>
      <c r="G79" s="4"/>
      <c r="H79" s="1"/>
    </row>
    <row r="80" spans="1:8" x14ac:dyDescent="0.15">
      <c r="A80" s="1"/>
      <c r="B80" s="1"/>
      <c r="C80" s="242"/>
      <c r="D80" s="1"/>
      <c r="E80" s="4"/>
      <c r="F80" s="4"/>
      <c r="G80" s="4"/>
      <c r="H80" s="1"/>
    </row>
    <row r="81" spans="1:8" x14ac:dyDescent="0.15">
      <c r="A81" s="1"/>
      <c r="B81" s="1"/>
      <c r="C81" s="242"/>
      <c r="D81" s="1"/>
      <c r="E81" s="4"/>
      <c r="F81" s="4"/>
      <c r="G81" s="4"/>
      <c r="H81" s="1"/>
    </row>
    <row r="82" spans="1:8" x14ac:dyDescent="0.15">
      <c r="A82" s="1"/>
      <c r="B82" s="1"/>
      <c r="C82" s="242"/>
      <c r="D82" s="1"/>
      <c r="E82" s="4"/>
      <c r="F82" s="4"/>
      <c r="G82" s="4"/>
      <c r="H82" s="1"/>
    </row>
    <row r="83" spans="1:8" x14ac:dyDescent="0.15">
      <c r="A83" s="1"/>
      <c r="B83" s="1"/>
      <c r="C83" s="242"/>
      <c r="D83" s="1"/>
      <c r="E83" s="4"/>
      <c r="F83" s="4"/>
      <c r="G83" s="4"/>
      <c r="H83" s="1"/>
    </row>
    <row r="84" spans="1:8" x14ac:dyDescent="0.15">
      <c r="A84" s="1"/>
      <c r="B84" s="1"/>
      <c r="C84" s="242"/>
      <c r="D84" s="1"/>
      <c r="E84" s="4"/>
      <c r="F84" s="4"/>
      <c r="G84" s="4"/>
      <c r="H84" s="1"/>
    </row>
    <row r="85" spans="1:8" x14ac:dyDescent="0.15">
      <c r="A85" s="1"/>
      <c r="B85" s="1"/>
      <c r="C85" s="242"/>
      <c r="D85" s="1"/>
      <c r="E85" s="4"/>
      <c r="F85" s="4"/>
      <c r="G85" s="4"/>
      <c r="H85" s="1"/>
    </row>
    <row r="86" spans="1:8" x14ac:dyDescent="0.15">
      <c r="A86" s="1"/>
      <c r="B86" s="1"/>
      <c r="C86" s="242"/>
      <c r="D86" s="1"/>
      <c r="E86" s="4"/>
      <c r="F86" s="4"/>
      <c r="G86" s="4"/>
      <c r="H86" s="1"/>
    </row>
    <row r="87" spans="1:8" x14ac:dyDescent="0.15">
      <c r="A87" s="1"/>
      <c r="B87" s="1"/>
      <c r="C87" s="242"/>
      <c r="D87" s="1"/>
      <c r="E87" s="4"/>
      <c r="F87" s="4"/>
      <c r="G87" s="4"/>
      <c r="H87" s="1"/>
    </row>
    <row r="88" spans="1:8" x14ac:dyDescent="0.15">
      <c r="A88" s="1"/>
      <c r="B88" s="1"/>
      <c r="C88" s="242"/>
      <c r="D88" s="1"/>
      <c r="E88" s="4"/>
      <c r="F88" s="4"/>
      <c r="G88" s="4"/>
      <c r="H88" s="1"/>
    </row>
    <row r="89" spans="1:8" x14ac:dyDescent="0.15">
      <c r="A89" s="1"/>
      <c r="B89" s="1"/>
      <c r="C89" s="242"/>
      <c r="D89" s="1"/>
      <c r="E89" s="4"/>
      <c r="F89" s="4"/>
      <c r="G89" s="4"/>
      <c r="H89" s="1"/>
    </row>
    <row r="90" spans="1:8" x14ac:dyDescent="0.15">
      <c r="A90" s="1"/>
      <c r="B90" s="1"/>
      <c r="C90" s="242"/>
      <c r="D90" s="1"/>
      <c r="E90" s="4"/>
      <c r="F90" s="4"/>
      <c r="G90" s="4"/>
      <c r="H90" s="1"/>
    </row>
    <row r="91" spans="1:8" x14ac:dyDescent="0.15">
      <c r="A91" s="1"/>
      <c r="B91" s="1"/>
      <c r="C91" s="242"/>
      <c r="D91" s="1"/>
      <c r="E91" s="4"/>
      <c r="F91" s="4"/>
      <c r="G91" s="4"/>
      <c r="H91" s="1"/>
    </row>
    <row r="92" spans="1:8" x14ac:dyDescent="0.15">
      <c r="A92" s="1"/>
      <c r="B92" s="1"/>
      <c r="C92" s="242"/>
      <c r="D92" s="1"/>
      <c r="E92" s="4"/>
      <c r="F92" s="4"/>
      <c r="G92" s="4"/>
      <c r="H92" s="1"/>
    </row>
    <row r="93" spans="1:8" x14ac:dyDescent="0.15">
      <c r="A93" s="1"/>
      <c r="B93" s="1"/>
      <c r="C93" s="242"/>
      <c r="D93" s="1"/>
      <c r="E93" s="4"/>
      <c r="F93" s="4"/>
      <c r="G93" s="4"/>
      <c r="H93" s="1"/>
    </row>
    <row r="94" spans="1:8" x14ac:dyDescent="0.15">
      <c r="A94" s="1"/>
      <c r="B94" s="1"/>
      <c r="C94" s="242"/>
      <c r="D94" s="1"/>
      <c r="E94" s="4"/>
      <c r="F94" s="4"/>
      <c r="G94" s="4"/>
      <c r="H94" s="1"/>
    </row>
    <row r="95" spans="1:8" x14ac:dyDescent="0.15">
      <c r="A95" s="1"/>
      <c r="B95" s="1"/>
      <c r="C95" s="242"/>
      <c r="D95" s="1"/>
      <c r="E95" s="4"/>
      <c r="F95" s="4"/>
      <c r="G95" s="4"/>
      <c r="H95" s="1"/>
    </row>
    <row r="96" spans="1:8" x14ac:dyDescent="0.15">
      <c r="A96" s="1"/>
      <c r="B96" s="1"/>
      <c r="C96" s="242"/>
      <c r="D96" s="1"/>
      <c r="E96" s="4"/>
      <c r="F96" s="4"/>
      <c r="G96" s="4"/>
      <c r="H96" s="1"/>
    </row>
    <row r="97" spans="1:8" x14ac:dyDescent="0.15">
      <c r="A97" s="1"/>
      <c r="B97" s="1"/>
      <c r="C97" s="242"/>
      <c r="D97" s="1"/>
      <c r="E97" s="4"/>
      <c r="F97" s="4"/>
      <c r="G97" s="4"/>
      <c r="H97" s="1"/>
    </row>
    <row r="98" spans="1:8" x14ac:dyDescent="0.15">
      <c r="A98" s="1"/>
      <c r="B98" s="1"/>
      <c r="C98" s="242"/>
      <c r="D98" s="1"/>
      <c r="E98" s="1"/>
      <c r="F98" s="1"/>
      <c r="G98" s="1"/>
      <c r="H98" s="1"/>
    </row>
    <row r="99" spans="1:8" x14ac:dyDescent="0.15">
      <c r="A99" s="1"/>
      <c r="B99" s="1"/>
      <c r="C99" s="242"/>
      <c r="D99" s="1"/>
      <c r="E99" s="1"/>
      <c r="F99" s="1"/>
      <c r="G99" s="1"/>
      <c r="H99" s="1"/>
    </row>
    <row r="100" spans="1:8" x14ac:dyDescent="0.15">
      <c r="A100" s="1"/>
      <c r="B100" s="1"/>
      <c r="C100" s="242"/>
      <c r="D100" s="1"/>
      <c r="E100" s="1"/>
      <c r="F100" s="1"/>
      <c r="G100" s="1"/>
      <c r="H100" s="1"/>
    </row>
    <row r="101" spans="1:8" x14ac:dyDescent="0.15">
      <c r="A101" s="1"/>
      <c r="B101" s="1"/>
      <c r="C101" s="242"/>
      <c r="D101" s="1"/>
      <c r="E101" s="1"/>
      <c r="F101" s="1"/>
      <c r="G101" s="1"/>
      <c r="H101" s="1"/>
    </row>
    <row r="102" spans="1:8" x14ac:dyDescent="0.15">
      <c r="A102" s="1"/>
      <c r="B102" s="1"/>
      <c r="C102" s="242"/>
      <c r="D102" s="1"/>
      <c r="E102" s="1"/>
      <c r="F102" s="1"/>
      <c r="G102" s="1"/>
      <c r="H102" s="1"/>
    </row>
    <row r="103" spans="1:8" x14ac:dyDescent="0.15">
      <c r="A103" s="1"/>
      <c r="B103" s="1"/>
      <c r="C103" s="242"/>
      <c r="D103" s="1"/>
      <c r="E103" s="1"/>
      <c r="F103" s="1"/>
      <c r="G103" s="1"/>
      <c r="H103" s="1"/>
    </row>
    <row r="104" spans="1:8" x14ac:dyDescent="0.15">
      <c r="A104" s="1"/>
      <c r="B104" s="1"/>
      <c r="C104" s="242"/>
      <c r="D104" s="1"/>
      <c r="E104" s="1"/>
      <c r="F104" s="1"/>
      <c r="G104" s="1"/>
      <c r="H104" s="1"/>
    </row>
    <row r="105" spans="1:8" x14ac:dyDescent="0.15">
      <c r="A105" s="1"/>
      <c r="B105" s="1"/>
      <c r="C105" s="242"/>
      <c r="D105" s="1"/>
      <c r="E105" s="1"/>
      <c r="F105" s="1"/>
      <c r="G105" s="1"/>
      <c r="H105" s="1"/>
    </row>
    <row r="106" spans="1:8" x14ac:dyDescent="0.15">
      <c r="A106" s="1"/>
      <c r="B106" s="1"/>
      <c r="C106" s="242"/>
      <c r="D106" s="1"/>
      <c r="E106" s="1"/>
      <c r="F106" s="1"/>
      <c r="G106" s="1"/>
      <c r="H106" s="1"/>
    </row>
    <row r="107" spans="1:8" x14ac:dyDescent="0.15">
      <c r="A107" s="1"/>
      <c r="B107" s="1"/>
      <c r="C107" s="242"/>
      <c r="D107" s="1"/>
      <c r="E107" s="1"/>
      <c r="F107" s="1"/>
      <c r="G107" s="1"/>
      <c r="H107" s="1"/>
    </row>
    <row r="108" spans="1:8" x14ac:dyDescent="0.15">
      <c r="A108" s="1"/>
      <c r="B108" s="1"/>
      <c r="C108" s="242"/>
      <c r="D108" s="1"/>
      <c r="E108" s="1"/>
      <c r="F108" s="1"/>
      <c r="G108" s="1"/>
      <c r="H108" s="1"/>
    </row>
    <row r="109" spans="1:8" x14ac:dyDescent="0.15">
      <c r="A109" s="1"/>
      <c r="B109" s="1"/>
      <c r="C109" s="242"/>
      <c r="D109" s="1"/>
      <c r="E109" s="1"/>
      <c r="F109" s="1"/>
      <c r="G109" s="1"/>
      <c r="H109" s="1"/>
    </row>
    <row r="110" spans="1:8" x14ac:dyDescent="0.15">
      <c r="A110" s="1"/>
      <c r="B110" s="1"/>
      <c r="C110" s="242"/>
      <c r="D110" s="1"/>
      <c r="E110" s="1"/>
      <c r="F110" s="1"/>
      <c r="G110" s="1"/>
      <c r="H110" s="1"/>
    </row>
    <row r="111" spans="1:8" x14ac:dyDescent="0.15">
      <c r="A111" s="1"/>
      <c r="B111" s="1"/>
      <c r="C111" s="242"/>
      <c r="D111" s="1"/>
      <c r="E111" s="1"/>
      <c r="F111" s="1"/>
      <c r="G111" s="1"/>
      <c r="H111" s="1"/>
    </row>
    <row r="112" spans="1:8" x14ac:dyDescent="0.15">
      <c r="A112" s="1"/>
      <c r="B112" s="1"/>
      <c r="C112" s="242"/>
      <c r="D112" s="1"/>
      <c r="E112" s="1"/>
      <c r="F112" s="1"/>
      <c r="G112" s="1"/>
      <c r="H112" s="1"/>
    </row>
    <row r="113" spans="1:8" x14ac:dyDescent="0.15">
      <c r="A113" s="1"/>
      <c r="B113" s="1"/>
      <c r="C113" s="242"/>
      <c r="D113" s="1"/>
      <c r="E113" s="1"/>
      <c r="F113" s="1"/>
      <c r="G113" s="1"/>
      <c r="H113" s="1"/>
    </row>
    <row r="114" spans="1:8" x14ac:dyDescent="0.15">
      <c r="A114" s="1"/>
      <c r="B114" s="1"/>
      <c r="C114" s="242"/>
      <c r="D114" s="1"/>
      <c r="E114" s="1"/>
      <c r="F114" s="1"/>
      <c r="G114" s="1"/>
      <c r="H114" s="1"/>
    </row>
    <row r="115" spans="1:8" x14ac:dyDescent="0.15">
      <c r="A115" s="1"/>
      <c r="B115" s="1"/>
      <c r="C115" s="242"/>
      <c r="D115" s="1"/>
      <c r="E115" s="1"/>
      <c r="F115" s="1"/>
      <c r="G115" s="1"/>
      <c r="H115" s="1"/>
    </row>
    <row r="116" spans="1:8" x14ac:dyDescent="0.15">
      <c r="A116" s="1"/>
      <c r="B116" s="1"/>
      <c r="C116" s="242"/>
      <c r="D116" s="1"/>
      <c r="E116" s="1"/>
      <c r="F116" s="1"/>
      <c r="G116" s="1"/>
      <c r="H116" s="1"/>
    </row>
    <row r="117" spans="1:8" x14ac:dyDescent="0.15">
      <c r="A117" s="1"/>
      <c r="B117" s="1"/>
      <c r="C117" s="242"/>
      <c r="D117" s="1"/>
      <c r="E117" s="1"/>
      <c r="F117" s="1"/>
      <c r="G117" s="1"/>
      <c r="H117" s="1"/>
    </row>
    <row r="118" spans="1:8" x14ac:dyDescent="0.15">
      <c r="A118" s="1"/>
      <c r="B118" s="1"/>
      <c r="C118" s="242"/>
      <c r="D118" s="1"/>
      <c r="E118" s="1"/>
      <c r="F118" s="1"/>
      <c r="G118" s="1"/>
      <c r="H118" s="1"/>
    </row>
    <row r="119" spans="1:8" x14ac:dyDescent="0.15">
      <c r="A119" s="1"/>
      <c r="B119" s="1"/>
      <c r="C119" s="242"/>
      <c r="D119" s="1"/>
      <c r="E119" s="1"/>
      <c r="F119" s="1"/>
      <c r="G119" s="1"/>
      <c r="H119" s="1"/>
    </row>
    <row r="120" spans="1:8" x14ac:dyDescent="0.15">
      <c r="A120" s="1"/>
      <c r="B120" s="1"/>
      <c r="C120" s="242"/>
      <c r="D120" s="1"/>
      <c r="E120" s="1"/>
      <c r="F120" s="1"/>
      <c r="G120" s="1"/>
      <c r="H120" s="1"/>
    </row>
    <row r="121" spans="1:8" x14ac:dyDescent="0.15">
      <c r="A121" s="1"/>
      <c r="B121" s="1"/>
      <c r="C121" s="242"/>
      <c r="D121" s="1"/>
      <c r="E121" s="1"/>
      <c r="F121" s="1"/>
      <c r="G121" s="1"/>
      <c r="H121" s="1"/>
    </row>
    <row r="122" spans="1:8" x14ac:dyDescent="0.15">
      <c r="A122" s="1"/>
      <c r="B122" s="1"/>
      <c r="C122" s="242"/>
      <c r="D122" s="1"/>
      <c r="E122" s="1"/>
      <c r="F122" s="1"/>
      <c r="G122" s="1"/>
      <c r="H122" s="1"/>
    </row>
    <row r="123" spans="1:8" x14ac:dyDescent="0.15">
      <c r="A123" s="1"/>
      <c r="B123" s="1"/>
      <c r="C123" s="242"/>
      <c r="D123" s="1"/>
      <c r="E123" s="1"/>
      <c r="F123" s="1"/>
      <c r="G123" s="1"/>
      <c r="H123" s="1"/>
    </row>
    <row r="124" spans="1:8" x14ac:dyDescent="0.15">
      <c r="A124" s="1"/>
      <c r="B124" s="1"/>
      <c r="C124" s="242"/>
      <c r="D124" s="1"/>
      <c r="E124" s="1"/>
      <c r="F124" s="1"/>
      <c r="G124" s="1"/>
      <c r="H124" s="1"/>
    </row>
    <row r="125" spans="1:8" x14ac:dyDescent="0.15">
      <c r="A125" s="1"/>
      <c r="B125" s="1"/>
      <c r="C125" s="242"/>
      <c r="D125" s="1"/>
      <c r="E125" s="1"/>
      <c r="F125" s="1"/>
      <c r="G125" s="1"/>
      <c r="H125" s="1"/>
    </row>
    <row r="126" spans="1:8" x14ac:dyDescent="0.15">
      <c r="A126" s="1"/>
      <c r="B126" s="1"/>
      <c r="C126" s="242"/>
      <c r="D126" s="1"/>
      <c r="E126" s="1"/>
      <c r="F126" s="1"/>
      <c r="G126" s="1"/>
      <c r="H126" s="1"/>
    </row>
    <row r="127" spans="1:8" x14ac:dyDescent="0.15">
      <c r="A127" s="1"/>
      <c r="B127" s="1"/>
      <c r="C127" s="242"/>
      <c r="D127" s="1"/>
      <c r="E127" s="1"/>
      <c r="F127" s="1"/>
      <c r="G127" s="1"/>
      <c r="H127" s="1"/>
    </row>
    <row r="128" spans="1:8" x14ac:dyDescent="0.15">
      <c r="A128" s="1"/>
      <c r="B128" s="1"/>
      <c r="C128" s="242"/>
      <c r="D128" s="1"/>
      <c r="E128" s="1"/>
      <c r="F128" s="1"/>
      <c r="G128" s="1"/>
      <c r="H128" s="1"/>
    </row>
    <row r="129" spans="1:8" x14ac:dyDescent="0.15">
      <c r="A129" s="1"/>
      <c r="B129" s="1"/>
      <c r="C129" s="242"/>
      <c r="D129" s="1"/>
      <c r="E129" s="1"/>
      <c r="F129" s="1"/>
      <c r="G129" s="1"/>
      <c r="H129" s="1"/>
    </row>
    <row r="130" spans="1:8" x14ac:dyDescent="0.15">
      <c r="A130" s="1"/>
      <c r="B130" s="1"/>
      <c r="C130" s="242"/>
      <c r="D130" s="1"/>
      <c r="E130" s="1"/>
      <c r="F130" s="1"/>
      <c r="G130" s="1"/>
      <c r="H130" s="1"/>
    </row>
    <row r="131" spans="1:8" x14ac:dyDescent="0.15">
      <c r="A131" s="1"/>
      <c r="B131" s="1"/>
      <c r="C131" s="242"/>
      <c r="D131" s="1"/>
      <c r="E131" s="1"/>
      <c r="F131" s="1"/>
      <c r="G131" s="1"/>
      <c r="H131" s="1"/>
    </row>
    <row r="132" spans="1:8" x14ac:dyDescent="0.15">
      <c r="A132" s="1"/>
      <c r="B132" s="1"/>
      <c r="C132" s="242"/>
      <c r="D132" s="1"/>
      <c r="E132" s="1"/>
      <c r="F132" s="1"/>
      <c r="G132" s="1"/>
      <c r="H132" s="1"/>
    </row>
    <row r="133" spans="1:8" x14ac:dyDescent="0.15">
      <c r="A133" s="1"/>
      <c r="B133" s="1"/>
      <c r="C133" s="242"/>
      <c r="D133" s="1"/>
      <c r="E133" s="1"/>
      <c r="F133" s="1"/>
      <c r="G133" s="1"/>
      <c r="H133" s="1"/>
    </row>
    <row r="134" spans="1:8" x14ac:dyDescent="0.15">
      <c r="A134" s="1"/>
      <c r="B134" s="1"/>
      <c r="C134" s="242"/>
      <c r="D134" s="1"/>
      <c r="E134" s="1"/>
      <c r="F134" s="1"/>
      <c r="G134" s="1"/>
      <c r="H134" s="1"/>
    </row>
    <row r="135" spans="1:8" x14ac:dyDescent="0.15">
      <c r="A135" s="1"/>
      <c r="B135" s="1"/>
      <c r="C135" s="242"/>
      <c r="D135" s="1"/>
      <c r="E135" s="1"/>
      <c r="F135" s="1"/>
      <c r="G135" s="1"/>
      <c r="H135" s="1"/>
    </row>
    <row r="136" spans="1:8" x14ac:dyDescent="0.15">
      <c r="A136" s="1"/>
      <c r="B136" s="1"/>
      <c r="C136" s="242"/>
      <c r="D136" s="1"/>
      <c r="E136" s="1"/>
      <c r="F136" s="1"/>
      <c r="G136" s="1"/>
      <c r="H136" s="1"/>
    </row>
    <row r="137" spans="1:8" x14ac:dyDescent="0.15">
      <c r="A137" s="1"/>
      <c r="B137" s="1"/>
      <c r="C137" s="242"/>
      <c r="D137" s="1"/>
      <c r="E137" s="1"/>
      <c r="F137" s="1"/>
      <c r="G137" s="1"/>
      <c r="H137" s="1"/>
    </row>
    <row r="138" spans="1:8" x14ac:dyDescent="0.15">
      <c r="A138" s="1"/>
      <c r="B138" s="1"/>
      <c r="C138" s="242"/>
      <c r="D138" s="1"/>
      <c r="E138" s="1"/>
      <c r="F138" s="1"/>
      <c r="G138" s="1"/>
      <c r="H138" s="1"/>
    </row>
    <row r="139" spans="1:8" x14ac:dyDescent="0.15">
      <c r="A139" s="1"/>
      <c r="B139" s="1"/>
      <c r="C139" s="242"/>
      <c r="D139" s="1"/>
      <c r="E139" s="1"/>
      <c r="F139" s="1"/>
      <c r="G139" s="1"/>
      <c r="H139" s="1"/>
    </row>
    <row r="140" spans="1:8" x14ac:dyDescent="0.15">
      <c r="A140" s="1"/>
      <c r="B140" s="1"/>
      <c r="C140" s="242"/>
      <c r="D140" s="1"/>
      <c r="E140" s="1"/>
      <c r="F140" s="1"/>
      <c r="G140" s="1"/>
      <c r="H140" s="1"/>
    </row>
    <row r="141" spans="1:8" x14ac:dyDescent="0.15">
      <c r="A141" s="1"/>
      <c r="B141" s="1"/>
      <c r="C141" s="242"/>
      <c r="D141" s="1"/>
      <c r="E141" s="1"/>
      <c r="F141" s="1"/>
      <c r="G141" s="1"/>
      <c r="H141" s="1"/>
    </row>
    <row r="142" spans="1:8" x14ac:dyDescent="0.15">
      <c r="A142" s="1"/>
      <c r="B142" s="1"/>
      <c r="C142" s="242"/>
      <c r="D142" s="1"/>
      <c r="E142" s="1"/>
      <c r="F142" s="1"/>
      <c r="G142" s="1"/>
      <c r="H142" s="1"/>
    </row>
    <row r="143" spans="1:8" x14ac:dyDescent="0.15">
      <c r="A143" s="1"/>
      <c r="B143" s="1"/>
      <c r="C143" s="242"/>
      <c r="D143" s="1"/>
      <c r="E143" s="1"/>
      <c r="F143" s="1"/>
      <c r="G143" s="1"/>
      <c r="H143" s="1"/>
    </row>
    <row r="144" spans="1:8" x14ac:dyDescent="0.15">
      <c r="A144" s="1"/>
      <c r="B144" s="1"/>
      <c r="C144" s="242"/>
      <c r="D144" s="1"/>
      <c r="E144" s="1"/>
      <c r="F144" s="1"/>
      <c r="G144" s="1"/>
      <c r="H144" s="1"/>
    </row>
    <row r="145" spans="1:8" x14ac:dyDescent="0.15">
      <c r="A145" s="1"/>
      <c r="B145" s="1"/>
      <c r="C145" s="242"/>
      <c r="D145" s="1"/>
      <c r="E145" s="1"/>
      <c r="F145" s="1"/>
      <c r="G145" s="1"/>
      <c r="H145" s="1"/>
    </row>
    <row r="146" spans="1:8" x14ac:dyDescent="0.15">
      <c r="A146" s="1"/>
      <c r="B146" s="1"/>
      <c r="C146" s="242"/>
      <c r="D146" s="1"/>
      <c r="E146" s="1"/>
      <c r="F146" s="1"/>
      <c r="G146" s="1"/>
      <c r="H146" s="1"/>
    </row>
    <row r="147" spans="1:8" x14ac:dyDescent="0.15">
      <c r="A147" s="1"/>
      <c r="B147" s="1"/>
      <c r="C147" s="242"/>
      <c r="D147" s="1"/>
      <c r="E147" s="1"/>
      <c r="F147" s="1"/>
      <c r="G147" s="1"/>
      <c r="H147" s="1"/>
    </row>
    <row r="148" spans="1:8" x14ac:dyDescent="0.15">
      <c r="A148" s="1"/>
      <c r="B148" s="1"/>
      <c r="C148" s="242"/>
      <c r="D148" s="1"/>
      <c r="E148" s="1"/>
      <c r="F148" s="1"/>
      <c r="G148" s="1"/>
      <c r="H148" s="1"/>
    </row>
    <row r="149" spans="1:8" x14ac:dyDescent="0.15">
      <c r="A149" s="1"/>
      <c r="B149" s="1"/>
      <c r="C149" s="242"/>
      <c r="D149" s="1"/>
      <c r="E149" s="1"/>
      <c r="F149" s="1"/>
      <c r="G149" s="1"/>
      <c r="H149" s="1"/>
    </row>
    <row r="150" spans="1:8" x14ac:dyDescent="0.15">
      <c r="A150" s="1"/>
      <c r="B150" s="1"/>
      <c r="C150" s="242"/>
      <c r="D150" s="1"/>
      <c r="E150" s="1"/>
      <c r="F150" s="1"/>
      <c r="G150" s="1"/>
      <c r="H150" s="1"/>
    </row>
    <row r="151" spans="1:8" x14ac:dyDescent="0.15">
      <c r="A151" s="1"/>
      <c r="B151" s="1"/>
      <c r="C151" s="242"/>
      <c r="D151" s="1"/>
      <c r="E151" s="1"/>
      <c r="F151" s="1"/>
      <c r="G151" s="1"/>
      <c r="H151" s="1"/>
    </row>
    <row r="152" spans="1:8" x14ac:dyDescent="0.15">
      <c r="A152" s="1"/>
      <c r="B152" s="1"/>
      <c r="C152" s="242"/>
      <c r="D152" s="1"/>
      <c r="E152" s="1"/>
      <c r="F152" s="1"/>
      <c r="G152" s="1"/>
      <c r="H152" s="1"/>
    </row>
    <row r="153" spans="1:8" x14ac:dyDescent="0.15">
      <c r="A153" s="1"/>
      <c r="B153" s="1"/>
      <c r="C153" s="242"/>
      <c r="D153" s="1"/>
      <c r="E153" s="1"/>
      <c r="F153" s="1"/>
      <c r="G153" s="1"/>
      <c r="H153" s="1"/>
    </row>
    <row r="154" spans="1:8" x14ac:dyDescent="0.15">
      <c r="A154" s="1"/>
      <c r="B154" s="1"/>
      <c r="C154" s="242"/>
      <c r="D154" s="1"/>
      <c r="E154" s="1"/>
      <c r="F154" s="1"/>
      <c r="G154" s="1"/>
      <c r="H154" s="1"/>
    </row>
    <row r="155" spans="1:8" x14ac:dyDescent="0.15">
      <c r="A155" s="1"/>
      <c r="B155" s="1"/>
      <c r="C155" s="242"/>
      <c r="D155" s="1"/>
      <c r="E155" s="1"/>
      <c r="F155" s="1"/>
      <c r="G155" s="1"/>
      <c r="H155" s="1"/>
    </row>
    <row r="156" spans="1:8" x14ac:dyDescent="0.15">
      <c r="A156" s="1"/>
      <c r="B156" s="1"/>
      <c r="C156" s="242"/>
      <c r="D156" s="1"/>
      <c r="E156" s="1"/>
      <c r="F156" s="1"/>
      <c r="G156" s="1"/>
      <c r="H156" s="1"/>
    </row>
    <row r="157" spans="1:8" x14ac:dyDescent="0.15">
      <c r="A157" s="1"/>
      <c r="B157" s="1"/>
      <c r="C157" s="242"/>
      <c r="D157" s="1"/>
      <c r="E157" s="1"/>
      <c r="F157" s="1"/>
      <c r="G157" s="1"/>
      <c r="H157" s="1"/>
    </row>
    <row r="158" spans="1:8" x14ac:dyDescent="0.15">
      <c r="A158" s="1"/>
      <c r="B158" s="1"/>
      <c r="C158" s="242"/>
      <c r="D158" s="1"/>
      <c r="E158" s="1"/>
      <c r="F158" s="1"/>
      <c r="G158" s="1"/>
      <c r="H158" s="1"/>
    </row>
    <row r="159" spans="1:8" x14ac:dyDescent="0.15">
      <c r="A159" s="1"/>
      <c r="B159" s="1"/>
      <c r="C159" s="242"/>
      <c r="D159" s="1"/>
      <c r="E159" s="1"/>
      <c r="F159" s="1"/>
      <c r="G159" s="1"/>
      <c r="H159" s="1"/>
    </row>
    <row r="160" spans="1:8" x14ac:dyDescent="0.15">
      <c r="A160" s="1"/>
      <c r="B160" s="1"/>
      <c r="C160" s="242"/>
      <c r="D160" s="1"/>
      <c r="E160" s="1"/>
      <c r="F160" s="1"/>
      <c r="G160" s="1"/>
      <c r="H160" s="1"/>
    </row>
    <row r="161" spans="1:8" x14ac:dyDescent="0.15">
      <c r="A161" s="1"/>
      <c r="B161" s="1"/>
      <c r="C161" s="242"/>
      <c r="D161" s="1"/>
      <c r="E161" s="1"/>
      <c r="F161" s="1"/>
      <c r="G161" s="1"/>
      <c r="H161" s="1"/>
    </row>
    <row r="162" spans="1:8" x14ac:dyDescent="0.15">
      <c r="A162" s="1"/>
      <c r="B162" s="1"/>
      <c r="C162" s="242"/>
      <c r="D162" s="1"/>
      <c r="E162" s="1"/>
      <c r="F162" s="1"/>
      <c r="G162" s="1"/>
      <c r="H162" s="1"/>
    </row>
    <row r="163" spans="1:8" x14ac:dyDescent="0.15">
      <c r="A163" s="1"/>
      <c r="B163" s="1"/>
      <c r="C163" s="242"/>
      <c r="D163" s="1"/>
      <c r="E163" s="1"/>
      <c r="F163" s="1"/>
      <c r="G163" s="1"/>
      <c r="H163" s="1"/>
    </row>
    <row r="164" spans="1:8" x14ac:dyDescent="0.15">
      <c r="A164" s="1"/>
      <c r="B164" s="1"/>
      <c r="C164" s="242"/>
      <c r="D164" s="1"/>
      <c r="E164" s="1"/>
      <c r="F164" s="1"/>
      <c r="G164" s="1"/>
      <c r="H164" s="1"/>
    </row>
    <row r="165" spans="1:8" x14ac:dyDescent="0.15">
      <c r="A165" s="1"/>
      <c r="B165" s="1"/>
      <c r="C165" s="242"/>
      <c r="D165" s="1"/>
      <c r="E165" s="1"/>
      <c r="F165" s="1"/>
      <c r="G165" s="1"/>
      <c r="H165" s="1"/>
    </row>
    <row r="166" spans="1:8" x14ac:dyDescent="0.15">
      <c r="A166" s="1"/>
      <c r="B166" s="1"/>
      <c r="C166" s="242"/>
      <c r="D166" s="1"/>
      <c r="E166" s="1"/>
      <c r="F166" s="1"/>
      <c r="G166" s="1"/>
      <c r="H166" s="1"/>
    </row>
    <row r="167" spans="1:8" x14ac:dyDescent="0.15">
      <c r="A167" s="1"/>
      <c r="B167" s="1"/>
      <c r="C167" s="242"/>
      <c r="D167" s="1"/>
      <c r="E167" s="1"/>
      <c r="F167" s="1"/>
      <c r="G167" s="1"/>
      <c r="H167" s="1"/>
    </row>
    <row r="168" spans="1:8" x14ac:dyDescent="0.15">
      <c r="A168" s="1"/>
      <c r="B168" s="1"/>
      <c r="C168" s="242"/>
      <c r="D168" s="1"/>
      <c r="E168" s="1"/>
      <c r="F168" s="1"/>
      <c r="G168" s="1"/>
      <c r="H168" s="1"/>
    </row>
    <row r="169" spans="1:8" x14ac:dyDescent="0.15">
      <c r="A169" s="1"/>
      <c r="B169" s="1"/>
      <c r="C169" s="242"/>
      <c r="D169" s="1"/>
      <c r="E169" s="1"/>
      <c r="F169" s="1"/>
      <c r="G169" s="1"/>
      <c r="H169" s="1"/>
    </row>
    <row r="170" spans="1:8" x14ac:dyDescent="0.15">
      <c r="A170" s="1"/>
      <c r="B170" s="1"/>
      <c r="C170" s="242"/>
      <c r="D170" s="1"/>
      <c r="E170" s="1"/>
      <c r="F170" s="1"/>
      <c r="G170" s="1"/>
      <c r="H170" s="1"/>
    </row>
    <row r="171" spans="1:8" x14ac:dyDescent="0.15">
      <c r="A171" s="1"/>
      <c r="B171" s="1"/>
      <c r="C171" s="242"/>
      <c r="D171" s="1"/>
      <c r="E171" s="1"/>
      <c r="F171" s="1"/>
      <c r="G171" s="1"/>
      <c r="H171" s="1"/>
    </row>
    <row r="172" spans="1:8" x14ac:dyDescent="0.15">
      <c r="A172" s="1"/>
      <c r="B172" s="1"/>
      <c r="C172" s="242"/>
      <c r="D172" s="1"/>
      <c r="E172" s="1"/>
      <c r="F172" s="1"/>
      <c r="G172" s="1"/>
      <c r="H172" s="1"/>
    </row>
    <row r="173" spans="1:8" x14ac:dyDescent="0.15">
      <c r="A173" s="1"/>
      <c r="B173" s="1"/>
      <c r="C173" s="242"/>
      <c r="D173" s="1"/>
      <c r="E173" s="1"/>
      <c r="F173" s="1"/>
      <c r="G173" s="1"/>
      <c r="H173" s="1"/>
    </row>
    <row r="174" spans="1:8" x14ac:dyDescent="0.15">
      <c r="A174" s="1"/>
      <c r="B174" s="1"/>
      <c r="C174" s="242"/>
      <c r="D174" s="1"/>
      <c r="E174" s="1"/>
      <c r="F174" s="1"/>
      <c r="G174" s="1"/>
      <c r="H174" s="1"/>
    </row>
    <row r="175" spans="1:8" x14ac:dyDescent="0.15">
      <c r="A175" s="1"/>
      <c r="B175" s="1"/>
      <c r="C175" s="242"/>
      <c r="D175" s="1"/>
      <c r="E175" s="1"/>
      <c r="F175" s="1"/>
      <c r="G175" s="1"/>
      <c r="H175" s="1"/>
    </row>
    <row r="176" spans="1:8" x14ac:dyDescent="0.15">
      <c r="A176" s="1"/>
      <c r="B176" s="1"/>
      <c r="C176" s="242"/>
      <c r="D176" s="1"/>
      <c r="E176" s="1"/>
      <c r="F176" s="1"/>
      <c r="G176" s="1"/>
      <c r="H176" s="1"/>
    </row>
    <row r="177" spans="1:8" x14ac:dyDescent="0.15">
      <c r="A177" s="1"/>
      <c r="B177" s="1"/>
      <c r="C177" s="242"/>
      <c r="D177" s="1"/>
      <c r="E177" s="1"/>
      <c r="F177" s="1"/>
      <c r="G177" s="1"/>
      <c r="H177" s="1"/>
    </row>
    <row r="178" spans="1:8" x14ac:dyDescent="0.15">
      <c r="A178" s="1"/>
      <c r="B178" s="1"/>
      <c r="C178" s="242"/>
      <c r="D178" s="1"/>
      <c r="E178" s="1"/>
      <c r="F178" s="1"/>
      <c r="G178" s="1"/>
      <c r="H178" s="1"/>
    </row>
    <row r="179" spans="1:8" x14ac:dyDescent="0.15">
      <c r="A179" s="1"/>
      <c r="B179" s="1"/>
      <c r="C179" s="242"/>
      <c r="D179" s="1"/>
      <c r="E179" s="1"/>
      <c r="F179" s="1"/>
      <c r="G179" s="1"/>
      <c r="H179" s="1"/>
    </row>
    <row r="180" spans="1:8" x14ac:dyDescent="0.15">
      <c r="A180" s="1"/>
      <c r="B180" s="1"/>
      <c r="C180" s="242"/>
      <c r="D180" s="1"/>
      <c r="E180" s="1"/>
      <c r="F180" s="1"/>
      <c r="G180" s="1"/>
      <c r="H180" s="1"/>
    </row>
    <row r="181" spans="1:8" x14ac:dyDescent="0.15">
      <c r="A181" s="1"/>
      <c r="B181" s="1"/>
      <c r="C181" s="242"/>
      <c r="D181" s="1"/>
      <c r="E181" s="1"/>
      <c r="F181" s="1"/>
      <c r="G181" s="1"/>
      <c r="H181" s="1"/>
    </row>
    <row r="182" spans="1:8" x14ac:dyDescent="0.15">
      <c r="A182" s="1"/>
      <c r="B182" s="1"/>
      <c r="C182" s="242"/>
      <c r="D182" s="1"/>
      <c r="E182" s="1"/>
      <c r="F182" s="1"/>
      <c r="G182" s="1"/>
      <c r="H182" s="1"/>
    </row>
    <row r="183" spans="1:8" x14ac:dyDescent="0.15">
      <c r="A183" s="1"/>
      <c r="B183" s="1"/>
      <c r="C183" s="242"/>
      <c r="D183" s="1"/>
      <c r="E183" s="1"/>
      <c r="F183" s="1"/>
      <c r="G183" s="1"/>
      <c r="H183" s="1"/>
    </row>
    <row r="184" spans="1:8" x14ac:dyDescent="0.15">
      <c r="A184" s="1"/>
      <c r="B184" s="1"/>
      <c r="C184" s="242"/>
      <c r="D184" s="1"/>
      <c r="E184" s="1"/>
      <c r="F184" s="1"/>
      <c r="G184" s="1"/>
      <c r="H184" s="1"/>
    </row>
    <row r="185" spans="1:8" x14ac:dyDescent="0.15">
      <c r="A185" s="1"/>
      <c r="B185" s="1"/>
      <c r="C185" s="242"/>
      <c r="D185" s="1"/>
      <c r="E185" s="1"/>
      <c r="F185" s="1"/>
      <c r="G185" s="1"/>
      <c r="H185" s="1"/>
    </row>
    <row r="186" spans="1:8" x14ac:dyDescent="0.15">
      <c r="A186" s="1"/>
      <c r="B186" s="1"/>
      <c r="C186" s="242"/>
      <c r="D186" s="1"/>
      <c r="E186" s="1"/>
      <c r="F186" s="1"/>
      <c r="G186" s="1"/>
      <c r="H186" s="1"/>
    </row>
    <row r="187" spans="1:8" x14ac:dyDescent="0.15">
      <c r="A187" s="1"/>
      <c r="B187" s="1"/>
      <c r="C187" s="242"/>
      <c r="D187" s="1"/>
      <c r="E187" s="1"/>
      <c r="F187" s="1"/>
      <c r="G187" s="1"/>
      <c r="H187" s="1"/>
    </row>
    <row r="188" spans="1:8" x14ac:dyDescent="0.15">
      <c r="A188" s="1"/>
      <c r="B188" s="1"/>
      <c r="C188" s="242"/>
      <c r="D188" s="1"/>
      <c r="E188" s="1"/>
      <c r="F188" s="1"/>
      <c r="G188" s="1"/>
      <c r="H188" s="1"/>
    </row>
    <row r="189" spans="1:8" x14ac:dyDescent="0.15">
      <c r="A189" s="1"/>
      <c r="B189" s="1"/>
      <c r="C189" s="242"/>
      <c r="D189" s="1"/>
      <c r="E189" s="1"/>
      <c r="F189" s="1"/>
      <c r="G189" s="1"/>
      <c r="H189" s="1"/>
    </row>
    <row r="190" spans="1:8" x14ac:dyDescent="0.15">
      <c r="A190" s="1"/>
      <c r="B190" s="1"/>
      <c r="C190" s="242"/>
      <c r="D190" s="1"/>
      <c r="E190" s="1"/>
      <c r="F190" s="1"/>
      <c r="G190" s="1"/>
      <c r="H190" s="1"/>
    </row>
    <row r="191" spans="1:8" x14ac:dyDescent="0.15">
      <c r="A191" s="1"/>
      <c r="B191" s="1"/>
      <c r="C191" s="242"/>
      <c r="D191" s="1"/>
      <c r="E191" s="1"/>
      <c r="F191" s="1"/>
      <c r="G191" s="1"/>
      <c r="H191" s="1"/>
    </row>
    <row r="192" spans="1:8" x14ac:dyDescent="0.15">
      <c r="A192" s="1"/>
      <c r="B192" s="1"/>
      <c r="C192" s="242"/>
      <c r="D192" s="1"/>
      <c r="E192" s="1"/>
      <c r="F192" s="1"/>
      <c r="G192" s="1"/>
      <c r="H192" s="1"/>
    </row>
    <row r="193" spans="1:8" x14ac:dyDescent="0.15">
      <c r="A193" s="1"/>
      <c r="B193" s="1"/>
      <c r="C193" s="242"/>
      <c r="D193" s="1"/>
      <c r="E193" s="1"/>
      <c r="F193" s="1"/>
      <c r="G193" s="1"/>
      <c r="H193" s="1"/>
    </row>
    <row r="194" spans="1:8" x14ac:dyDescent="0.15">
      <c r="A194" s="1"/>
      <c r="B194" s="1"/>
      <c r="C194" s="242"/>
      <c r="D194" s="1"/>
      <c r="E194" s="1"/>
      <c r="F194" s="1"/>
      <c r="G194" s="1"/>
      <c r="H194" s="1"/>
    </row>
    <row r="195" spans="1:8" x14ac:dyDescent="0.15">
      <c r="A195" s="1"/>
      <c r="B195" s="1"/>
      <c r="C195" s="242"/>
      <c r="D195" s="1"/>
      <c r="E195" s="1"/>
      <c r="F195" s="1"/>
      <c r="G195" s="1"/>
      <c r="H195" s="1"/>
    </row>
    <row r="196" spans="1:8" x14ac:dyDescent="0.15">
      <c r="A196" s="1"/>
      <c r="B196" s="1"/>
      <c r="C196" s="242"/>
      <c r="D196" s="1"/>
      <c r="E196" s="1"/>
      <c r="F196" s="1"/>
      <c r="G196" s="1"/>
      <c r="H196" s="1"/>
    </row>
    <row r="197" spans="1:8" x14ac:dyDescent="0.15">
      <c r="A197" s="1"/>
      <c r="B197" s="1"/>
      <c r="C197" s="242"/>
      <c r="D197" s="1"/>
      <c r="E197" s="1"/>
      <c r="F197" s="1"/>
      <c r="G197" s="1"/>
      <c r="H197" s="1"/>
    </row>
    <row r="198" spans="1:8" x14ac:dyDescent="0.15">
      <c r="A198" s="1"/>
      <c r="B198" s="1"/>
      <c r="C198" s="242"/>
      <c r="D198" s="1"/>
      <c r="E198" s="1"/>
      <c r="F198" s="1"/>
      <c r="G198" s="1"/>
      <c r="H198" s="1"/>
    </row>
    <row r="199" spans="1:8" x14ac:dyDescent="0.15">
      <c r="A199" s="1"/>
      <c r="B199" s="1"/>
      <c r="C199" s="242"/>
      <c r="D199" s="1"/>
      <c r="E199" s="1"/>
      <c r="F199" s="1"/>
      <c r="G199" s="1"/>
      <c r="H199" s="1"/>
    </row>
  </sheetData>
  <mergeCells count="61">
    <mergeCell ref="E5:H5"/>
    <mergeCell ref="E6:H6"/>
    <mergeCell ref="E7:H7"/>
    <mergeCell ref="A9:H9"/>
    <mergeCell ref="A15:D15"/>
    <mergeCell ref="E15:F15"/>
    <mergeCell ref="G15:H15"/>
    <mergeCell ref="G16:H16"/>
    <mergeCell ref="B21:B24"/>
    <mergeCell ref="A25:A31"/>
    <mergeCell ref="B25:B28"/>
    <mergeCell ref="C25:D25"/>
    <mergeCell ref="G25:H25"/>
    <mergeCell ref="B29:B31"/>
    <mergeCell ref="A35:A43"/>
    <mergeCell ref="B35:B38"/>
    <mergeCell ref="E35:F35"/>
    <mergeCell ref="E36:F36"/>
    <mergeCell ref="A16:A24"/>
    <mergeCell ref="B16:B20"/>
    <mergeCell ref="C16:D16"/>
    <mergeCell ref="A32:B34"/>
    <mergeCell ref="E32:F32"/>
    <mergeCell ref="E33:F33"/>
    <mergeCell ref="E34:F34"/>
    <mergeCell ref="E37:F37"/>
    <mergeCell ref="E38:F38"/>
    <mergeCell ref="B39:B43"/>
    <mergeCell ref="E39:F39"/>
    <mergeCell ref="E40:F40"/>
    <mergeCell ref="E41:F41"/>
    <mergeCell ref="E42:F42"/>
    <mergeCell ref="E43:F43"/>
    <mergeCell ref="A44:A58"/>
    <mergeCell ref="B44:B47"/>
    <mergeCell ref="E44:F44"/>
    <mergeCell ref="E45:F45"/>
    <mergeCell ref="E46:F46"/>
    <mergeCell ref="E47:F47"/>
    <mergeCell ref="B48:B51"/>
    <mergeCell ref="E48:F48"/>
    <mergeCell ref="E49:F49"/>
    <mergeCell ref="E50:F50"/>
    <mergeCell ref="B55:B58"/>
    <mergeCell ref="E55:F55"/>
    <mergeCell ref="E56:F56"/>
    <mergeCell ref="E57:F57"/>
    <mergeCell ref="E58:F58"/>
    <mergeCell ref="E51:F51"/>
    <mergeCell ref="B52:B54"/>
    <mergeCell ref="E52:F52"/>
    <mergeCell ref="E53:F53"/>
    <mergeCell ref="E54:F54"/>
    <mergeCell ref="A59:A62"/>
    <mergeCell ref="D59:D60"/>
    <mergeCell ref="E59:F60"/>
    <mergeCell ref="G59:G60"/>
    <mergeCell ref="H59:H60"/>
    <mergeCell ref="E61:F62"/>
    <mergeCell ref="G61:G62"/>
    <mergeCell ref="H61:H62"/>
  </mergeCells>
  <phoneticPr fontId="2"/>
  <dataValidations count="2">
    <dataValidation errorStyle="warning" allowBlank="1" showInputMessage="1" showErrorMessage="1" errorTitle="読影方法記入もれ" error="読影方法を選択してください" sqref="H17:H24 H26:H31"/>
    <dataValidation type="list" allowBlank="1" showInputMessage="1" showErrorMessage="1" sqref="J17:J31">
      <formula1>$J$5:$J$6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view="pageBreakPreview" zoomScaleNormal="100" zoomScaleSheetLayoutView="100" workbookViewId="0">
      <selection activeCell="L48" sqref="L48"/>
    </sheetView>
  </sheetViews>
  <sheetFormatPr defaultColWidth="8.875" defaultRowHeight="15" customHeight="1" x14ac:dyDescent="0.15"/>
  <cols>
    <col min="1" max="1" width="3.125" style="71" customWidth="1"/>
    <col min="2" max="2" width="8.625" style="71" customWidth="1"/>
    <col min="3" max="3" width="35.625" style="71" customWidth="1"/>
    <col min="4" max="6" width="9.625" style="73" customWidth="1"/>
    <col min="7" max="7" width="8.875" style="73" hidden="1" customWidth="1"/>
    <col min="8" max="8" width="9.625" style="71" customWidth="1"/>
    <col min="9" max="9" width="8.625" style="71" customWidth="1"/>
    <col min="10" max="256" width="8.875" style="71"/>
    <col min="257" max="257" width="3.125" style="71" customWidth="1"/>
    <col min="258" max="258" width="8.625" style="71" customWidth="1"/>
    <col min="259" max="259" width="35.625" style="71" customWidth="1"/>
    <col min="260" max="262" width="9.625" style="71" customWidth="1"/>
    <col min="263" max="263" width="0" style="71" hidden="1" customWidth="1"/>
    <col min="264" max="264" width="9.625" style="71" customWidth="1"/>
    <col min="265" max="265" width="8.625" style="71" customWidth="1"/>
    <col min="266" max="512" width="8.875" style="71"/>
    <col min="513" max="513" width="3.125" style="71" customWidth="1"/>
    <col min="514" max="514" width="8.625" style="71" customWidth="1"/>
    <col min="515" max="515" width="35.625" style="71" customWidth="1"/>
    <col min="516" max="518" width="9.625" style="71" customWidth="1"/>
    <col min="519" max="519" width="0" style="71" hidden="1" customWidth="1"/>
    <col min="520" max="520" width="9.625" style="71" customWidth="1"/>
    <col min="521" max="521" width="8.625" style="71" customWidth="1"/>
    <col min="522" max="768" width="8.875" style="71"/>
    <col min="769" max="769" width="3.125" style="71" customWidth="1"/>
    <col min="770" max="770" width="8.625" style="71" customWidth="1"/>
    <col min="771" max="771" width="35.625" style="71" customWidth="1"/>
    <col min="772" max="774" width="9.625" style="71" customWidth="1"/>
    <col min="775" max="775" width="0" style="71" hidden="1" customWidth="1"/>
    <col min="776" max="776" width="9.625" style="71" customWidth="1"/>
    <col min="777" max="777" width="8.625" style="71" customWidth="1"/>
    <col min="778" max="1024" width="8.875" style="71"/>
    <col min="1025" max="1025" width="3.125" style="71" customWidth="1"/>
    <col min="1026" max="1026" width="8.625" style="71" customWidth="1"/>
    <col min="1027" max="1027" width="35.625" style="71" customWidth="1"/>
    <col min="1028" max="1030" width="9.625" style="71" customWidth="1"/>
    <col min="1031" max="1031" width="0" style="71" hidden="1" customWidth="1"/>
    <col min="1032" max="1032" width="9.625" style="71" customWidth="1"/>
    <col min="1033" max="1033" width="8.625" style="71" customWidth="1"/>
    <col min="1034" max="1280" width="8.875" style="71"/>
    <col min="1281" max="1281" width="3.125" style="71" customWidth="1"/>
    <col min="1282" max="1282" width="8.625" style="71" customWidth="1"/>
    <col min="1283" max="1283" width="35.625" style="71" customWidth="1"/>
    <col min="1284" max="1286" width="9.625" style="71" customWidth="1"/>
    <col min="1287" max="1287" width="0" style="71" hidden="1" customWidth="1"/>
    <col min="1288" max="1288" width="9.625" style="71" customWidth="1"/>
    <col min="1289" max="1289" width="8.625" style="71" customWidth="1"/>
    <col min="1290" max="1536" width="8.875" style="71"/>
    <col min="1537" max="1537" width="3.125" style="71" customWidth="1"/>
    <col min="1538" max="1538" width="8.625" style="71" customWidth="1"/>
    <col min="1539" max="1539" width="35.625" style="71" customWidth="1"/>
    <col min="1540" max="1542" width="9.625" style="71" customWidth="1"/>
    <col min="1543" max="1543" width="0" style="71" hidden="1" customWidth="1"/>
    <col min="1544" max="1544" width="9.625" style="71" customWidth="1"/>
    <col min="1545" max="1545" width="8.625" style="71" customWidth="1"/>
    <col min="1546" max="1792" width="8.875" style="71"/>
    <col min="1793" max="1793" width="3.125" style="71" customWidth="1"/>
    <col min="1794" max="1794" width="8.625" style="71" customWidth="1"/>
    <col min="1795" max="1795" width="35.625" style="71" customWidth="1"/>
    <col min="1796" max="1798" width="9.625" style="71" customWidth="1"/>
    <col min="1799" max="1799" width="0" style="71" hidden="1" customWidth="1"/>
    <col min="1800" max="1800" width="9.625" style="71" customWidth="1"/>
    <col min="1801" max="1801" width="8.625" style="71" customWidth="1"/>
    <col min="1802" max="2048" width="8.875" style="71"/>
    <col min="2049" max="2049" width="3.125" style="71" customWidth="1"/>
    <col min="2050" max="2050" width="8.625" style="71" customWidth="1"/>
    <col min="2051" max="2051" width="35.625" style="71" customWidth="1"/>
    <col min="2052" max="2054" width="9.625" style="71" customWidth="1"/>
    <col min="2055" max="2055" width="0" style="71" hidden="1" customWidth="1"/>
    <col min="2056" max="2056" width="9.625" style="71" customWidth="1"/>
    <col min="2057" max="2057" width="8.625" style="71" customWidth="1"/>
    <col min="2058" max="2304" width="8.875" style="71"/>
    <col min="2305" max="2305" width="3.125" style="71" customWidth="1"/>
    <col min="2306" max="2306" width="8.625" style="71" customWidth="1"/>
    <col min="2307" max="2307" width="35.625" style="71" customWidth="1"/>
    <col min="2308" max="2310" width="9.625" style="71" customWidth="1"/>
    <col min="2311" max="2311" width="0" style="71" hidden="1" customWidth="1"/>
    <col min="2312" max="2312" width="9.625" style="71" customWidth="1"/>
    <col min="2313" max="2313" width="8.625" style="71" customWidth="1"/>
    <col min="2314" max="2560" width="8.875" style="71"/>
    <col min="2561" max="2561" width="3.125" style="71" customWidth="1"/>
    <col min="2562" max="2562" width="8.625" style="71" customWidth="1"/>
    <col min="2563" max="2563" width="35.625" style="71" customWidth="1"/>
    <col min="2564" max="2566" width="9.625" style="71" customWidth="1"/>
    <col min="2567" max="2567" width="0" style="71" hidden="1" customWidth="1"/>
    <col min="2568" max="2568" width="9.625" style="71" customWidth="1"/>
    <col min="2569" max="2569" width="8.625" style="71" customWidth="1"/>
    <col min="2570" max="2816" width="8.875" style="71"/>
    <col min="2817" max="2817" width="3.125" style="71" customWidth="1"/>
    <col min="2818" max="2818" width="8.625" style="71" customWidth="1"/>
    <col min="2819" max="2819" width="35.625" style="71" customWidth="1"/>
    <col min="2820" max="2822" width="9.625" style="71" customWidth="1"/>
    <col min="2823" max="2823" width="0" style="71" hidden="1" customWidth="1"/>
    <col min="2824" max="2824" width="9.625" style="71" customWidth="1"/>
    <col min="2825" max="2825" width="8.625" style="71" customWidth="1"/>
    <col min="2826" max="3072" width="8.875" style="71"/>
    <col min="3073" max="3073" width="3.125" style="71" customWidth="1"/>
    <col min="3074" max="3074" width="8.625" style="71" customWidth="1"/>
    <col min="3075" max="3075" width="35.625" style="71" customWidth="1"/>
    <col min="3076" max="3078" width="9.625" style="71" customWidth="1"/>
    <col min="3079" max="3079" width="0" style="71" hidden="1" customWidth="1"/>
    <col min="3080" max="3080" width="9.625" style="71" customWidth="1"/>
    <col min="3081" max="3081" width="8.625" style="71" customWidth="1"/>
    <col min="3082" max="3328" width="8.875" style="71"/>
    <col min="3329" max="3329" width="3.125" style="71" customWidth="1"/>
    <col min="3330" max="3330" width="8.625" style="71" customWidth="1"/>
    <col min="3331" max="3331" width="35.625" style="71" customWidth="1"/>
    <col min="3332" max="3334" width="9.625" style="71" customWidth="1"/>
    <col min="3335" max="3335" width="0" style="71" hidden="1" customWidth="1"/>
    <col min="3336" max="3336" width="9.625" style="71" customWidth="1"/>
    <col min="3337" max="3337" width="8.625" style="71" customWidth="1"/>
    <col min="3338" max="3584" width="8.875" style="71"/>
    <col min="3585" max="3585" width="3.125" style="71" customWidth="1"/>
    <col min="3586" max="3586" width="8.625" style="71" customWidth="1"/>
    <col min="3587" max="3587" width="35.625" style="71" customWidth="1"/>
    <col min="3588" max="3590" width="9.625" style="71" customWidth="1"/>
    <col min="3591" max="3591" width="0" style="71" hidden="1" customWidth="1"/>
    <col min="3592" max="3592" width="9.625" style="71" customWidth="1"/>
    <col min="3593" max="3593" width="8.625" style="71" customWidth="1"/>
    <col min="3594" max="3840" width="8.875" style="71"/>
    <col min="3841" max="3841" width="3.125" style="71" customWidth="1"/>
    <col min="3842" max="3842" width="8.625" style="71" customWidth="1"/>
    <col min="3843" max="3843" width="35.625" style="71" customWidth="1"/>
    <col min="3844" max="3846" width="9.625" style="71" customWidth="1"/>
    <col min="3847" max="3847" width="0" style="71" hidden="1" customWidth="1"/>
    <col min="3848" max="3848" width="9.625" style="71" customWidth="1"/>
    <col min="3849" max="3849" width="8.625" style="71" customWidth="1"/>
    <col min="3850" max="4096" width="8.875" style="71"/>
    <col min="4097" max="4097" width="3.125" style="71" customWidth="1"/>
    <col min="4098" max="4098" width="8.625" style="71" customWidth="1"/>
    <col min="4099" max="4099" width="35.625" style="71" customWidth="1"/>
    <col min="4100" max="4102" width="9.625" style="71" customWidth="1"/>
    <col min="4103" max="4103" width="0" style="71" hidden="1" customWidth="1"/>
    <col min="4104" max="4104" width="9.625" style="71" customWidth="1"/>
    <col min="4105" max="4105" width="8.625" style="71" customWidth="1"/>
    <col min="4106" max="4352" width="8.875" style="71"/>
    <col min="4353" max="4353" width="3.125" style="71" customWidth="1"/>
    <col min="4354" max="4354" width="8.625" style="71" customWidth="1"/>
    <col min="4355" max="4355" width="35.625" style="71" customWidth="1"/>
    <col min="4356" max="4358" width="9.625" style="71" customWidth="1"/>
    <col min="4359" max="4359" width="0" style="71" hidden="1" customWidth="1"/>
    <col min="4360" max="4360" width="9.625" style="71" customWidth="1"/>
    <col min="4361" max="4361" width="8.625" style="71" customWidth="1"/>
    <col min="4362" max="4608" width="8.875" style="71"/>
    <col min="4609" max="4609" width="3.125" style="71" customWidth="1"/>
    <col min="4610" max="4610" width="8.625" style="71" customWidth="1"/>
    <col min="4611" max="4611" width="35.625" style="71" customWidth="1"/>
    <col min="4612" max="4614" width="9.625" style="71" customWidth="1"/>
    <col min="4615" max="4615" width="0" style="71" hidden="1" customWidth="1"/>
    <col min="4616" max="4616" width="9.625" style="71" customWidth="1"/>
    <col min="4617" max="4617" width="8.625" style="71" customWidth="1"/>
    <col min="4618" max="4864" width="8.875" style="71"/>
    <col min="4865" max="4865" width="3.125" style="71" customWidth="1"/>
    <col min="4866" max="4866" width="8.625" style="71" customWidth="1"/>
    <col min="4867" max="4867" width="35.625" style="71" customWidth="1"/>
    <col min="4868" max="4870" width="9.625" style="71" customWidth="1"/>
    <col min="4871" max="4871" width="0" style="71" hidden="1" customWidth="1"/>
    <col min="4872" max="4872" width="9.625" style="71" customWidth="1"/>
    <col min="4873" max="4873" width="8.625" style="71" customWidth="1"/>
    <col min="4874" max="5120" width="8.875" style="71"/>
    <col min="5121" max="5121" width="3.125" style="71" customWidth="1"/>
    <col min="5122" max="5122" width="8.625" style="71" customWidth="1"/>
    <col min="5123" max="5123" width="35.625" style="71" customWidth="1"/>
    <col min="5124" max="5126" width="9.625" style="71" customWidth="1"/>
    <col min="5127" max="5127" width="0" style="71" hidden="1" customWidth="1"/>
    <col min="5128" max="5128" width="9.625" style="71" customWidth="1"/>
    <col min="5129" max="5129" width="8.625" style="71" customWidth="1"/>
    <col min="5130" max="5376" width="8.875" style="71"/>
    <col min="5377" max="5377" width="3.125" style="71" customWidth="1"/>
    <col min="5378" max="5378" width="8.625" style="71" customWidth="1"/>
    <col min="5379" max="5379" width="35.625" style="71" customWidth="1"/>
    <col min="5380" max="5382" width="9.625" style="71" customWidth="1"/>
    <col min="5383" max="5383" width="0" style="71" hidden="1" customWidth="1"/>
    <col min="5384" max="5384" width="9.625" style="71" customWidth="1"/>
    <col min="5385" max="5385" width="8.625" style="71" customWidth="1"/>
    <col min="5386" max="5632" width="8.875" style="71"/>
    <col min="5633" max="5633" width="3.125" style="71" customWidth="1"/>
    <col min="5634" max="5634" width="8.625" style="71" customWidth="1"/>
    <col min="5635" max="5635" width="35.625" style="71" customWidth="1"/>
    <col min="5636" max="5638" width="9.625" style="71" customWidth="1"/>
    <col min="5639" max="5639" width="0" style="71" hidden="1" customWidth="1"/>
    <col min="5640" max="5640" width="9.625" style="71" customWidth="1"/>
    <col min="5641" max="5641" width="8.625" style="71" customWidth="1"/>
    <col min="5642" max="5888" width="8.875" style="71"/>
    <col min="5889" max="5889" width="3.125" style="71" customWidth="1"/>
    <col min="5890" max="5890" width="8.625" style="71" customWidth="1"/>
    <col min="5891" max="5891" width="35.625" style="71" customWidth="1"/>
    <col min="5892" max="5894" width="9.625" style="71" customWidth="1"/>
    <col min="5895" max="5895" width="0" style="71" hidden="1" customWidth="1"/>
    <col min="5896" max="5896" width="9.625" style="71" customWidth="1"/>
    <col min="5897" max="5897" width="8.625" style="71" customWidth="1"/>
    <col min="5898" max="6144" width="8.875" style="71"/>
    <col min="6145" max="6145" width="3.125" style="71" customWidth="1"/>
    <col min="6146" max="6146" width="8.625" style="71" customWidth="1"/>
    <col min="6147" max="6147" width="35.625" style="71" customWidth="1"/>
    <col min="6148" max="6150" width="9.625" style="71" customWidth="1"/>
    <col min="6151" max="6151" width="0" style="71" hidden="1" customWidth="1"/>
    <col min="6152" max="6152" width="9.625" style="71" customWidth="1"/>
    <col min="6153" max="6153" width="8.625" style="71" customWidth="1"/>
    <col min="6154" max="6400" width="8.875" style="71"/>
    <col min="6401" max="6401" width="3.125" style="71" customWidth="1"/>
    <col min="6402" max="6402" width="8.625" style="71" customWidth="1"/>
    <col min="6403" max="6403" width="35.625" style="71" customWidth="1"/>
    <col min="6404" max="6406" width="9.625" style="71" customWidth="1"/>
    <col min="6407" max="6407" width="0" style="71" hidden="1" customWidth="1"/>
    <col min="6408" max="6408" width="9.625" style="71" customWidth="1"/>
    <col min="6409" max="6409" width="8.625" style="71" customWidth="1"/>
    <col min="6410" max="6656" width="8.875" style="71"/>
    <col min="6657" max="6657" width="3.125" style="71" customWidth="1"/>
    <col min="6658" max="6658" width="8.625" style="71" customWidth="1"/>
    <col min="6659" max="6659" width="35.625" style="71" customWidth="1"/>
    <col min="6660" max="6662" width="9.625" style="71" customWidth="1"/>
    <col min="6663" max="6663" width="0" style="71" hidden="1" customWidth="1"/>
    <col min="6664" max="6664" width="9.625" style="71" customWidth="1"/>
    <col min="6665" max="6665" width="8.625" style="71" customWidth="1"/>
    <col min="6666" max="6912" width="8.875" style="71"/>
    <col min="6913" max="6913" width="3.125" style="71" customWidth="1"/>
    <col min="6914" max="6914" width="8.625" style="71" customWidth="1"/>
    <col min="6915" max="6915" width="35.625" style="71" customWidth="1"/>
    <col min="6916" max="6918" width="9.625" style="71" customWidth="1"/>
    <col min="6919" max="6919" width="0" style="71" hidden="1" customWidth="1"/>
    <col min="6920" max="6920" width="9.625" style="71" customWidth="1"/>
    <col min="6921" max="6921" width="8.625" style="71" customWidth="1"/>
    <col min="6922" max="7168" width="8.875" style="71"/>
    <col min="7169" max="7169" width="3.125" style="71" customWidth="1"/>
    <col min="7170" max="7170" width="8.625" style="71" customWidth="1"/>
    <col min="7171" max="7171" width="35.625" style="71" customWidth="1"/>
    <col min="7172" max="7174" width="9.625" style="71" customWidth="1"/>
    <col min="7175" max="7175" width="0" style="71" hidden="1" customWidth="1"/>
    <col min="7176" max="7176" width="9.625" style="71" customWidth="1"/>
    <col min="7177" max="7177" width="8.625" style="71" customWidth="1"/>
    <col min="7178" max="7424" width="8.875" style="71"/>
    <col min="7425" max="7425" width="3.125" style="71" customWidth="1"/>
    <col min="7426" max="7426" width="8.625" style="71" customWidth="1"/>
    <col min="7427" max="7427" width="35.625" style="71" customWidth="1"/>
    <col min="7428" max="7430" width="9.625" style="71" customWidth="1"/>
    <col min="7431" max="7431" width="0" style="71" hidden="1" customWidth="1"/>
    <col min="7432" max="7432" width="9.625" style="71" customWidth="1"/>
    <col min="7433" max="7433" width="8.625" style="71" customWidth="1"/>
    <col min="7434" max="7680" width="8.875" style="71"/>
    <col min="7681" max="7681" width="3.125" style="71" customWidth="1"/>
    <col min="7682" max="7682" width="8.625" style="71" customWidth="1"/>
    <col min="7683" max="7683" width="35.625" style="71" customWidth="1"/>
    <col min="7684" max="7686" width="9.625" style="71" customWidth="1"/>
    <col min="7687" max="7687" width="0" style="71" hidden="1" customWidth="1"/>
    <col min="7688" max="7688" width="9.625" style="71" customWidth="1"/>
    <col min="7689" max="7689" width="8.625" style="71" customWidth="1"/>
    <col min="7690" max="7936" width="8.875" style="71"/>
    <col min="7937" max="7937" width="3.125" style="71" customWidth="1"/>
    <col min="7938" max="7938" width="8.625" style="71" customWidth="1"/>
    <col min="7939" max="7939" width="35.625" style="71" customWidth="1"/>
    <col min="7940" max="7942" width="9.625" style="71" customWidth="1"/>
    <col min="7943" max="7943" width="0" style="71" hidden="1" customWidth="1"/>
    <col min="7944" max="7944" width="9.625" style="71" customWidth="1"/>
    <col min="7945" max="7945" width="8.625" style="71" customWidth="1"/>
    <col min="7946" max="8192" width="8.875" style="71"/>
    <col min="8193" max="8193" width="3.125" style="71" customWidth="1"/>
    <col min="8194" max="8194" width="8.625" style="71" customWidth="1"/>
    <col min="8195" max="8195" width="35.625" style="71" customWidth="1"/>
    <col min="8196" max="8198" width="9.625" style="71" customWidth="1"/>
    <col min="8199" max="8199" width="0" style="71" hidden="1" customWidth="1"/>
    <col min="8200" max="8200" width="9.625" style="71" customWidth="1"/>
    <col min="8201" max="8201" width="8.625" style="71" customWidth="1"/>
    <col min="8202" max="8448" width="8.875" style="71"/>
    <col min="8449" max="8449" width="3.125" style="71" customWidth="1"/>
    <col min="8450" max="8450" width="8.625" style="71" customWidth="1"/>
    <col min="8451" max="8451" width="35.625" style="71" customWidth="1"/>
    <col min="8452" max="8454" width="9.625" style="71" customWidth="1"/>
    <col min="8455" max="8455" width="0" style="71" hidden="1" customWidth="1"/>
    <col min="8456" max="8456" width="9.625" style="71" customWidth="1"/>
    <col min="8457" max="8457" width="8.625" style="71" customWidth="1"/>
    <col min="8458" max="8704" width="8.875" style="71"/>
    <col min="8705" max="8705" width="3.125" style="71" customWidth="1"/>
    <col min="8706" max="8706" width="8.625" style="71" customWidth="1"/>
    <col min="8707" max="8707" width="35.625" style="71" customWidth="1"/>
    <col min="8708" max="8710" width="9.625" style="71" customWidth="1"/>
    <col min="8711" max="8711" width="0" style="71" hidden="1" customWidth="1"/>
    <col min="8712" max="8712" width="9.625" style="71" customWidth="1"/>
    <col min="8713" max="8713" width="8.625" style="71" customWidth="1"/>
    <col min="8714" max="8960" width="8.875" style="71"/>
    <col min="8961" max="8961" width="3.125" style="71" customWidth="1"/>
    <col min="8962" max="8962" width="8.625" style="71" customWidth="1"/>
    <col min="8963" max="8963" width="35.625" style="71" customWidth="1"/>
    <col min="8964" max="8966" width="9.625" style="71" customWidth="1"/>
    <col min="8967" max="8967" width="0" style="71" hidden="1" customWidth="1"/>
    <col min="8968" max="8968" width="9.625" style="71" customWidth="1"/>
    <col min="8969" max="8969" width="8.625" style="71" customWidth="1"/>
    <col min="8970" max="9216" width="8.875" style="71"/>
    <col min="9217" max="9217" width="3.125" style="71" customWidth="1"/>
    <col min="9218" max="9218" width="8.625" style="71" customWidth="1"/>
    <col min="9219" max="9219" width="35.625" style="71" customWidth="1"/>
    <col min="9220" max="9222" width="9.625" style="71" customWidth="1"/>
    <col min="9223" max="9223" width="0" style="71" hidden="1" customWidth="1"/>
    <col min="9224" max="9224" width="9.625" style="71" customWidth="1"/>
    <col min="9225" max="9225" width="8.625" style="71" customWidth="1"/>
    <col min="9226" max="9472" width="8.875" style="71"/>
    <col min="9473" max="9473" width="3.125" style="71" customWidth="1"/>
    <col min="9474" max="9474" width="8.625" style="71" customWidth="1"/>
    <col min="9475" max="9475" width="35.625" style="71" customWidth="1"/>
    <col min="9476" max="9478" width="9.625" style="71" customWidth="1"/>
    <col min="9479" max="9479" width="0" style="71" hidden="1" customWidth="1"/>
    <col min="9480" max="9480" width="9.625" style="71" customWidth="1"/>
    <col min="9481" max="9481" width="8.625" style="71" customWidth="1"/>
    <col min="9482" max="9728" width="8.875" style="71"/>
    <col min="9729" max="9729" width="3.125" style="71" customWidth="1"/>
    <col min="9730" max="9730" width="8.625" style="71" customWidth="1"/>
    <col min="9731" max="9731" width="35.625" style="71" customWidth="1"/>
    <col min="9732" max="9734" width="9.625" style="71" customWidth="1"/>
    <col min="9735" max="9735" width="0" style="71" hidden="1" customWidth="1"/>
    <col min="9736" max="9736" width="9.625" style="71" customWidth="1"/>
    <col min="9737" max="9737" width="8.625" style="71" customWidth="1"/>
    <col min="9738" max="9984" width="8.875" style="71"/>
    <col min="9985" max="9985" width="3.125" style="71" customWidth="1"/>
    <col min="9986" max="9986" width="8.625" style="71" customWidth="1"/>
    <col min="9987" max="9987" width="35.625" style="71" customWidth="1"/>
    <col min="9988" max="9990" width="9.625" style="71" customWidth="1"/>
    <col min="9991" max="9991" width="0" style="71" hidden="1" customWidth="1"/>
    <col min="9992" max="9992" width="9.625" style="71" customWidth="1"/>
    <col min="9993" max="9993" width="8.625" style="71" customWidth="1"/>
    <col min="9994" max="10240" width="8.875" style="71"/>
    <col min="10241" max="10241" width="3.125" style="71" customWidth="1"/>
    <col min="10242" max="10242" width="8.625" style="71" customWidth="1"/>
    <col min="10243" max="10243" width="35.625" style="71" customWidth="1"/>
    <col min="10244" max="10246" width="9.625" style="71" customWidth="1"/>
    <col min="10247" max="10247" width="0" style="71" hidden="1" customWidth="1"/>
    <col min="10248" max="10248" width="9.625" style="71" customWidth="1"/>
    <col min="10249" max="10249" width="8.625" style="71" customWidth="1"/>
    <col min="10250" max="10496" width="8.875" style="71"/>
    <col min="10497" max="10497" width="3.125" style="71" customWidth="1"/>
    <col min="10498" max="10498" width="8.625" style="71" customWidth="1"/>
    <col min="10499" max="10499" width="35.625" style="71" customWidth="1"/>
    <col min="10500" max="10502" width="9.625" style="71" customWidth="1"/>
    <col min="10503" max="10503" width="0" style="71" hidden="1" customWidth="1"/>
    <col min="10504" max="10504" width="9.625" style="71" customWidth="1"/>
    <col min="10505" max="10505" width="8.625" style="71" customWidth="1"/>
    <col min="10506" max="10752" width="8.875" style="71"/>
    <col min="10753" max="10753" width="3.125" style="71" customWidth="1"/>
    <col min="10754" max="10754" width="8.625" style="71" customWidth="1"/>
    <col min="10755" max="10755" width="35.625" style="71" customWidth="1"/>
    <col min="10756" max="10758" width="9.625" style="71" customWidth="1"/>
    <col min="10759" max="10759" width="0" style="71" hidden="1" customWidth="1"/>
    <col min="10760" max="10760" width="9.625" style="71" customWidth="1"/>
    <col min="10761" max="10761" width="8.625" style="71" customWidth="1"/>
    <col min="10762" max="11008" width="8.875" style="71"/>
    <col min="11009" max="11009" width="3.125" style="71" customWidth="1"/>
    <col min="11010" max="11010" width="8.625" style="71" customWidth="1"/>
    <col min="11011" max="11011" width="35.625" style="71" customWidth="1"/>
    <col min="11012" max="11014" width="9.625" style="71" customWidth="1"/>
    <col min="11015" max="11015" width="0" style="71" hidden="1" customWidth="1"/>
    <col min="11016" max="11016" width="9.625" style="71" customWidth="1"/>
    <col min="11017" max="11017" width="8.625" style="71" customWidth="1"/>
    <col min="11018" max="11264" width="8.875" style="71"/>
    <col min="11265" max="11265" width="3.125" style="71" customWidth="1"/>
    <col min="11266" max="11266" width="8.625" style="71" customWidth="1"/>
    <col min="11267" max="11267" width="35.625" style="71" customWidth="1"/>
    <col min="11268" max="11270" width="9.625" style="71" customWidth="1"/>
    <col min="11271" max="11271" width="0" style="71" hidden="1" customWidth="1"/>
    <col min="11272" max="11272" width="9.625" style="71" customWidth="1"/>
    <col min="11273" max="11273" width="8.625" style="71" customWidth="1"/>
    <col min="11274" max="11520" width="8.875" style="71"/>
    <col min="11521" max="11521" width="3.125" style="71" customWidth="1"/>
    <col min="11522" max="11522" width="8.625" style="71" customWidth="1"/>
    <col min="11523" max="11523" width="35.625" style="71" customWidth="1"/>
    <col min="11524" max="11526" width="9.625" style="71" customWidth="1"/>
    <col min="11527" max="11527" width="0" style="71" hidden="1" customWidth="1"/>
    <col min="11528" max="11528" width="9.625" style="71" customWidth="1"/>
    <col min="11529" max="11529" width="8.625" style="71" customWidth="1"/>
    <col min="11530" max="11776" width="8.875" style="71"/>
    <col min="11777" max="11777" width="3.125" style="71" customWidth="1"/>
    <col min="11778" max="11778" width="8.625" style="71" customWidth="1"/>
    <col min="11779" max="11779" width="35.625" style="71" customWidth="1"/>
    <col min="11780" max="11782" width="9.625" style="71" customWidth="1"/>
    <col min="11783" max="11783" width="0" style="71" hidden="1" customWidth="1"/>
    <col min="11784" max="11784" width="9.625" style="71" customWidth="1"/>
    <col min="11785" max="11785" width="8.625" style="71" customWidth="1"/>
    <col min="11786" max="12032" width="8.875" style="71"/>
    <col min="12033" max="12033" width="3.125" style="71" customWidth="1"/>
    <col min="12034" max="12034" width="8.625" style="71" customWidth="1"/>
    <col min="12035" max="12035" width="35.625" style="71" customWidth="1"/>
    <col min="12036" max="12038" width="9.625" style="71" customWidth="1"/>
    <col min="12039" max="12039" width="0" style="71" hidden="1" customWidth="1"/>
    <col min="12040" max="12040" width="9.625" style="71" customWidth="1"/>
    <col min="12041" max="12041" width="8.625" style="71" customWidth="1"/>
    <col min="12042" max="12288" width="8.875" style="71"/>
    <col min="12289" max="12289" width="3.125" style="71" customWidth="1"/>
    <col min="12290" max="12290" width="8.625" style="71" customWidth="1"/>
    <col min="12291" max="12291" width="35.625" style="71" customWidth="1"/>
    <col min="12292" max="12294" width="9.625" style="71" customWidth="1"/>
    <col min="12295" max="12295" width="0" style="71" hidden="1" customWidth="1"/>
    <col min="12296" max="12296" width="9.625" style="71" customWidth="1"/>
    <col min="12297" max="12297" width="8.625" style="71" customWidth="1"/>
    <col min="12298" max="12544" width="8.875" style="71"/>
    <col min="12545" max="12545" width="3.125" style="71" customWidth="1"/>
    <col min="12546" max="12546" width="8.625" style="71" customWidth="1"/>
    <col min="12547" max="12547" width="35.625" style="71" customWidth="1"/>
    <col min="12548" max="12550" width="9.625" style="71" customWidth="1"/>
    <col min="12551" max="12551" width="0" style="71" hidden="1" customWidth="1"/>
    <col min="12552" max="12552" width="9.625" style="71" customWidth="1"/>
    <col min="12553" max="12553" width="8.625" style="71" customWidth="1"/>
    <col min="12554" max="12800" width="8.875" style="71"/>
    <col min="12801" max="12801" width="3.125" style="71" customWidth="1"/>
    <col min="12802" max="12802" width="8.625" style="71" customWidth="1"/>
    <col min="12803" max="12803" width="35.625" style="71" customWidth="1"/>
    <col min="12804" max="12806" width="9.625" style="71" customWidth="1"/>
    <col min="12807" max="12807" width="0" style="71" hidden="1" customWidth="1"/>
    <col min="12808" max="12808" width="9.625" style="71" customWidth="1"/>
    <col min="12809" max="12809" width="8.625" style="71" customWidth="1"/>
    <col min="12810" max="13056" width="8.875" style="71"/>
    <col min="13057" max="13057" width="3.125" style="71" customWidth="1"/>
    <col min="13058" max="13058" width="8.625" style="71" customWidth="1"/>
    <col min="13059" max="13059" width="35.625" style="71" customWidth="1"/>
    <col min="13060" max="13062" width="9.625" style="71" customWidth="1"/>
    <col min="13063" max="13063" width="0" style="71" hidden="1" customWidth="1"/>
    <col min="13064" max="13064" width="9.625" style="71" customWidth="1"/>
    <col min="13065" max="13065" width="8.625" style="71" customWidth="1"/>
    <col min="13066" max="13312" width="8.875" style="71"/>
    <col min="13313" max="13313" width="3.125" style="71" customWidth="1"/>
    <col min="13314" max="13314" width="8.625" style="71" customWidth="1"/>
    <col min="13315" max="13315" width="35.625" style="71" customWidth="1"/>
    <col min="13316" max="13318" width="9.625" style="71" customWidth="1"/>
    <col min="13319" max="13319" width="0" style="71" hidden="1" customWidth="1"/>
    <col min="13320" max="13320" width="9.625" style="71" customWidth="1"/>
    <col min="13321" max="13321" width="8.625" style="71" customWidth="1"/>
    <col min="13322" max="13568" width="8.875" style="71"/>
    <col min="13569" max="13569" width="3.125" style="71" customWidth="1"/>
    <col min="13570" max="13570" width="8.625" style="71" customWidth="1"/>
    <col min="13571" max="13571" width="35.625" style="71" customWidth="1"/>
    <col min="13572" max="13574" width="9.625" style="71" customWidth="1"/>
    <col min="13575" max="13575" width="0" style="71" hidden="1" customWidth="1"/>
    <col min="13576" max="13576" width="9.625" style="71" customWidth="1"/>
    <col min="13577" max="13577" width="8.625" style="71" customWidth="1"/>
    <col min="13578" max="13824" width="8.875" style="71"/>
    <col min="13825" max="13825" width="3.125" style="71" customWidth="1"/>
    <col min="13826" max="13826" width="8.625" style="71" customWidth="1"/>
    <col min="13827" max="13827" width="35.625" style="71" customWidth="1"/>
    <col min="13828" max="13830" width="9.625" style="71" customWidth="1"/>
    <col min="13831" max="13831" width="0" style="71" hidden="1" customWidth="1"/>
    <col min="13832" max="13832" width="9.625" style="71" customWidth="1"/>
    <col min="13833" max="13833" width="8.625" style="71" customWidth="1"/>
    <col min="13834" max="14080" width="8.875" style="71"/>
    <col min="14081" max="14081" width="3.125" style="71" customWidth="1"/>
    <col min="14082" max="14082" width="8.625" style="71" customWidth="1"/>
    <col min="14083" max="14083" width="35.625" style="71" customWidth="1"/>
    <col min="14084" max="14086" width="9.625" style="71" customWidth="1"/>
    <col min="14087" max="14087" width="0" style="71" hidden="1" customWidth="1"/>
    <col min="14088" max="14088" width="9.625" style="71" customWidth="1"/>
    <col min="14089" max="14089" width="8.625" style="71" customWidth="1"/>
    <col min="14090" max="14336" width="8.875" style="71"/>
    <col min="14337" max="14337" width="3.125" style="71" customWidth="1"/>
    <col min="14338" max="14338" width="8.625" style="71" customWidth="1"/>
    <col min="14339" max="14339" width="35.625" style="71" customWidth="1"/>
    <col min="14340" max="14342" width="9.625" style="71" customWidth="1"/>
    <col min="14343" max="14343" width="0" style="71" hidden="1" customWidth="1"/>
    <col min="14344" max="14344" width="9.625" style="71" customWidth="1"/>
    <col min="14345" max="14345" width="8.625" style="71" customWidth="1"/>
    <col min="14346" max="14592" width="8.875" style="71"/>
    <col min="14593" max="14593" width="3.125" style="71" customWidth="1"/>
    <col min="14594" max="14594" width="8.625" style="71" customWidth="1"/>
    <col min="14595" max="14595" width="35.625" style="71" customWidth="1"/>
    <col min="14596" max="14598" width="9.625" style="71" customWidth="1"/>
    <col min="14599" max="14599" width="0" style="71" hidden="1" customWidth="1"/>
    <col min="14600" max="14600" width="9.625" style="71" customWidth="1"/>
    <col min="14601" max="14601" width="8.625" style="71" customWidth="1"/>
    <col min="14602" max="14848" width="8.875" style="71"/>
    <col min="14849" max="14849" width="3.125" style="71" customWidth="1"/>
    <col min="14850" max="14850" width="8.625" style="71" customWidth="1"/>
    <col min="14851" max="14851" width="35.625" style="71" customWidth="1"/>
    <col min="14852" max="14854" width="9.625" style="71" customWidth="1"/>
    <col min="14855" max="14855" width="0" style="71" hidden="1" customWidth="1"/>
    <col min="14856" max="14856" width="9.625" style="71" customWidth="1"/>
    <col min="14857" max="14857" width="8.625" style="71" customWidth="1"/>
    <col min="14858" max="15104" width="8.875" style="71"/>
    <col min="15105" max="15105" width="3.125" style="71" customWidth="1"/>
    <col min="15106" max="15106" width="8.625" style="71" customWidth="1"/>
    <col min="15107" max="15107" width="35.625" style="71" customWidth="1"/>
    <col min="15108" max="15110" width="9.625" style="71" customWidth="1"/>
    <col min="15111" max="15111" width="0" style="71" hidden="1" customWidth="1"/>
    <col min="15112" max="15112" width="9.625" style="71" customWidth="1"/>
    <col min="15113" max="15113" width="8.625" style="71" customWidth="1"/>
    <col min="15114" max="15360" width="8.875" style="71"/>
    <col min="15361" max="15361" width="3.125" style="71" customWidth="1"/>
    <col min="15362" max="15362" width="8.625" style="71" customWidth="1"/>
    <col min="15363" max="15363" width="35.625" style="71" customWidth="1"/>
    <col min="15364" max="15366" width="9.625" style="71" customWidth="1"/>
    <col min="15367" max="15367" width="0" style="71" hidden="1" customWidth="1"/>
    <col min="15368" max="15368" width="9.625" style="71" customWidth="1"/>
    <col min="15369" max="15369" width="8.625" style="71" customWidth="1"/>
    <col min="15370" max="15616" width="8.875" style="71"/>
    <col min="15617" max="15617" width="3.125" style="71" customWidth="1"/>
    <col min="15618" max="15618" width="8.625" style="71" customWidth="1"/>
    <col min="15619" max="15619" width="35.625" style="71" customWidth="1"/>
    <col min="15620" max="15622" width="9.625" style="71" customWidth="1"/>
    <col min="15623" max="15623" width="0" style="71" hidden="1" customWidth="1"/>
    <col min="15624" max="15624" width="9.625" style="71" customWidth="1"/>
    <col min="15625" max="15625" width="8.625" style="71" customWidth="1"/>
    <col min="15626" max="15872" width="8.875" style="71"/>
    <col min="15873" max="15873" width="3.125" style="71" customWidth="1"/>
    <col min="15874" max="15874" width="8.625" style="71" customWidth="1"/>
    <col min="15875" max="15875" width="35.625" style="71" customWidth="1"/>
    <col min="15876" max="15878" width="9.625" style="71" customWidth="1"/>
    <col min="15879" max="15879" width="0" style="71" hidden="1" customWidth="1"/>
    <col min="15880" max="15880" width="9.625" style="71" customWidth="1"/>
    <col min="15881" max="15881" width="8.625" style="71" customWidth="1"/>
    <col min="15882" max="16128" width="8.875" style="71"/>
    <col min="16129" max="16129" width="3.125" style="71" customWidth="1"/>
    <col min="16130" max="16130" width="8.625" style="71" customWidth="1"/>
    <col min="16131" max="16131" width="35.625" style="71" customWidth="1"/>
    <col min="16132" max="16134" width="9.625" style="71" customWidth="1"/>
    <col min="16135" max="16135" width="0" style="71" hidden="1" customWidth="1"/>
    <col min="16136" max="16136" width="9.625" style="71" customWidth="1"/>
    <col min="16137" max="16137" width="8.625" style="71" customWidth="1"/>
    <col min="16138" max="16384" width="8.875" style="71"/>
  </cols>
  <sheetData>
    <row r="1" spans="1:9" ht="24.95" customHeight="1" x14ac:dyDescent="0.15">
      <c r="A1" s="183" t="s">
        <v>61</v>
      </c>
      <c r="B1" s="183"/>
      <c r="C1" s="183"/>
      <c r="D1" s="183"/>
      <c r="E1" s="183"/>
      <c r="F1" s="183"/>
      <c r="G1" s="183"/>
      <c r="H1" s="183"/>
      <c r="I1" s="183"/>
    </row>
    <row r="2" spans="1:9" ht="6" customHeight="1" thickBot="1" x14ac:dyDescent="0.2">
      <c r="A2" s="72"/>
    </row>
    <row r="3" spans="1:9" ht="20.100000000000001" customHeight="1" thickBot="1" x14ac:dyDescent="0.2">
      <c r="A3" s="74" t="s">
        <v>62</v>
      </c>
      <c r="B3" s="75"/>
      <c r="C3" s="75"/>
      <c r="D3" s="76"/>
      <c r="E3" s="76"/>
      <c r="F3" s="76"/>
      <c r="G3" s="75"/>
      <c r="H3" s="75"/>
      <c r="I3" s="77"/>
    </row>
    <row r="4" spans="1:9" ht="6" customHeight="1" x14ac:dyDescent="0.15">
      <c r="A4" s="72"/>
    </row>
    <row r="5" spans="1:9" ht="15" customHeight="1" thickBot="1" x14ac:dyDescent="0.2">
      <c r="I5" s="71" t="s">
        <v>63</v>
      </c>
    </row>
    <row r="6" spans="1:9" ht="15" customHeight="1" x14ac:dyDescent="0.15">
      <c r="A6" s="184" t="s">
        <v>64</v>
      </c>
      <c r="B6" s="185"/>
      <c r="C6" s="186"/>
      <c r="D6" s="190" t="s">
        <v>65</v>
      </c>
      <c r="E6" s="192" t="s">
        <v>66</v>
      </c>
      <c r="F6" s="194" t="s">
        <v>67</v>
      </c>
      <c r="G6" s="195"/>
      <c r="H6" s="196"/>
      <c r="I6" s="197" t="s">
        <v>68</v>
      </c>
    </row>
    <row r="7" spans="1:9" ht="21.95" customHeight="1" x14ac:dyDescent="0.15">
      <c r="A7" s="187"/>
      <c r="B7" s="188"/>
      <c r="C7" s="189"/>
      <c r="D7" s="191"/>
      <c r="E7" s="193"/>
      <c r="F7" s="78" t="s">
        <v>69</v>
      </c>
      <c r="G7" s="79"/>
      <c r="H7" s="78" t="s">
        <v>70</v>
      </c>
      <c r="I7" s="198"/>
    </row>
    <row r="8" spans="1:9" ht="15" customHeight="1" x14ac:dyDescent="0.15">
      <c r="A8" s="199" t="s">
        <v>9</v>
      </c>
      <c r="B8" s="200" t="s">
        <v>4</v>
      </c>
      <c r="C8" s="80" t="s">
        <v>71</v>
      </c>
      <c r="D8" s="203">
        <v>14654</v>
      </c>
      <c r="E8" s="81">
        <v>0</v>
      </c>
      <c r="F8" s="82">
        <f>H8-I8</f>
        <v>13702</v>
      </c>
      <c r="G8" s="83"/>
      <c r="H8" s="83">
        <f>D8-E8</f>
        <v>14654</v>
      </c>
      <c r="I8" s="204">
        <f>ROUNDDOWN(D8*0.065,0)</f>
        <v>952</v>
      </c>
    </row>
    <row r="9" spans="1:9" ht="15" customHeight="1" x14ac:dyDescent="0.15">
      <c r="A9" s="199"/>
      <c r="B9" s="201"/>
      <c r="C9" s="80" t="s">
        <v>72</v>
      </c>
      <c r="D9" s="203"/>
      <c r="E9" s="81">
        <v>0</v>
      </c>
      <c r="F9" s="82">
        <f>H9-I8</f>
        <v>13702</v>
      </c>
      <c r="G9" s="83"/>
      <c r="H9" s="83">
        <f>D8-E9</f>
        <v>14654</v>
      </c>
      <c r="I9" s="204"/>
    </row>
    <row r="10" spans="1:9" ht="15" customHeight="1" x14ac:dyDescent="0.15">
      <c r="A10" s="199"/>
      <c r="B10" s="201"/>
      <c r="C10" s="80" t="s">
        <v>73</v>
      </c>
      <c r="D10" s="203"/>
      <c r="E10" s="81">
        <v>1000</v>
      </c>
      <c r="F10" s="82">
        <f>H10-I8</f>
        <v>12702</v>
      </c>
      <c r="G10" s="83"/>
      <c r="H10" s="83">
        <f>D8-E10</f>
        <v>13654</v>
      </c>
      <c r="I10" s="204"/>
    </row>
    <row r="11" spans="1:9" ht="15" customHeight="1" x14ac:dyDescent="0.15">
      <c r="A11" s="199"/>
      <c r="B11" s="202"/>
      <c r="C11" s="80" t="s">
        <v>74</v>
      </c>
      <c r="D11" s="203"/>
      <c r="E11" s="81">
        <v>3000</v>
      </c>
      <c r="F11" s="82">
        <f>H11-I8</f>
        <v>10702</v>
      </c>
      <c r="G11" s="83"/>
      <c r="H11" s="83">
        <f>D8-E11</f>
        <v>11654</v>
      </c>
      <c r="I11" s="204"/>
    </row>
    <row r="12" spans="1:9" ht="15" customHeight="1" x14ac:dyDescent="0.15">
      <c r="A12" s="199"/>
      <c r="B12" s="200" t="s">
        <v>75</v>
      </c>
      <c r="C12" s="80" t="s">
        <v>76</v>
      </c>
      <c r="D12" s="203">
        <v>10322</v>
      </c>
      <c r="E12" s="81">
        <v>0</v>
      </c>
      <c r="F12" s="82">
        <f>H12-I12</f>
        <v>9652</v>
      </c>
      <c r="G12" s="83"/>
      <c r="H12" s="83">
        <f>D12-E12</f>
        <v>10322</v>
      </c>
      <c r="I12" s="204">
        <f>ROUNDDOWN(D12*0.065,0)</f>
        <v>670</v>
      </c>
    </row>
    <row r="13" spans="1:9" ht="15" customHeight="1" x14ac:dyDescent="0.15">
      <c r="A13" s="199"/>
      <c r="B13" s="201"/>
      <c r="C13" s="80" t="s">
        <v>72</v>
      </c>
      <c r="D13" s="203"/>
      <c r="E13" s="81">
        <v>0</v>
      </c>
      <c r="F13" s="82">
        <f>H13-I12</f>
        <v>9652</v>
      </c>
      <c r="G13" s="83"/>
      <c r="H13" s="83">
        <f>D12-E13</f>
        <v>10322</v>
      </c>
      <c r="I13" s="204"/>
    </row>
    <row r="14" spans="1:9" ht="15" customHeight="1" x14ac:dyDescent="0.15">
      <c r="A14" s="199"/>
      <c r="B14" s="201"/>
      <c r="C14" s="80" t="s">
        <v>73</v>
      </c>
      <c r="D14" s="203"/>
      <c r="E14" s="81">
        <v>1000</v>
      </c>
      <c r="F14" s="82">
        <f>H14-I12</f>
        <v>8652</v>
      </c>
      <c r="G14" s="83"/>
      <c r="H14" s="83">
        <f>D12-E14</f>
        <v>9322</v>
      </c>
      <c r="I14" s="204"/>
    </row>
    <row r="15" spans="1:9" ht="15" customHeight="1" x14ac:dyDescent="0.15">
      <c r="A15" s="199"/>
      <c r="B15" s="202"/>
      <c r="C15" s="80" t="s">
        <v>74</v>
      </c>
      <c r="D15" s="203"/>
      <c r="E15" s="81">
        <v>3000</v>
      </c>
      <c r="F15" s="82">
        <f>H15-I12</f>
        <v>6652</v>
      </c>
      <c r="G15" s="83"/>
      <c r="H15" s="83">
        <f>D12-E15</f>
        <v>7322</v>
      </c>
      <c r="I15" s="204"/>
    </row>
    <row r="16" spans="1:9" ht="15" customHeight="1" x14ac:dyDescent="0.15">
      <c r="A16" s="205" t="s">
        <v>10</v>
      </c>
      <c r="B16" s="202" t="s">
        <v>39</v>
      </c>
      <c r="C16" s="80" t="s">
        <v>76</v>
      </c>
      <c r="D16" s="208">
        <v>3631</v>
      </c>
      <c r="E16" s="84">
        <v>0</v>
      </c>
      <c r="F16" s="82">
        <f>H16-I16</f>
        <v>3395</v>
      </c>
      <c r="G16" s="83"/>
      <c r="H16" s="83">
        <f>D16-E16</f>
        <v>3631</v>
      </c>
      <c r="I16" s="209">
        <f>ROUNDDOWN(D16*0.065,0)</f>
        <v>236</v>
      </c>
    </row>
    <row r="17" spans="1:9" ht="15" customHeight="1" x14ac:dyDescent="0.15">
      <c r="A17" s="205"/>
      <c r="B17" s="207"/>
      <c r="C17" s="80" t="s">
        <v>77</v>
      </c>
      <c r="D17" s="203"/>
      <c r="E17" s="81">
        <v>0</v>
      </c>
      <c r="F17" s="82">
        <f>H17-I16</f>
        <v>3395</v>
      </c>
      <c r="G17" s="83"/>
      <c r="H17" s="83">
        <f>D16-E17</f>
        <v>3631</v>
      </c>
      <c r="I17" s="209"/>
    </row>
    <row r="18" spans="1:9" ht="15" customHeight="1" x14ac:dyDescent="0.15">
      <c r="A18" s="205"/>
      <c r="B18" s="207"/>
      <c r="C18" s="80" t="s">
        <v>73</v>
      </c>
      <c r="D18" s="203"/>
      <c r="E18" s="81">
        <v>400</v>
      </c>
      <c r="F18" s="82">
        <f>H18-I16</f>
        <v>2995</v>
      </c>
      <c r="G18" s="83"/>
      <c r="H18" s="83">
        <f>D16-E18</f>
        <v>3231</v>
      </c>
      <c r="I18" s="210"/>
    </row>
    <row r="19" spans="1:9" ht="15" customHeight="1" x14ac:dyDescent="0.15">
      <c r="A19" s="205"/>
      <c r="B19" s="211" t="s">
        <v>78</v>
      </c>
      <c r="C19" s="80" t="s">
        <v>76</v>
      </c>
      <c r="D19" s="203">
        <v>7679</v>
      </c>
      <c r="E19" s="81">
        <v>0</v>
      </c>
      <c r="F19" s="82">
        <f>H19-I19</f>
        <v>7180</v>
      </c>
      <c r="G19" s="83"/>
      <c r="H19" s="83">
        <f>D19-E19</f>
        <v>7679</v>
      </c>
      <c r="I19" s="213">
        <f>ROUNDDOWN(D19*0.065,0)</f>
        <v>499</v>
      </c>
    </row>
    <row r="20" spans="1:9" ht="15" customHeight="1" x14ac:dyDescent="0.15">
      <c r="A20" s="205"/>
      <c r="B20" s="212"/>
      <c r="C20" s="80" t="s">
        <v>77</v>
      </c>
      <c r="D20" s="203"/>
      <c r="E20" s="81">
        <v>0</v>
      </c>
      <c r="F20" s="82">
        <f>H20-I19</f>
        <v>7180</v>
      </c>
      <c r="G20" s="83"/>
      <c r="H20" s="83">
        <f>D19-E20</f>
        <v>7679</v>
      </c>
      <c r="I20" s="209"/>
    </row>
    <row r="21" spans="1:9" ht="15" customHeight="1" x14ac:dyDescent="0.15">
      <c r="A21" s="206"/>
      <c r="B21" s="212"/>
      <c r="C21" s="80" t="s">
        <v>73</v>
      </c>
      <c r="D21" s="203"/>
      <c r="E21" s="81">
        <v>900</v>
      </c>
      <c r="F21" s="82">
        <f>H21-I19</f>
        <v>6280</v>
      </c>
      <c r="G21" s="83"/>
      <c r="H21" s="83">
        <f>D19-E21</f>
        <v>6779</v>
      </c>
      <c r="I21" s="210"/>
    </row>
    <row r="22" spans="1:9" ht="15" customHeight="1" x14ac:dyDescent="0.15">
      <c r="A22" s="184" t="s">
        <v>13</v>
      </c>
      <c r="B22" s="217"/>
      <c r="C22" s="80" t="s">
        <v>76</v>
      </c>
      <c r="D22" s="203">
        <v>4494</v>
      </c>
      <c r="E22" s="81">
        <v>0</v>
      </c>
      <c r="F22" s="214">
        <f>D22-E22</f>
        <v>4494</v>
      </c>
      <c r="G22" s="215"/>
      <c r="H22" s="216"/>
    </row>
    <row r="23" spans="1:9" ht="15" customHeight="1" x14ac:dyDescent="0.15">
      <c r="A23" s="218"/>
      <c r="B23" s="219"/>
      <c r="C23" s="80" t="s">
        <v>77</v>
      </c>
      <c r="D23" s="203"/>
      <c r="E23" s="81">
        <v>0</v>
      </c>
      <c r="F23" s="214">
        <f>D22-E23</f>
        <v>4494</v>
      </c>
      <c r="G23" s="215"/>
      <c r="H23" s="216"/>
    </row>
    <row r="24" spans="1:9" ht="15" customHeight="1" x14ac:dyDescent="0.15">
      <c r="A24" s="187"/>
      <c r="B24" s="220"/>
      <c r="C24" s="80" t="s">
        <v>73</v>
      </c>
      <c r="D24" s="203"/>
      <c r="E24" s="81">
        <v>600</v>
      </c>
      <c r="F24" s="214">
        <f>D22-E24</f>
        <v>3894</v>
      </c>
      <c r="G24" s="215"/>
      <c r="H24" s="216"/>
    </row>
    <row r="25" spans="1:9" s="85" customFormat="1" ht="15" customHeight="1" x14ac:dyDescent="0.15">
      <c r="A25" s="199" t="s">
        <v>11</v>
      </c>
      <c r="B25" s="207" t="s">
        <v>79</v>
      </c>
      <c r="C25" s="80" t="s">
        <v>76</v>
      </c>
      <c r="D25" s="203">
        <v>8128</v>
      </c>
      <c r="E25" s="81">
        <v>0</v>
      </c>
      <c r="F25" s="214">
        <f>D25-E25</f>
        <v>8128</v>
      </c>
      <c r="G25" s="215"/>
      <c r="H25" s="216"/>
      <c r="I25" s="71"/>
    </row>
    <row r="26" spans="1:9" s="85" customFormat="1" ht="15" customHeight="1" x14ac:dyDescent="0.15">
      <c r="A26" s="199"/>
      <c r="B26" s="207"/>
      <c r="C26" s="80" t="s">
        <v>80</v>
      </c>
      <c r="D26" s="203"/>
      <c r="E26" s="81">
        <v>0</v>
      </c>
      <c r="F26" s="214">
        <f>D25-E26</f>
        <v>8128</v>
      </c>
      <c r="G26" s="215"/>
      <c r="H26" s="216"/>
    </row>
    <row r="27" spans="1:9" s="85" customFormat="1" ht="15" customHeight="1" x14ac:dyDescent="0.15">
      <c r="A27" s="199"/>
      <c r="B27" s="207"/>
      <c r="C27" s="80" t="s">
        <v>20</v>
      </c>
      <c r="D27" s="203"/>
      <c r="E27" s="81">
        <v>0</v>
      </c>
      <c r="F27" s="214">
        <f>D25-E27</f>
        <v>8128</v>
      </c>
      <c r="G27" s="215"/>
      <c r="H27" s="216"/>
    </row>
    <row r="28" spans="1:9" s="85" customFormat="1" ht="15" customHeight="1" x14ac:dyDescent="0.15">
      <c r="A28" s="199"/>
      <c r="B28" s="207"/>
      <c r="C28" s="80" t="s">
        <v>81</v>
      </c>
      <c r="D28" s="203"/>
      <c r="E28" s="81">
        <v>1000</v>
      </c>
      <c r="F28" s="214">
        <f>D25-E28</f>
        <v>7128</v>
      </c>
      <c r="G28" s="215"/>
      <c r="H28" s="216"/>
    </row>
    <row r="29" spans="1:9" s="85" customFormat="1" ht="15" customHeight="1" x14ac:dyDescent="0.15">
      <c r="A29" s="199"/>
      <c r="B29" s="221" t="s">
        <v>82</v>
      </c>
      <c r="C29" s="80" t="s">
        <v>76</v>
      </c>
      <c r="D29" s="203">
        <v>11483</v>
      </c>
      <c r="E29" s="81">
        <v>0</v>
      </c>
      <c r="F29" s="214">
        <f>D29-E29</f>
        <v>11483</v>
      </c>
      <c r="G29" s="215"/>
      <c r="H29" s="216"/>
    </row>
    <row r="30" spans="1:9" s="85" customFormat="1" ht="15" customHeight="1" x14ac:dyDescent="0.15">
      <c r="A30" s="199"/>
      <c r="B30" s="207"/>
      <c r="C30" s="80" t="s">
        <v>80</v>
      </c>
      <c r="D30" s="203"/>
      <c r="E30" s="81">
        <v>0</v>
      </c>
      <c r="F30" s="214">
        <f>D29-E30</f>
        <v>11483</v>
      </c>
      <c r="G30" s="215"/>
      <c r="H30" s="216"/>
    </row>
    <row r="31" spans="1:9" s="85" customFormat="1" ht="15" customHeight="1" x14ac:dyDescent="0.15">
      <c r="A31" s="199"/>
      <c r="B31" s="207"/>
      <c r="C31" s="80" t="s">
        <v>21</v>
      </c>
      <c r="D31" s="203"/>
      <c r="E31" s="81">
        <v>0</v>
      </c>
      <c r="F31" s="214">
        <f>D29-E31</f>
        <v>11483</v>
      </c>
      <c r="G31" s="215"/>
      <c r="H31" s="216"/>
    </row>
    <row r="32" spans="1:9" s="85" customFormat="1" ht="15" customHeight="1" x14ac:dyDescent="0.15">
      <c r="A32" s="199"/>
      <c r="B32" s="207"/>
      <c r="C32" s="80" t="s">
        <v>22</v>
      </c>
      <c r="D32" s="203"/>
      <c r="E32" s="81">
        <v>700</v>
      </c>
      <c r="F32" s="214">
        <f>D29-E32</f>
        <v>10783</v>
      </c>
      <c r="G32" s="215"/>
      <c r="H32" s="216"/>
    </row>
    <row r="33" spans="1:9" s="85" customFormat="1" ht="15" customHeight="1" x14ac:dyDescent="0.15">
      <c r="A33" s="199"/>
      <c r="B33" s="207"/>
      <c r="C33" s="80" t="s">
        <v>81</v>
      </c>
      <c r="D33" s="203"/>
      <c r="E33" s="81">
        <v>1700</v>
      </c>
      <c r="F33" s="214">
        <f>D29-E33</f>
        <v>9783</v>
      </c>
      <c r="G33" s="215"/>
      <c r="H33" s="216"/>
    </row>
    <row r="34" spans="1:9" s="85" customFormat="1" ht="15" customHeight="1" x14ac:dyDescent="0.15">
      <c r="A34" s="199" t="s">
        <v>12</v>
      </c>
      <c r="B34" s="222" t="s">
        <v>83</v>
      </c>
      <c r="C34" s="80" t="s">
        <v>84</v>
      </c>
      <c r="D34" s="203">
        <v>7001</v>
      </c>
      <c r="E34" s="81">
        <v>0</v>
      </c>
      <c r="F34" s="214">
        <f>D34-E34</f>
        <v>7001</v>
      </c>
      <c r="G34" s="215"/>
      <c r="H34" s="216"/>
    </row>
    <row r="35" spans="1:9" s="85" customFormat="1" ht="15" customHeight="1" x14ac:dyDescent="0.15">
      <c r="A35" s="199"/>
      <c r="B35" s="223"/>
      <c r="C35" s="80" t="s">
        <v>85</v>
      </c>
      <c r="D35" s="203"/>
      <c r="E35" s="81">
        <v>0</v>
      </c>
      <c r="F35" s="214">
        <f>D34-E35</f>
        <v>7001</v>
      </c>
      <c r="G35" s="215"/>
      <c r="H35" s="216"/>
    </row>
    <row r="36" spans="1:9" s="85" customFormat="1" ht="15" customHeight="1" x14ac:dyDescent="0.15">
      <c r="A36" s="199"/>
      <c r="B36" s="223"/>
      <c r="C36" s="80" t="s">
        <v>86</v>
      </c>
      <c r="D36" s="203"/>
      <c r="E36" s="81">
        <v>0</v>
      </c>
      <c r="F36" s="214">
        <f>D34-E36</f>
        <v>7001</v>
      </c>
      <c r="G36" s="215"/>
      <c r="H36" s="216"/>
    </row>
    <row r="37" spans="1:9" s="85" customFormat="1" ht="15" customHeight="1" x14ac:dyDescent="0.15">
      <c r="A37" s="199"/>
      <c r="B37" s="224"/>
      <c r="C37" s="80" t="s">
        <v>87</v>
      </c>
      <c r="D37" s="203"/>
      <c r="E37" s="81">
        <v>1500</v>
      </c>
      <c r="F37" s="214">
        <f>D34-E37</f>
        <v>5501</v>
      </c>
      <c r="G37" s="215"/>
      <c r="H37" s="216"/>
    </row>
    <row r="38" spans="1:9" s="85" customFormat="1" ht="15" customHeight="1" x14ac:dyDescent="0.15">
      <c r="A38" s="199"/>
      <c r="B38" s="222" t="s">
        <v>88</v>
      </c>
      <c r="C38" s="80" t="s">
        <v>89</v>
      </c>
      <c r="D38" s="203">
        <v>3961</v>
      </c>
      <c r="E38" s="81">
        <v>0</v>
      </c>
      <c r="F38" s="214">
        <f>D38-E38</f>
        <v>3961</v>
      </c>
      <c r="G38" s="215"/>
      <c r="H38" s="216"/>
    </row>
    <row r="39" spans="1:9" s="85" customFormat="1" ht="15" customHeight="1" x14ac:dyDescent="0.15">
      <c r="A39" s="199"/>
      <c r="B39" s="223"/>
      <c r="C39" s="80" t="s">
        <v>77</v>
      </c>
      <c r="D39" s="203"/>
      <c r="E39" s="81">
        <v>0</v>
      </c>
      <c r="F39" s="214">
        <f>D38-E39</f>
        <v>3961</v>
      </c>
      <c r="G39" s="215"/>
      <c r="H39" s="216"/>
    </row>
    <row r="40" spans="1:9" ht="15" customHeight="1" x14ac:dyDescent="0.15">
      <c r="A40" s="199"/>
      <c r="B40" s="223"/>
      <c r="C40" s="86" t="s">
        <v>90</v>
      </c>
      <c r="D40" s="203"/>
      <c r="E40" s="81">
        <v>0</v>
      </c>
      <c r="F40" s="214">
        <f>D38-E40</f>
        <v>3961</v>
      </c>
      <c r="G40" s="215"/>
      <c r="H40" s="216"/>
      <c r="I40" s="85"/>
    </row>
    <row r="41" spans="1:9" ht="15" customHeight="1" x14ac:dyDescent="0.15">
      <c r="A41" s="199"/>
      <c r="B41" s="224"/>
      <c r="C41" s="80" t="s">
        <v>73</v>
      </c>
      <c r="D41" s="203"/>
      <c r="E41" s="81">
        <v>400</v>
      </c>
      <c r="F41" s="214">
        <f>D38-E41</f>
        <v>3561</v>
      </c>
      <c r="G41" s="215"/>
      <c r="H41" s="216"/>
    </row>
    <row r="42" spans="1:9" s="85" customFormat="1" ht="15" customHeight="1" x14ac:dyDescent="0.15">
      <c r="A42" s="199"/>
      <c r="B42" s="222" t="s">
        <v>91</v>
      </c>
      <c r="C42" s="80" t="s">
        <v>89</v>
      </c>
      <c r="D42" s="203">
        <v>6032</v>
      </c>
      <c r="E42" s="81">
        <v>0</v>
      </c>
      <c r="F42" s="214">
        <f>D42-E42</f>
        <v>6032</v>
      </c>
      <c r="G42" s="215"/>
      <c r="H42" s="216"/>
      <c r="I42" s="71"/>
    </row>
    <row r="43" spans="1:9" s="85" customFormat="1" ht="15" customHeight="1" x14ac:dyDescent="0.15">
      <c r="A43" s="199"/>
      <c r="B43" s="223"/>
      <c r="C43" s="80" t="s">
        <v>92</v>
      </c>
      <c r="D43" s="203"/>
      <c r="E43" s="81">
        <v>0</v>
      </c>
      <c r="F43" s="214">
        <f>D42-E43</f>
        <v>6032</v>
      </c>
      <c r="G43" s="215"/>
      <c r="H43" s="216"/>
    </row>
    <row r="44" spans="1:9" ht="15" customHeight="1" x14ac:dyDescent="0.15">
      <c r="A44" s="199"/>
      <c r="B44" s="224"/>
      <c r="C44" s="80" t="s">
        <v>93</v>
      </c>
      <c r="D44" s="203"/>
      <c r="E44" s="81">
        <v>1100</v>
      </c>
      <c r="F44" s="214">
        <f>D42-E44</f>
        <v>4932</v>
      </c>
      <c r="G44" s="215"/>
      <c r="H44" s="216"/>
    </row>
    <row r="45" spans="1:9" ht="15" customHeight="1" x14ac:dyDescent="0.15">
      <c r="A45" s="199"/>
      <c r="B45" s="222" t="s">
        <v>94</v>
      </c>
      <c r="C45" s="80" t="s">
        <v>16</v>
      </c>
      <c r="D45" s="203">
        <v>7982</v>
      </c>
      <c r="E45" s="81">
        <v>0</v>
      </c>
      <c r="F45" s="214">
        <f>D45-E45</f>
        <v>7982</v>
      </c>
      <c r="G45" s="215"/>
      <c r="H45" s="216"/>
    </row>
    <row r="46" spans="1:9" ht="15" customHeight="1" x14ac:dyDescent="0.15">
      <c r="A46" s="199"/>
      <c r="B46" s="223"/>
      <c r="C46" s="80" t="s">
        <v>95</v>
      </c>
      <c r="D46" s="203"/>
      <c r="E46" s="81">
        <v>0</v>
      </c>
      <c r="F46" s="214">
        <f>D45-E46</f>
        <v>7982</v>
      </c>
      <c r="G46" s="215"/>
      <c r="H46" s="216"/>
    </row>
    <row r="47" spans="1:9" ht="15" customHeight="1" x14ac:dyDescent="0.15">
      <c r="A47" s="199"/>
      <c r="B47" s="223"/>
      <c r="C47" s="86" t="s">
        <v>90</v>
      </c>
      <c r="D47" s="203"/>
      <c r="E47" s="81">
        <v>0</v>
      </c>
      <c r="F47" s="214">
        <f>D45-E47</f>
        <v>7982</v>
      </c>
      <c r="G47" s="215"/>
      <c r="H47" s="216"/>
    </row>
    <row r="48" spans="1:9" ht="15" customHeight="1" x14ac:dyDescent="0.15">
      <c r="A48" s="199"/>
      <c r="B48" s="224"/>
      <c r="C48" s="80" t="s">
        <v>96</v>
      </c>
      <c r="D48" s="203"/>
      <c r="E48" s="81">
        <v>1500</v>
      </c>
      <c r="F48" s="214">
        <f>D45-E48</f>
        <v>6482</v>
      </c>
      <c r="G48" s="215"/>
      <c r="H48" s="216"/>
    </row>
    <row r="49" spans="1:9" ht="18" customHeight="1" thickBot="1" x14ac:dyDescent="0.2">
      <c r="A49" s="225" t="s">
        <v>97</v>
      </c>
      <c r="B49" s="226"/>
      <c r="C49" s="80" t="s">
        <v>98</v>
      </c>
      <c r="D49" s="87"/>
      <c r="E49" s="88"/>
      <c r="F49" s="227"/>
      <c r="G49" s="228"/>
      <c r="H49" s="229"/>
    </row>
    <row r="50" spans="1:9" ht="6" customHeight="1" x14ac:dyDescent="0.15">
      <c r="A50" s="89"/>
      <c r="B50" s="90"/>
      <c r="C50" s="73"/>
      <c r="D50" s="91"/>
      <c r="E50"/>
      <c r="F50"/>
      <c r="G50"/>
      <c r="H50"/>
      <c r="I50"/>
    </row>
    <row r="51" spans="1:9" ht="15" customHeight="1" x14ac:dyDescent="0.15">
      <c r="A51" s="73" t="s">
        <v>99</v>
      </c>
      <c r="B51" s="73"/>
      <c r="C51" s="73"/>
      <c r="G51" s="92"/>
    </row>
    <row r="52" spans="1:9" ht="15" customHeight="1" x14ac:dyDescent="0.15">
      <c r="A52" s="73" t="s">
        <v>100</v>
      </c>
      <c r="B52" s="73"/>
      <c r="C52" s="73"/>
      <c r="G52" s="92"/>
    </row>
    <row r="53" spans="1:9" ht="15" customHeight="1" x14ac:dyDescent="0.15">
      <c r="A53" s="93" t="s">
        <v>101</v>
      </c>
      <c r="B53" s="73"/>
      <c r="C53" s="73"/>
      <c r="G53" s="92"/>
    </row>
    <row r="54" spans="1:9" ht="6" customHeight="1" thickBot="1" x14ac:dyDescent="0.2">
      <c r="A54" s="73"/>
      <c r="B54" s="73"/>
      <c r="C54" s="73"/>
      <c r="G54" s="92"/>
    </row>
    <row r="55" spans="1:9" ht="13.5" customHeight="1" x14ac:dyDescent="0.15">
      <c r="A55" s="225" t="s">
        <v>64</v>
      </c>
      <c r="B55" s="230"/>
      <c r="C55" s="230"/>
      <c r="D55" s="230"/>
      <c r="E55" s="94" t="s">
        <v>102</v>
      </c>
      <c r="F55" s="95" t="s">
        <v>66</v>
      </c>
      <c r="G55" s="96" t="s">
        <v>103</v>
      </c>
      <c r="H55" s="231" t="s">
        <v>104</v>
      </c>
      <c r="I55" s="231"/>
    </row>
    <row r="56" spans="1:9" ht="18" customHeight="1" x14ac:dyDescent="0.15">
      <c r="A56" s="232" t="s">
        <v>105</v>
      </c>
      <c r="B56" s="233"/>
      <c r="C56" s="97" t="s">
        <v>106</v>
      </c>
      <c r="D56" s="238" t="s">
        <v>107</v>
      </c>
      <c r="E56" s="98">
        <v>6875</v>
      </c>
      <c r="F56" s="81">
        <v>0</v>
      </c>
      <c r="G56" s="99">
        <f>E56-F56</f>
        <v>6875</v>
      </c>
      <c r="H56" s="241">
        <f>G56</f>
        <v>6875</v>
      </c>
      <c r="I56" s="241"/>
    </row>
    <row r="57" spans="1:9" ht="18" customHeight="1" x14ac:dyDescent="0.15">
      <c r="A57" s="234"/>
      <c r="B57" s="235"/>
      <c r="C57" s="100" t="s">
        <v>108</v>
      </c>
      <c r="D57" s="239"/>
      <c r="E57" s="98">
        <v>5907</v>
      </c>
      <c r="F57" s="81">
        <v>0</v>
      </c>
      <c r="G57" s="99">
        <f>E57-F57</f>
        <v>5907</v>
      </c>
      <c r="H57" s="241">
        <f>G57</f>
        <v>5907</v>
      </c>
      <c r="I57" s="241"/>
    </row>
    <row r="58" spans="1:9" ht="18" customHeight="1" thickBot="1" x14ac:dyDescent="0.2">
      <c r="A58" s="236"/>
      <c r="B58" s="237"/>
      <c r="C58" s="101" t="s">
        <v>109</v>
      </c>
      <c r="D58" s="240"/>
      <c r="E58" s="102">
        <v>5720</v>
      </c>
      <c r="F58" s="81">
        <v>0</v>
      </c>
      <c r="G58" s="99">
        <f>E58-F58</f>
        <v>5720</v>
      </c>
      <c r="H58" s="241">
        <f>G58</f>
        <v>5720</v>
      </c>
      <c r="I58" s="241"/>
    </row>
    <row r="59" spans="1:9" ht="6" customHeight="1" x14ac:dyDescent="0.15">
      <c r="A59" s="89"/>
      <c r="B59" s="90"/>
      <c r="C59" s="73"/>
      <c r="D59" s="91"/>
      <c r="E59"/>
      <c r="F59"/>
      <c r="G59"/>
      <c r="H59"/>
      <c r="I59"/>
    </row>
    <row r="60" spans="1:9" ht="15" customHeight="1" x14ac:dyDescent="0.15">
      <c r="A60" s="71" t="s">
        <v>110</v>
      </c>
    </row>
  </sheetData>
  <mergeCells count="72">
    <mergeCell ref="A49:B49"/>
    <mergeCell ref="F49:H49"/>
    <mergeCell ref="A55:D55"/>
    <mergeCell ref="H55:I55"/>
    <mergeCell ref="A56:B58"/>
    <mergeCell ref="D56:D58"/>
    <mergeCell ref="H56:I56"/>
    <mergeCell ref="H57:I57"/>
    <mergeCell ref="H58:I58"/>
    <mergeCell ref="F43:H43"/>
    <mergeCell ref="F44:H44"/>
    <mergeCell ref="B45:B48"/>
    <mergeCell ref="D45:D48"/>
    <mergeCell ref="F45:H45"/>
    <mergeCell ref="F46:H46"/>
    <mergeCell ref="F47:H47"/>
    <mergeCell ref="F48:H48"/>
    <mergeCell ref="A34:A48"/>
    <mergeCell ref="B34:B37"/>
    <mergeCell ref="D34:D37"/>
    <mergeCell ref="F34:H34"/>
    <mergeCell ref="F35:H35"/>
    <mergeCell ref="F36:H36"/>
    <mergeCell ref="F37:H37"/>
    <mergeCell ref="B38:B41"/>
    <mergeCell ref="D38:D41"/>
    <mergeCell ref="F38:H38"/>
    <mergeCell ref="F39:H39"/>
    <mergeCell ref="F40:H40"/>
    <mergeCell ref="F41:H41"/>
    <mergeCell ref="B42:B44"/>
    <mergeCell ref="D42:D44"/>
    <mergeCell ref="F42:H42"/>
    <mergeCell ref="A22:B24"/>
    <mergeCell ref="D22:D24"/>
    <mergeCell ref="F22:H22"/>
    <mergeCell ref="F23:H23"/>
    <mergeCell ref="F24:H24"/>
    <mergeCell ref="A25:A33"/>
    <mergeCell ref="B25:B28"/>
    <mergeCell ref="D25:D28"/>
    <mergeCell ref="F25:H25"/>
    <mergeCell ref="F26:H26"/>
    <mergeCell ref="F27:H27"/>
    <mergeCell ref="F28:H28"/>
    <mergeCell ref="B29:B33"/>
    <mergeCell ref="D29:D33"/>
    <mergeCell ref="F29:H29"/>
    <mergeCell ref="F30:H30"/>
    <mergeCell ref="F31:H31"/>
    <mergeCell ref="F32:H32"/>
    <mergeCell ref="F33:H33"/>
    <mergeCell ref="A16:A21"/>
    <mergeCell ref="B16:B18"/>
    <mergeCell ref="D16:D18"/>
    <mergeCell ref="I16:I18"/>
    <mergeCell ref="B19:B21"/>
    <mergeCell ref="D19:D21"/>
    <mergeCell ref="I19:I21"/>
    <mergeCell ref="A8:A15"/>
    <mergeCell ref="B8:B11"/>
    <mergeCell ref="D8:D11"/>
    <mergeCell ref="I8:I11"/>
    <mergeCell ref="B12:B15"/>
    <mergeCell ref="D12:D15"/>
    <mergeCell ref="I12:I15"/>
    <mergeCell ref="A1:I1"/>
    <mergeCell ref="A6:C7"/>
    <mergeCell ref="D6:D7"/>
    <mergeCell ref="E6:E7"/>
    <mergeCell ref="F6:H6"/>
    <mergeCell ref="I6:I7"/>
  </mergeCells>
  <phoneticPr fontId="2"/>
  <printOptions horizontalCentered="1"/>
  <pageMargins left="0.59055118110236227" right="0.59055118110236227" top="0.59055118110236227" bottom="0.59055118110236227" header="0.35433070866141736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（参考）R6委託料単価表</vt:lpstr>
      <vt:lpstr>'（参考）R6委託料単価表'!Print_Area</vt:lpstr>
      <vt:lpstr>原本!Print_Area</vt:lpstr>
    </vt:vector>
  </TitlesOfParts>
  <Company>佐世保市役所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電算管理課</dc:creator>
  <cp:lastModifiedBy>川副希美</cp:lastModifiedBy>
  <cp:lastPrinted>2024-03-29T07:38:17Z</cp:lastPrinted>
  <dcterms:created xsi:type="dcterms:W3CDTF">2003-02-17T23:44:13Z</dcterms:created>
  <dcterms:modified xsi:type="dcterms:W3CDTF">2024-03-29T08:28:26Z</dcterms:modified>
</cp:coreProperties>
</file>