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子ども未来部\子ども政策課\子ども育成係\B-06　児童クラブ\A-20    年間計画書\R7\02_年間計画書依頼\"/>
    </mc:Choice>
  </mc:AlternateContent>
  <bookViews>
    <workbookView xWindow="0" yWindow="0" windowWidth="28800" windowHeight="12210"/>
  </bookViews>
  <sheets>
    <sheet name="②放課後児童支援員等処遇改善等事業計画書 　" sheetId="4" r:id="rId1"/>
    <sheet name="放課後児童支援員等処遇改善等事業計画書  記入例　" sheetId="3" r:id="rId2"/>
    <sheet name="③－１処遇改善（月額9,000円相当分）様式１　賃金改善計画書" sheetId="8" r:id="rId3"/>
    <sheet name="【記載例】別紙様式１" sheetId="14" r:id="rId4"/>
    <sheet name="③－２処遇改善（月額9,000円相当）別添１　賃金改善内訳" sheetId="9" r:id="rId5"/>
    <sheet name="【記載例】別紙様式１別添１" sheetId="12" r:id="rId6"/>
    <sheet name="参考" sheetId="11" r:id="rId7"/>
    <sheet name="④キャリアアップ処遇改善事業計画書" sheetId="6" r:id="rId8"/>
    <sheet name="キャリアアップ処遇改善事業計画書 記入例" sheetId="7" r:id="rId9"/>
  </sheets>
  <externalReferences>
    <externalReference r:id="rId10"/>
    <externalReference r:id="rId11"/>
  </externalReferences>
  <definedNames>
    <definedName name="×" localSheetId="8">#REF!</definedName>
    <definedName name="×">#REF!</definedName>
    <definedName name="○" localSheetId="8">#REF!</definedName>
    <definedName name="○">#REF!</definedName>
    <definedName name="aaaa" localSheetId="3">#REF!</definedName>
    <definedName name="aaaa" localSheetId="5">#REF!</definedName>
    <definedName name="aaaa" localSheetId="8">#REF!</definedName>
    <definedName name="aaaa">#REF!</definedName>
    <definedName name="bbbb" localSheetId="3">#REF!</definedName>
    <definedName name="bbbb" localSheetId="5">#REF!</definedName>
    <definedName name="bbbb" localSheetId="8">#REF!</definedName>
    <definedName name="bbbb">#REF!</definedName>
    <definedName name="_xlnm.Print_Area" localSheetId="3">【記載例】別紙様式１!$A$1:$BR$26</definedName>
    <definedName name="_xlnm.Print_Area" localSheetId="5">【記載例】別紙様式１別添１!$A$1:$T$31</definedName>
    <definedName name="_xlnm.Print_Area" localSheetId="0">'②放課後児童支援員等処遇改善等事業計画書 　'!$A$1:$K$60</definedName>
    <definedName name="_xlnm.Print_Area" localSheetId="2">'③－１処遇改善（月額9,000円相当分）様式１　賃金改善計画書'!$A$1:$AI$25</definedName>
    <definedName name="_xlnm.Print_Area" localSheetId="4">'③－２処遇改善（月額9,000円相当）別添１　賃金改善内訳'!$A$1:$T$34</definedName>
    <definedName name="_xlnm.Print_Area" localSheetId="7">④キャリアアップ処遇改善事業計画書!$A$1:$AB$29</definedName>
    <definedName name="_xlnm.Print_Area" localSheetId="8">'キャリアアップ処遇改善事業計画書 記入例'!$A$1:$AB$29</definedName>
    <definedName name="_xlnm.Print_Area" localSheetId="1">'放課後児童支援員等処遇改善等事業計画書  記入例　'!$A$1:$K$60</definedName>
    <definedName name="_xlnm.Print_Titles" localSheetId="5">【記載例】別紙様式１別添１!$1:$6</definedName>
    <definedName name="_xlnm.Print_Titles" localSheetId="4">'③－２処遇改善（月額9,000円相当）別添１　賃金改善内訳'!$1:$6</definedName>
    <definedName name="ss" localSheetId="3">#REF!</definedName>
    <definedName name="ss" localSheetId="5">#REF!</definedName>
    <definedName name="ss" localSheetId="8">#REF!</definedName>
    <definedName name="ss" localSheetId="6">#REF!</definedName>
    <definedName name="ss">#REF!</definedName>
    <definedName name="キャリアアップ該当要件" localSheetId="8">#REF!</definedName>
    <definedName name="キャリアアップ該当要件">#REF!</definedName>
    <definedName name="キャリアアップ該当要件２" localSheetId="8">#REF!</definedName>
    <definedName name="キャリアアップ該当要件２">#REF!</definedName>
    <definedName name="キャリアアップ該当要件３" localSheetId="8">#REF!</definedName>
    <definedName name="キャリアアップ該当要件３">#REF!</definedName>
    <definedName name="該当事由" localSheetId="8">#REF!</definedName>
    <definedName name="該当事由">#REF!</definedName>
    <definedName name="該当事由２" localSheetId="8">#REF!</definedName>
    <definedName name="該当事由２">#REF!</definedName>
    <definedName name="該当事由３" localSheetId="8">#REF!</definedName>
    <definedName name="該当事由３">#REF!</definedName>
    <definedName name="区分">'[1]９障害児（記載例１月）'!$V$8:$W$8</definedName>
    <definedName name="事由" localSheetId="8">#REF!</definedName>
    <definedName name="事由">#REF!</definedName>
    <definedName name="事由２" localSheetId="8">#REF!</definedName>
    <definedName name="事由２">#REF!</definedName>
    <definedName name="事由２・３" localSheetId="8">#REF!</definedName>
    <definedName name="事由２・３">#REF!</definedName>
    <definedName name="事由３" localSheetId="8">#REF!</definedName>
    <definedName name="事由３">#REF!</definedName>
    <definedName name="追加配置" localSheetId="8">#REF!</definedName>
    <definedName name="追加配置">#REF!</definedName>
    <definedName name="保育所別民改費担当者一覧" localSheetId="3">#REF!</definedName>
    <definedName name="保育所別民改費担当者一覧" localSheetId="5">#REF!</definedName>
    <definedName name="保育所別民改費担当者一覧" localSheetId="8">#REF!</definedName>
    <definedName name="保育所別民改費担当者一覧" localSheetId="6">#REF!</definedName>
    <definedName name="保育所別民改費担当者一覧">#REF!</definedName>
    <definedName name="利用区分">'[2]（別紙３）障害児名簿'!$W$7:$X$7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3" l="1"/>
  <c r="I10" i="3" l="1"/>
  <c r="W13" i="7"/>
  <c r="W12" i="7"/>
  <c r="W11" i="7"/>
  <c r="W10" i="7"/>
  <c r="W9" i="7"/>
  <c r="W8" i="7"/>
  <c r="V13" i="7"/>
  <c r="V12" i="7"/>
  <c r="W13" i="6"/>
  <c r="AM17" i="14" l="1"/>
  <c r="AM14" i="14"/>
  <c r="S5" i="9" l="1"/>
  <c r="R30" i="12"/>
  <c r="N12" i="12"/>
  <c r="N11" i="12"/>
  <c r="R17" i="14" l="1"/>
  <c r="P26" i="12"/>
  <c r="R15" i="14" s="1"/>
  <c r="O26" i="12"/>
  <c r="R14" i="14" s="1"/>
  <c r="R19" i="14" s="1"/>
  <c r="M26" i="12"/>
  <c r="S25" i="12"/>
  <c r="Q25" i="12"/>
  <c r="L25" i="12"/>
  <c r="N25" i="12" s="1"/>
  <c r="K25" i="12"/>
  <c r="I25" i="12"/>
  <c r="S24" i="12"/>
  <c r="Q24" i="12"/>
  <c r="L24" i="12"/>
  <c r="N24" i="12" s="1"/>
  <c r="K24" i="12"/>
  <c r="I24" i="12"/>
  <c r="S23" i="12"/>
  <c r="Q23" i="12"/>
  <c r="L23" i="12"/>
  <c r="N23" i="12" s="1"/>
  <c r="K23" i="12"/>
  <c r="I23" i="12"/>
  <c r="S22" i="12"/>
  <c r="Q22" i="12"/>
  <c r="K22" i="12"/>
  <c r="L22" i="12" s="1"/>
  <c r="N22" i="12" s="1"/>
  <c r="I22" i="12"/>
  <c r="S21" i="12"/>
  <c r="Q21" i="12"/>
  <c r="L21" i="12"/>
  <c r="N21" i="12" s="1"/>
  <c r="K21" i="12"/>
  <c r="I21" i="12"/>
  <c r="S20" i="12"/>
  <c r="Q20" i="12"/>
  <c r="L20" i="12"/>
  <c r="N20" i="12" s="1"/>
  <c r="K20" i="12"/>
  <c r="I20" i="12"/>
  <c r="S19" i="12"/>
  <c r="Q19" i="12"/>
  <c r="L19" i="12"/>
  <c r="N19" i="12" s="1"/>
  <c r="K19" i="12"/>
  <c r="I19" i="12"/>
  <c r="S18" i="12"/>
  <c r="Q18" i="12"/>
  <c r="L18" i="12"/>
  <c r="N18" i="12" s="1"/>
  <c r="K18" i="12"/>
  <c r="I18" i="12"/>
  <c r="S17" i="12"/>
  <c r="Q17" i="12"/>
  <c r="K17" i="12"/>
  <c r="L17" i="12" s="1"/>
  <c r="N17" i="12" s="1"/>
  <c r="I17" i="12"/>
  <c r="S16" i="12"/>
  <c r="Q16" i="12"/>
  <c r="L16" i="12"/>
  <c r="N16" i="12" s="1"/>
  <c r="K16" i="12"/>
  <c r="I16" i="12"/>
  <c r="S15" i="12"/>
  <c r="Q15" i="12"/>
  <c r="L15" i="12"/>
  <c r="N15" i="12" s="1"/>
  <c r="K15" i="12"/>
  <c r="I15" i="12"/>
  <c r="S14" i="12"/>
  <c r="Q14" i="12"/>
  <c r="L14" i="12"/>
  <c r="N14" i="12" s="1"/>
  <c r="K14" i="12"/>
  <c r="I14" i="12"/>
  <c r="S13" i="12"/>
  <c r="Q13" i="12"/>
  <c r="L13" i="12"/>
  <c r="N13" i="12" s="1"/>
  <c r="K13" i="12"/>
  <c r="I13" i="12"/>
  <c r="S12" i="12"/>
  <c r="Q12" i="12"/>
  <c r="K12" i="12"/>
  <c r="L12" i="12" s="1"/>
  <c r="I12" i="12"/>
  <c r="S11" i="12"/>
  <c r="Q11" i="12"/>
  <c r="K11" i="12"/>
  <c r="L11" i="12" s="1"/>
  <c r="L26" i="12" s="1"/>
  <c r="I11" i="12"/>
  <c r="S5" i="12"/>
  <c r="P21" i="9"/>
  <c r="R15" i="8" s="1"/>
  <c r="O21" i="9"/>
  <c r="R25" i="9" s="1"/>
  <c r="T25" i="9" s="1"/>
  <c r="M21" i="9"/>
  <c r="S20" i="9"/>
  <c r="Q20" i="9"/>
  <c r="K20" i="9"/>
  <c r="L20" i="9" s="1"/>
  <c r="N20" i="9" s="1"/>
  <c r="I20" i="9"/>
  <c r="S19" i="9"/>
  <c r="Q19" i="9"/>
  <c r="K19" i="9"/>
  <c r="L19" i="9" s="1"/>
  <c r="N19" i="9" s="1"/>
  <c r="I19" i="9"/>
  <c r="S18" i="9"/>
  <c r="Q18" i="9"/>
  <c r="K18" i="9"/>
  <c r="L18" i="9" s="1"/>
  <c r="N18" i="9" s="1"/>
  <c r="I18" i="9"/>
  <c r="S17" i="9"/>
  <c r="Q17" i="9"/>
  <c r="K17" i="9"/>
  <c r="L17" i="9" s="1"/>
  <c r="N17" i="9" s="1"/>
  <c r="I17" i="9"/>
  <c r="S16" i="9"/>
  <c r="Q16" i="9"/>
  <c r="K16" i="9"/>
  <c r="L16" i="9" s="1"/>
  <c r="N16" i="9" s="1"/>
  <c r="I16" i="9"/>
  <c r="S15" i="9"/>
  <c r="Q15" i="9"/>
  <c r="K15" i="9"/>
  <c r="L15" i="9" s="1"/>
  <c r="N15" i="9" s="1"/>
  <c r="I15" i="9"/>
  <c r="S14" i="9"/>
  <c r="Q14" i="9"/>
  <c r="K14" i="9"/>
  <c r="L14" i="9" s="1"/>
  <c r="N14" i="9" s="1"/>
  <c r="I14" i="9"/>
  <c r="S13" i="9"/>
  <c r="Q13" i="9"/>
  <c r="K13" i="9"/>
  <c r="L13" i="9" s="1"/>
  <c r="N13" i="9" s="1"/>
  <c r="I13" i="9"/>
  <c r="S12" i="9"/>
  <c r="Q12" i="9"/>
  <c r="K12" i="9"/>
  <c r="L12" i="9" s="1"/>
  <c r="N12" i="9" s="1"/>
  <c r="I12" i="9"/>
  <c r="S11" i="9"/>
  <c r="Q11" i="9"/>
  <c r="K11" i="9"/>
  <c r="L11" i="9" s="1"/>
  <c r="I11" i="9"/>
  <c r="R17" i="8"/>
  <c r="Q21" i="9" l="1"/>
  <c r="I21" i="9"/>
  <c r="Q26" i="12"/>
  <c r="N26" i="12"/>
  <c r="R10" i="14" s="1"/>
  <c r="R16" i="14"/>
  <c r="N11" i="9"/>
  <c r="N21" i="9" s="1"/>
  <c r="R10" i="8" s="1"/>
  <c r="L21" i="9"/>
  <c r="T30" i="12"/>
  <c r="R14" i="8"/>
  <c r="R19" i="8" s="1"/>
  <c r="S26" i="12"/>
  <c r="I26" i="12"/>
  <c r="S21" i="9"/>
  <c r="AM17" i="8" l="1"/>
  <c r="R16" i="8"/>
  <c r="AM14" i="8" s="1"/>
  <c r="I22" i="3" l="1"/>
  <c r="U14" i="7" l="1"/>
  <c r="U13" i="7"/>
  <c r="S13" i="7"/>
  <c r="Q13" i="7"/>
  <c r="O13" i="7"/>
  <c r="S12" i="7"/>
  <c r="U12" i="7" s="1"/>
  <c r="O12" i="7"/>
  <c r="Q12" i="7" s="1"/>
  <c r="S11" i="7"/>
  <c r="U11" i="7" s="1"/>
  <c r="O11" i="7"/>
  <c r="Q11" i="7" s="1"/>
  <c r="S10" i="7"/>
  <c r="U10" i="7" s="1"/>
  <c r="O10" i="7"/>
  <c r="Q10" i="7" s="1"/>
  <c r="S9" i="7"/>
  <c r="U9" i="7" s="1"/>
  <c r="O9" i="7"/>
  <c r="Q9" i="7" s="1"/>
  <c r="S8" i="7"/>
  <c r="U8" i="7" s="1"/>
  <c r="O8" i="7"/>
  <c r="Q8" i="7" s="1"/>
  <c r="Q8" i="6"/>
  <c r="O8" i="6"/>
  <c r="S11" i="6"/>
  <c r="U11" i="6" s="1"/>
  <c r="W11" i="6" s="1"/>
  <c r="S9" i="6"/>
  <c r="U9" i="6" s="1"/>
  <c r="W9" i="6" s="1"/>
  <c r="S10" i="6"/>
  <c r="U10" i="6" s="1"/>
  <c r="W10" i="6" s="1"/>
  <c r="S12" i="6"/>
  <c r="U12" i="6" s="1"/>
  <c r="W12" i="6" s="1"/>
  <c r="S13" i="6"/>
  <c r="U13" i="6" s="1"/>
  <c r="S8" i="6"/>
  <c r="U8" i="6" s="1"/>
  <c r="W8" i="6" s="1"/>
  <c r="U14" i="6" l="1"/>
  <c r="Q13" i="6"/>
  <c r="O13" i="6"/>
  <c r="Q12" i="6"/>
  <c r="O12" i="6"/>
  <c r="Q11" i="6"/>
  <c r="O11" i="6"/>
  <c r="Q10" i="6"/>
  <c r="O10" i="6"/>
  <c r="Q9" i="6"/>
  <c r="O9" i="6"/>
  <c r="I10" i="4" l="1"/>
  <c r="I12" i="4"/>
  <c r="I13" i="4"/>
  <c r="I14" i="4"/>
  <c r="I34" i="4"/>
  <c r="J34" i="4" s="1"/>
  <c r="I33" i="4"/>
  <c r="J33" i="4" s="1"/>
  <c r="I32" i="4"/>
  <c r="J32" i="4" s="1"/>
  <c r="I30" i="4"/>
  <c r="J30" i="4" s="1"/>
  <c r="I29" i="4"/>
  <c r="J29" i="4" s="1"/>
  <c r="I28" i="4"/>
  <c r="J28" i="4" s="1"/>
  <c r="I27" i="4"/>
  <c r="J27" i="4" s="1"/>
  <c r="I25" i="4"/>
  <c r="J25" i="4" s="1"/>
  <c r="I24" i="4"/>
  <c r="I23" i="4"/>
  <c r="I22" i="4"/>
  <c r="I20" i="4"/>
  <c r="I19" i="4"/>
  <c r="I18" i="4"/>
  <c r="I17" i="4"/>
  <c r="I15" i="4"/>
  <c r="I34" i="3"/>
  <c r="J34" i="3" s="1"/>
  <c r="I29" i="3"/>
  <c r="J29" i="3" s="1"/>
  <c r="I28" i="3"/>
  <c r="J28" i="3" s="1"/>
  <c r="I33" i="3"/>
  <c r="J33" i="3" s="1"/>
  <c r="I32" i="3"/>
  <c r="J32" i="3" s="1"/>
  <c r="I30" i="3"/>
  <c r="J30" i="3" s="1"/>
  <c r="I19" i="3"/>
  <c r="I14" i="3"/>
  <c r="I24" i="3"/>
  <c r="I23" i="3"/>
  <c r="I27" i="3"/>
  <c r="J27" i="3" s="1"/>
  <c r="I25" i="3"/>
  <c r="J25" i="3" s="1"/>
  <c r="I20" i="3"/>
  <c r="I18" i="3"/>
  <c r="I17" i="3"/>
  <c r="J15" i="3" s="1"/>
  <c r="I15" i="3"/>
  <c r="I13" i="3"/>
  <c r="I12" i="3"/>
  <c r="J20" i="3" l="1"/>
  <c r="J35" i="3" s="1"/>
  <c r="J15" i="4"/>
  <c r="J20" i="4"/>
  <c r="J10" i="4"/>
  <c r="J35" i="4" l="1"/>
</calcChain>
</file>

<file path=xl/comments1.xml><?xml version="1.0" encoding="utf-8"?>
<comments xmlns="http://schemas.openxmlformats.org/spreadsheetml/2006/main">
  <authors>
    <author>長谷川 大地(hasegawa-daichi.d37)</author>
  </authors>
  <commentList>
    <comment ref="R20" authorId="0" shapeId="0">
      <text>
        <r>
          <rPr>
            <b/>
            <sz val="9"/>
            <color indexed="81"/>
            <rFont val="MS P ゴシック"/>
            <family val="3"/>
            <charset val="128"/>
          </rPr>
          <t>「周知していない」を選択した場合は対象外</t>
        </r>
      </text>
    </comment>
    <comment ref="R22" authorId="0" shapeId="0">
      <text>
        <r>
          <rPr>
            <b/>
            <sz val="9"/>
            <color indexed="81"/>
            <rFont val="MS P ゴシック"/>
            <family val="3"/>
            <charset val="128"/>
          </rPr>
          <t>「継続しない」を選択した場合は対象外</t>
        </r>
      </text>
    </comment>
  </commentList>
</comments>
</file>

<file path=xl/comments2.xml><?xml version="1.0" encoding="utf-8"?>
<comments xmlns="http://schemas.openxmlformats.org/spreadsheetml/2006/main">
  <authors>
    <author>長谷川 大地(hasegawa-daichi.d37)</author>
  </authors>
  <commentList>
    <comment ref="R20" authorId="0" shapeId="0">
      <text>
        <r>
          <rPr>
            <b/>
            <sz val="9"/>
            <color indexed="81"/>
            <rFont val="MS P ゴシック"/>
            <family val="3"/>
            <charset val="128"/>
          </rPr>
          <t>「周知していない」を選択した場合は対象外</t>
        </r>
      </text>
    </comment>
    <comment ref="R22" authorId="0" shapeId="0">
      <text>
        <r>
          <rPr>
            <b/>
            <sz val="9"/>
            <color indexed="81"/>
            <rFont val="MS P ゴシック"/>
            <family val="3"/>
            <charset val="128"/>
          </rPr>
          <t>「継続しない」を選択した場合は対象外</t>
        </r>
      </text>
    </comment>
  </commentList>
</comments>
</file>

<file path=xl/comments3.xml><?xml version="1.0" encoding="utf-8"?>
<comments xmlns="http://schemas.openxmlformats.org/spreadsheetml/2006/main">
  <authors>
    <author>唐渡篤子</author>
  </authors>
  <commentList>
    <comment ref="T8" authorId="0" shapeId="0">
      <text>
        <r>
          <rPr>
            <b/>
            <sz val="14"/>
            <color indexed="81"/>
            <rFont val="HGPｺﾞｼｯｸM"/>
            <family val="3"/>
            <charset val="128"/>
          </rPr>
          <t>※記載例を参考に、どのような改善を行うかわかるよう記載してください。
（例）
・</t>
        </r>
        <r>
          <rPr>
            <b/>
            <sz val="10"/>
            <color indexed="81"/>
            <rFont val="HGPｺﾞｼｯｸM"/>
            <family val="3"/>
            <charset val="128"/>
          </rPr>
          <t>毎月9,000円手当支給
・毎月3,750円手当支給　賞与時に4,500×2回支給
・5月末で退職予定</t>
        </r>
      </text>
    </comment>
    <comment ref="R21" authorId="0" shapeId="0">
      <text>
        <r>
          <rPr>
            <b/>
            <sz val="9"/>
            <color indexed="81"/>
            <rFont val="MS P ゴシック"/>
            <family val="3"/>
            <charset val="128"/>
          </rPr>
          <t>要入力箇所です。</t>
        </r>
      </text>
    </comment>
    <comment ref="L25" authorId="0" shapeId="0">
      <text>
        <r>
          <rPr>
            <sz val="16"/>
            <color indexed="81"/>
            <rFont val="MS P ゴシック"/>
            <family val="3"/>
            <charset val="128"/>
          </rPr>
          <t>前年度（令和６年度）における法定福利費・賃金の増額については見込みで記入してください。（決算終了後差し替え提出をお願いします）</t>
        </r>
      </text>
    </comment>
  </commentList>
</comments>
</file>

<file path=xl/comments4.xml><?xml version="1.0" encoding="utf-8"?>
<comments xmlns="http://schemas.openxmlformats.org/spreadsheetml/2006/main">
  <authors>
    <author>唐渡篤子</author>
  </authors>
  <commentList>
    <comment ref="T8" authorId="0" shapeId="0">
      <text>
        <r>
          <rPr>
            <sz val="12"/>
            <color indexed="81"/>
            <rFont val="HGｺﾞｼｯｸM"/>
            <family val="3"/>
            <charset val="128"/>
          </rPr>
          <t>※保育士等の処遇改善の補助事業を申請されている方は、備考欄へ</t>
        </r>
        <r>
          <rPr>
            <u/>
            <sz val="12"/>
            <color indexed="81"/>
            <rFont val="HGｺﾞｼｯｸM"/>
            <family val="3"/>
            <charset val="128"/>
          </rPr>
          <t>「保育士等補助申請有」</t>
        </r>
        <r>
          <rPr>
            <sz val="12"/>
            <color indexed="81"/>
            <rFont val="HGｺﾞｼｯｸM"/>
            <family val="3"/>
            <charset val="128"/>
          </rPr>
          <t xml:space="preserve">と記載ください。
※年度途中の採用や退職がある場合にはその旨、また、賃金改善額が他の職員と比較して高額もしくは低額である場合についてはその理由を記載すること。
</t>
        </r>
        <r>
          <rPr>
            <sz val="12"/>
            <color indexed="10"/>
            <rFont val="HGｺﾞｼｯｸM"/>
            <family val="3"/>
            <charset val="128"/>
          </rPr>
          <t xml:space="preserve">
※記載例を参考に、どのような改善を行うかわかるよう記載してください。</t>
        </r>
      </text>
    </comment>
    <comment ref="J9" authorId="0" shapeId="0">
      <text>
        <r>
          <rPr>
            <sz val="12"/>
            <color indexed="81"/>
            <rFont val="HGPｺﾞｼｯｸM"/>
            <family val="3"/>
            <charset val="128"/>
          </rPr>
          <t>・時間外を含めない
・常勤職員の中でも勤務時間が異なる場合は、勤務時間が最も多い職員の時間数を基に算出してください。
・令和7年4月の勤務予定時間数を基に　算出してください。ただし、令和７年４月の勤務予定時間数が特段の事情により他の月と比べて少なくなる場合等については、放課後クラブの判断により、直近〇ヶ月の平均や前年度の勤務実績により算出する等、適切な方法により算出することも可能です。</t>
        </r>
      </text>
    </comment>
    <comment ref="J12" authorId="0" shapeId="0">
      <text>
        <r>
          <rPr>
            <sz val="12"/>
            <color indexed="81"/>
            <rFont val="HGｺﾞｼｯｸM"/>
            <family val="3"/>
            <charset val="128"/>
          </rPr>
          <t>時間外を含めない</t>
        </r>
      </text>
    </comment>
    <comment ref="L12" authorId="0" shapeId="0">
      <text>
        <r>
          <rPr>
            <sz val="12"/>
            <color indexed="81"/>
            <rFont val="HGSｺﾞｼｯｸM"/>
            <family val="3"/>
            <charset val="128"/>
          </rPr>
          <t>放課後児童クラブでは「常勤職員」他の施設（月額9,000円の処遇改善対象施設（保育所等））では「非常勤職員」となるなど、常勤換算値が両方の施設合わせて</t>
        </r>
        <r>
          <rPr>
            <u/>
            <sz val="12"/>
            <color indexed="81"/>
            <rFont val="HGSｺﾞｼｯｸM"/>
            <family val="3"/>
            <charset val="128"/>
          </rPr>
          <t>「1.0人」を超えてしまう場合</t>
        </r>
        <r>
          <rPr>
            <sz val="12"/>
            <color indexed="81"/>
            <rFont val="HGSｺﾞｼｯｸM"/>
            <family val="3"/>
            <charset val="128"/>
          </rPr>
          <t>はそれぞれの施設の利用者数で按分する等により算出してください。
他のクラブを兼務されている方も合計で1.0を超えないようにしてください。</t>
        </r>
      </text>
    </comment>
    <comment ref="R26" authorId="0" shapeId="0">
      <text>
        <r>
          <rPr>
            <sz val="12"/>
            <color indexed="10"/>
            <rFont val="HGｺﾞｼｯｸM"/>
            <family val="3"/>
            <charset val="128"/>
          </rPr>
          <t>前年度における法定福利費等の事業主負担分の総額÷前年度における賃金の総額×賃金改善額</t>
        </r>
        <r>
          <rPr>
            <sz val="12"/>
            <color indexed="81"/>
            <rFont val="HGｺﾞｼｯｸM"/>
            <family val="3"/>
            <charset val="128"/>
          </rPr>
          <t xml:space="preserve">
その他実情に応じた算出方法によることも可能。
記載例は前年度における法定福利費等の事業主負担分の総額÷前年度における賃金の総額が0.23の場合を想定しております。
</t>
        </r>
      </text>
    </comment>
  </commentList>
</comments>
</file>

<file path=xl/sharedStrings.xml><?xml version="1.0" encoding="utf-8"?>
<sst xmlns="http://schemas.openxmlformats.org/spreadsheetml/2006/main" count="609" uniqueCount="252">
  <si>
    <t>●支援員の賃金等の改善額</t>
    <rPh sb="1" eb="3">
      <t>シエン</t>
    </rPh>
    <rPh sb="3" eb="4">
      <t>イン</t>
    </rPh>
    <rPh sb="5" eb="7">
      <t>チンギン</t>
    </rPh>
    <rPh sb="7" eb="8">
      <t>トウ</t>
    </rPh>
    <rPh sb="9" eb="11">
      <t>カイゼン</t>
    </rPh>
    <rPh sb="11" eb="12">
      <t>ガク</t>
    </rPh>
    <phoneticPr fontId="3"/>
  </si>
  <si>
    <t>　＊時給額・日給額・月給額・一時金・手当・社会保険額欄の必要項目に記入ください。</t>
    <rPh sb="2" eb="4">
      <t>ジキュウ</t>
    </rPh>
    <rPh sb="4" eb="5">
      <t>ガク</t>
    </rPh>
    <rPh sb="6" eb="7">
      <t>ニチ</t>
    </rPh>
    <rPh sb="7" eb="8">
      <t>キュウ</t>
    </rPh>
    <rPh sb="8" eb="9">
      <t>ガク</t>
    </rPh>
    <rPh sb="10" eb="11">
      <t>ツキ</t>
    </rPh>
    <rPh sb="11" eb="12">
      <t>キュウ</t>
    </rPh>
    <rPh sb="12" eb="13">
      <t>ガク</t>
    </rPh>
    <rPh sb="14" eb="17">
      <t>イチジキン</t>
    </rPh>
    <rPh sb="18" eb="20">
      <t>テア</t>
    </rPh>
    <rPh sb="21" eb="23">
      <t>シャカイ</t>
    </rPh>
    <rPh sb="23" eb="25">
      <t>ホケン</t>
    </rPh>
    <rPh sb="25" eb="26">
      <t>ガク</t>
    </rPh>
    <rPh sb="26" eb="27">
      <t>ラン</t>
    </rPh>
    <rPh sb="28" eb="30">
      <t>ヒツヨウ</t>
    </rPh>
    <rPh sb="30" eb="32">
      <t>コウモク</t>
    </rPh>
    <rPh sb="33" eb="35">
      <t>キニュウ</t>
    </rPh>
    <phoneticPr fontId="3"/>
  </si>
  <si>
    <t>（単位：円）</t>
  </si>
  <si>
    <t>　＊手当は、時間外手当・通勤手当等です。（　）へ記入ください。</t>
    <rPh sb="2" eb="4">
      <t>テアテ</t>
    </rPh>
    <rPh sb="6" eb="9">
      <t>ジカンガイ</t>
    </rPh>
    <rPh sb="9" eb="11">
      <t>テアテ</t>
    </rPh>
    <rPh sb="12" eb="14">
      <t>ツウキン</t>
    </rPh>
    <rPh sb="14" eb="16">
      <t>テア</t>
    </rPh>
    <rPh sb="16" eb="17">
      <t>トウ</t>
    </rPh>
    <rPh sb="24" eb="26">
      <t>キニュウ</t>
    </rPh>
    <phoneticPr fontId="3"/>
  </si>
  <si>
    <t>　＊社会保険額は、児童クラブ負担分です。</t>
    <rPh sb="2" eb="4">
      <t>シャカイ</t>
    </rPh>
    <rPh sb="4" eb="6">
      <t>ホケン</t>
    </rPh>
    <rPh sb="6" eb="7">
      <t>ガク</t>
    </rPh>
    <rPh sb="9" eb="11">
      <t>ジドウ</t>
    </rPh>
    <rPh sb="14" eb="16">
      <t>フタン</t>
    </rPh>
    <rPh sb="16" eb="17">
      <t>ブン</t>
    </rPh>
    <phoneticPr fontId="3"/>
  </si>
  <si>
    <t>番号</t>
    <rPh sb="0" eb="2">
      <t>バンゴウ</t>
    </rPh>
    <phoneticPr fontId="3"/>
  </si>
  <si>
    <t>（Ａ）Ｈ25賃金等</t>
    <rPh sb="6" eb="8">
      <t>チンギン</t>
    </rPh>
    <rPh sb="8" eb="9">
      <t>トウ</t>
    </rPh>
    <phoneticPr fontId="3"/>
  </si>
  <si>
    <t>（Ｃ）差額B-A　</t>
    <rPh sb="3" eb="4">
      <t>サ</t>
    </rPh>
    <rPh sb="4" eb="5">
      <t>ガク</t>
    </rPh>
    <phoneticPr fontId="3"/>
  </si>
  <si>
    <t>一時金</t>
    <rPh sb="0" eb="3">
      <t>イチジキン</t>
    </rPh>
    <phoneticPr fontId="3"/>
  </si>
  <si>
    <t>円</t>
    <rPh sb="0" eb="1">
      <t>エン</t>
    </rPh>
    <phoneticPr fontId="3"/>
  </si>
  <si>
    <t>【注意】</t>
    <rPh sb="1" eb="3">
      <t>チュウイ</t>
    </rPh>
    <phoneticPr fontId="3"/>
  </si>
  <si>
    <r>
      <t>①児童クラブは、平日１日３時間以上、</t>
    </r>
    <r>
      <rPr>
        <b/>
        <sz val="11"/>
        <color theme="1"/>
        <rFont val="游ゴシック"/>
        <family val="3"/>
        <charset val="128"/>
        <scheme val="minor"/>
      </rPr>
      <t>かつ</t>
    </r>
    <r>
      <rPr>
        <sz val="11"/>
        <color theme="1"/>
        <rFont val="游ゴシック"/>
        <family val="3"/>
        <charset val="128"/>
        <scheme val="minor"/>
      </rPr>
      <t>、１８時３０分を超え、長期休暇期間等は１日８時間以上開所すること。</t>
    </r>
    <rPh sb="1" eb="3">
      <t>ジドウ</t>
    </rPh>
    <rPh sb="8" eb="10">
      <t>ヘイジツ</t>
    </rPh>
    <rPh sb="11" eb="12">
      <t>ヒ</t>
    </rPh>
    <rPh sb="13" eb="15">
      <t>ジカン</t>
    </rPh>
    <rPh sb="15" eb="17">
      <t>イジョウ</t>
    </rPh>
    <rPh sb="23" eb="24">
      <t>ジ</t>
    </rPh>
    <rPh sb="26" eb="27">
      <t>フン</t>
    </rPh>
    <rPh sb="28" eb="29">
      <t>コ</t>
    </rPh>
    <rPh sb="31" eb="33">
      <t>チョウキ</t>
    </rPh>
    <rPh sb="33" eb="35">
      <t>キュウカ</t>
    </rPh>
    <rPh sb="35" eb="37">
      <t>キカン</t>
    </rPh>
    <rPh sb="37" eb="38">
      <t>トウ</t>
    </rPh>
    <rPh sb="40" eb="41">
      <t>ヒ</t>
    </rPh>
    <rPh sb="42" eb="44">
      <t>ジカン</t>
    </rPh>
    <rPh sb="44" eb="46">
      <t>イジョウ</t>
    </rPh>
    <rPh sb="46" eb="48">
      <t>カイショ</t>
    </rPh>
    <phoneticPr fontId="3"/>
  </si>
  <si>
    <t>③定期的に避難訓練（年２回以上）を実施し、防災・防犯計画を作成していること。</t>
    <rPh sb="1" eb="3">
      <t>テイキ</t>
    </rPh>
    <rPh sb="3" eb="4">
      <t>テキ</t>
    </rPh>
    <rPh sb="5" eb="7">
      <t>ヒナン</t>
    </rPh>
    <rPh sb="7" eb="9">
      <t>クンレン</t>
    </rPh>
    <rPh sb="10" eb="11">
      <t>ネン</t>
    </rPh>
    <rPh sb="12" eb="13">
      <t>カイ</t>
    </rPh>
    <rPh sb="13" eb="15">
      <t>イジョウ</t>
    </rPh>
    <rPh sb="17" eb="19">
      <t>ジッシ</t>
    </rPh>
    <rPh sb="21" eb="23">
      <t>ボウサイ</t>
    </rPh>
    <rPh sb="24" eb="26">
      <t>ボウハン</t>
    </rPh>
    <rPh sb="26" eb="28">
      <t>ケイカク</t>
    </rPh>
    <rPh sb="29" eb="31">
      <t>サクセイ</t>
    </rPh>
    <phoneticPr fontId="3"/>
  </si>
  <si>
    <t>④平成26年度以降に開設したクラブは、基準となる平成25年度の賃金は年額1,597,297円となります。</t>
    <rPh sb="1" eb="3">
      <t>ヘイセイ</t>
    </rPh>
    <rPh sb="5" eb="7">
      <t>ネンド</t>
    </rPh>
    <rPh sb="7" eb="9">
      <t>イコウ</t>
    </rPh>
    <rPh sb="10" eb="12">
      <t>カイセツ</t>
    </rPh>
    <rPh sb="19" eb="21">
      <t>キジュン</t>
    </rPh>
    <rPh sb="24" eb="26">
      <t>ヘイセイ</t>
    </rPh>
    <rPh sb="28" eb="30">
      <t>ネンド</t>
    </rPh>
    <rPh sb="31" eb="33">
      <t>チンギン</t>
    </rPh>
    <rPh sb="34" eb="36">
      <t>ネンガク</t>
    </rPh>
    <rPh sb="45" eb="46">
      <t>エン</t>
    </rPh>
    <phoneticPr fontId="3"/>
  </si>
  <si>
    <t>児童クラブ開所時間等⇒運営規程記載の有無（　有　・　無　）</t>
    <rPh sb="0" eb="2">
      <t>ジドウ</t>
    </rPh>
    <rPh sb="5" eb="7">
      <t>カイショ</t>
    </rPh>
    <rPh sb="7" eb="9">
      <t>ジカン</t>
    </rPh>
    <rPh sb="9" eb="10">
      <t>トウ</t>
    </rPh>
    <rPh sb="11" eb="13">
      <t>ウンエイ</t>
    </rPh>
    <rPh sb="13" eb="15">
      <t>キテイ</t>
    </rPh>
    <rPh sb="15" eb="17">
      <t>キサイ</t>
    </rPh>
    <rPh sb="18" eb="20">
      <t>ウム</t>
    </rPh>
    <rPh sb="22" eb="23">
      <t>ユウ</t>
    </rPh>
    <rPh sb="26" eb="27">
      <t>ム</t>
    </rPh>
    <phoneticPr fontId="3"/>
  </si>
  <si>
    <t>　（平　日）</t>
    <rPh sb="2" eb="3">
      <t>ヒラ</t>
    </rPh>
    <rPh sb="4" eb="5">
      <t>ヒ</t>
    </rPh>
    <phoneticPr fontId="3"/>
  </si>
  <si>
    <t>：</t>
    <phoneticPr fontId="3"/>
  </si>
  <si>
    <t>～</t>
    <phoneticPr fontId="3"/>
  </si>
  <si>
    <t>（　　　）時間</t>
    <rPh sb="5" eb="7">
      <t>ジカン</t>
    </rPh>
    <phoneticPr fontId="3"/>
  </si>
  <si>
    <t>⇒</t>
    <phoneticPr fontId="3"/>
  </si>
  <si>
    <t>平成・令和　　　年　　　月　　　日から</t>
    <rPh sb="0" eb="2">
      <t>ヘイセイ</t>
    </rPh>
    <rPh sb="3" eb="5">
      <t>レイワ</t>
    </rPh>
    <rPh sb="8" eb="9">
      <t>ネン</t>
    </rPh>
    <rPh sb="12" eb="13">
      <t>ツキ</t>
    </rPh>
    <rPh sb="16" eb="17">
      <t>ヒ</t>
    </rPh>
    <phoneticPr fontId="3"/>
  </si>
  <si>
    <t>　（長期休暇）</t>
    <rPh sb="2" eb="4">
      <t>チョウキ</t>
    </rPh>
    <rPh sb="4" eb="6">
      <t>キュウカ</t>
    </rPh>
    <phoneticPr fontId="3"/>
  </si>
  <si>
    <t>　年間開所日数</t>
    <rPh sb="1" eb="3">
      <t>ネンカン</t>
    </rPh>
    <rPh sb="3" eb="5">
      <t>カイショ</t>
    </rPh>
    <rPh sb="5" eb="7">
      <t>ニッスウ</t>
    </rPh>
    <phoneticPr fontId="3"/>
  </si>
  <si>
    <t>（　　　　　）</t>
    <phoneticPr fontId="3"/>
  </si>
  <si>
    <t>日</t>
    <rPh sb="0" eb="1">
      <t>ヒ</t>
    </rPh>
    <phoneticPr fontId="3"/>
  </si>
  <si>
    <t>支援員名（有資格者全員記入）</t>
    <rPh sb="0" eb="2">
      <t>シエン</t>
    </rPh>
    <rPh sb="2" eb="3">
      <t>イン</t>
    </rPh>
    <rPh sb="3" eb="4">
      <t>メイ</t>
    </rPh>
    <rPh sb="5" eb="9">
      <t>ユウシカクシャ</t>
    </rPh>
    <rPh sb="9" eb="10">
      <t>ゼン</t>
    </rPh>
    <rPh sb="10" eb="11">
      <t>イン</t>
    </rPh>
    <rPh sb="11" eb="13">
      <t>キニュウ</t>
    </rPh>
    <phoneticPr fontId="3"/>
  </si>
  <si>
    <t>事業対象者に○</t>
    <rPh sb="0" eb="2">
      <t>ジギョウ</t>
    </rPh>
    <rPh sb="2" eb="4">
      <t>タイショウ</t>
    </rPh>
    <rPh sb="4" eb="5">
      <t>シャ</t>
    </rPh>
    <phoneticPr fontId="3"/>
  </si>
  <si>
    <t>氏　　名</t>
    <rPh sb="0" eb="1">
      <t>シ</t>
    </rPh>
    <rPh sb="3" eb="4">
      <t>メイ</t>
    </rPh>
    <phoneticPr fontId="3"/>
  </si>
  <si>
    <t>資格内容</t>
    <rPh sb="0" eb="2">
      <t>シカク</t>
    </rPh>
    <rPh sb="2" eb="4">
      <t>ナイヨウ</t>
    </rPh>
    <phoneticPr fontId="3"/>
  </si>
  <si>
    <t>雇用契約の有無</t>
    <rPh sb="0" eb="2">
      <t>コヨウ</t>
    </rPh>
    <rPh sb="2" eb="4">
      <t>ケイヤク</t>
    </rPh>
    <rPh sb="5" eb="7">
      <t>ウム</t>
    </rPh>
    <phoneticPr fontId="3"/>
  </si>
  <si>
    <t>１日の勤務時間</t>
    <rPh sb="1" eb="2">
      <t>ヒ</t>
    </rPh>
    <rPh sb="3" eb="5">
      <t>キンム</t>
    </rPh>
    <rPh sb="5" eb="7">
      <t>ジカン</t>
    </rPh>
    <phoneticPr fontId="3"/>
  </si>
  <si>
    <t>年間勤務日数</t>
    <rPh sb="0" eb="2">
      <t>ネンカン</t>
    </rPh>
    <rPh sb="2" eb="4">
      <t>キンム</t>
    </rPh>
    <rPh sb="4" eb="6">
      <t>ニッスウ</t>
    </rPh>
    <phoneticPr fontId="3"/>
  </si>
  <si>
    <t>＊児童福祉施設の設備及び運営に関する基準第３８条第２項に掲げる「児童に遊びを指導する者」の任用資格を有すること。</t>
    <rPh sb="1" eb="3">
      <t>ジドウ</t>
    </rPh>
    <rPh sb="3" eb="5">
      <t>フクシ</t>
    </rPh>
    <rPh sb="5" eb="7">
      <t>シセツ</t>
    </rPh>
    <rPh sb="8" eb="10">
      <t>セツビ</t>
    </rPh>
    <rPh sb="10" eb="11">
      <t>オヨ</t>
    </rPh>
    <rPh sb="12" eb="14">
      <t>ウンエイ</t>
    </rPh>
    <rPh sb="15" eb="16">
      <t>カン</t>
    </rPh>
    <rPh sb="18" eb="20">
      <t>キジュン</t>
    </rPh>
    <rPh sb="20" eb="21">
      <t>ダイ</t>
    </rPh>
    <rPh sb="23" eb="24">
      <t>ジョウ</t>
    </rPh>
    <rPh sb="24" eb="25">
      <t>ダイ</t>
    </rPh>
    <rPh sb="26" eb="27">
      <t>コウ</t>
    </rPh>
    <rPh sb="28" eb="29">
      <t>カカ</t>
    </rPh>
    <rPh sb="32" eb="34">
      <t>ジドウ</t>
    </rPh>
    <rPh sb="35" eb="36">
      <t>アソ</t>
    </rPh>
    <rPh sb="38" eb="40">
      <t>シドウ</t>
    </rPh>
    <rPh sb="42" eb="43">
      <t>モノ</t>
    </rPh>
    <phoneticPr fontId="3"/>
  </si>
  <si>
    <t>社会保険年額</t>
    <rPh sb="4" eb="5">
      <t>ネン</t>
    </rPh>
    <phoneticPr fontId="3"/>
  </si>
  <si>
    <t>②「家庭、学校等との連絡及び情報交換等を行い、いずれかの業務に従事する職員を配置する」場合の、賃金改善に必要な費用の一部に充てること。</t>
    <rPh sb="2" eb="4">
      <t>カテイ</t>
    </rPh>
    <rPh sb="5" eb="7">
      <t>ガッコウ</t>
    </rPh>
    <rPh sb="7" eb="8">
      <t>トウ</t>
    </rPh>
    <rPh sb="10" eb="12">
      <t>レンラク</t>
    </rPh>
    <rPh sb="12" eb="13">
      <t>オヨ</t>
    </rPh>
    <rPh sb="14" eb="16">
      <t>ジョウホウ</t>
    </rPh>
    <rPh sb="16" eb="18">
      <t>コウカン</t>
    </rPh>
    <rPh sb="18" eb="19">
      <t>トウ</t>
    </rPh>
    <rPh sb="20" eb="21">
      <t>オコナ</t>
    </rPh>
    <rPh sb="28" eb="30">
      <t>ギョウム</t>
    </rPh>
    <rPh sb="31" eb="33">
      <t>ジュウジ</t>
    </rPh>
    <rPh sb="35" eb="37">
      <t>ショクイン</t>
    </rPh>
    <rPh sb="38" eb="40">
      <t>ハイチ</t>
    </rPh>
    <rPh sb="43" eb="45">
      <t>バアイ</t>
    </rPh>
    <rPh sb="47" eb="49">
      <t>チンギン</t>
    </rPh>
    <rPh sb="49" eb="51">
      <t>カイゼン</t>
    </rPh>
    <rPh sb="52" eb="54">
      <t>ヒツヨウ</t>
    </rPh>
    <phoneticPr fontId="3"/>
  </si>
  <si>
    <t>年額合計</t>
    <rPh sb="0" eb="2">
      <t>ネンガク</t>
    </rPh>
    <rPh sb="2" eb="4">
      <t>ゴウケイ</t>
    </rPh>
    <phoneticPr fontId="3"/>
  </si>
  <si>
    <t>5,000円＊12か月</t>
    <rPh sb="5" eb="6">
      <t>エン</t>
    </rPh>
    <rPh sb="10" eb="11">
      <t>ゲツ</t>
    </rPh>
    <phoneticPr fontId="3"/>
  </si>
  <si>
    <t>佐世保　太郎</t>
    <rPh sb="0" eb="3">
      <t>サセボ</t>
    </rPh>
    <rPh sb="4" eb="6">
      <t>タロウ</t>
    </rPh>
    <phoneticPr fontId="3"/>
  </si>
  <si>
    <t>社会保険</t>
    <phoneticPr fontId="3"/>
  </si>
  <si>
    <t>7,000円＊12か月</t>
    <rPh sb="5" eb="6">
      <t>エン</t>
    </rPh>
    <rPh sb="10" eb="11">
      <t>ゲツ</t>
    </rPh>
    <phoneticPr fontId="3"/>
  </si>
  <si>
    <t>7,000円＋3,000円＊12か月</t>
    <rPh sb="5" eb="6">
      <t>エン</t>
    </rPh>
    <rPh sb="12" eb="13">
      <t>エン</t>
    </rPh>
    <rPh sb="17" eb="18">
      <t>ゲツ</t>
    </rPh>
    <phoneticPr fontId="3"/>
  </si>
  <si>
    <t>8,000円＋5,000円＊12か月</t>
    <rPh sb="5" eb="6">
      <t>エン</t>
    </rPh>
    <rPh sb="12" eb="13">
      <t>エン</t>
    </rPh>
    <rPh sb="17" eb="18">
      <t>ゲツ</t>
    </rPh>
    <phoneticPr fontId="3"/>
  </si>
  <si>
    <t>佐世保　花子</t>
    <rPh sb="0" eb="3">
      <t>サセボ</t>
    </rPh>
    <rPh sb="4" eb="6">
      <t>ハナコ</t>
    </rPh>
    <phoneticPr fontId="3"/>
  </si>
  <si>
    <t>手当（　　　）</t>
    <rPh sb="0" eb="2">
      <t>テア</t>
    </rPh>
    <phoneticPr fontId="3"/>
  </si>
  <si>
    <t>5,000円＋5,000円＊12か月</t>
    <rPh sb="5" eb="6">
      <t>エン</t>
    </rPh>
    <rPh sb="12" eb="13">
      <t>エン</t>
    </rPh>
    <rPh sb="17" eb="18">
      <t>ゲツ</t>
    </rPh>
    <phoneticPr fontId="3"/>
  </si>
  <si>
    <t>（　7　）時間</t>
    <rPh sb="5" eb="7">
      <t>ジカン</t>
    </rPh>
    <phoneticPr fontId="3"/>
  </si>
  <si>
    <t>（　10　）時間</t>
    <rPh sb="6" eb="8">
      <t>ジカン</t>
    </rPh>
    <phoneticPr fontId="3"/>
  </si>
  <si>
    <t>佐世保　次郎</t>
    <rPh sb="0" eb="3">
      <t>サセボ</t>
    </rPh>
    <rPh sb="4" eb="6">
      <t>ジロウ</t>
    </rPh>
    <phoneticPr fontId="3"/>
  </si>
  <si>
    <t>佐世保　野々子</t>
    <rPh sb="0" eb="3">
      <t>サセボ</t>
    </rPh>
    <rPh sb="4" eb="6">
      <t>ノノ</t>
    </rPh>
    <rPh sb="6" eb="7">
      <t>コ</t>
    </rPh>
    <phoneticPr fontId="3"/>
  </si>
  <si>
    <t>〇</t>
    <phoneticPr fontId="3"/>
  </si>
  <si>
    <t>放課後児童支援員認定資格・教育職員免許</t>
    <rPh sb="0" eb="3">
      <t>ホウカゴ</t>
    </rPh>
    <rPh sb="3" eb="5">
      <t>ジドウ</t>
    </rPh>
    <rPh sb="5" eb="7">
      <t>シエン</t>
    </rPh>
    <rPh sb="7" eb="8">
      <t>イン</t>
    </rPh>
    <rPh sb="8" eb="10">
      <t>ニンテイ</t>
    </rPh>
    <rPh sb="10" eb="12">
      <t>シカク</t>
    </rPh>
    <rPh sb="13" eb="15">
      <t>キョウイク</t>
    </rPh>
    <rPh sb="15" eb="17">
      <t>ショクイン</t>
    </rPh>
    <rPh sb="17" eb="19">
      <t>メンキョ</t>
    </rPh>
    <phoneticPr fontId="3"/>
  </si>
  <si>
    <t>放課後児童支援員認定資格・保育士資格</t>
    <rPh sb="13" eb="15">
      <t>ホイク</t>
    </rPh>
    <rPh sb="15" eb="16">
      <t>シ</t>
    </rPh>
    <rPh sb="16" eb="18">
      <t>シカク</t>
    </rPh>
    <phoneticPr fontId="3"/>
  </si>
  <si>
    <t>有</t>
    <rPh sb="0" eb="1">
      <t>ア</t>
    </rPh>
    <phoneticPr fontId="3"/>
  </si>
  <si>
    <t>有</t>
    <rPh sb="0" eb="1">
      <t>アリ</t>
    </rPh>
    <phoneticPr fontId="3"/>
  </si>
  <si>
    <t>無</t>
    <rPh sb="0" eb="1">
      <t>ナ</t>
    </rPh>
    <phoneticPr fontId="3"/>
  </si>
  <si>
    <t>7　時間</t>
    <rPh sb="2" eb="4">
      <t>ジカン</t>
    </rPh>
    <phoneticPr fontId="3"/>
  </si>
  <si>
    <t>４　時間</t>
    <rPh sb="2" eb="4">
      <t>ジカン</t>
    </rPh>
    <phoneticPr fontId="3"/>
  </si>
  <si>
    <t>未定</t>
    <rPh sb="0" eb="2">
      <t>ミテイ</t>
    </rPh>
    <phoneticPr fontId="3"/>
  </si>
  <si>
    <t>支給方法（年額）</t>
    <rPh sb="5" eb="7">
      <t>ネンガク</t>
    </rPh>
    <phoneticPr fontId="3"/>
  </si>
  <si>
    <t>（D）差額総計</t>
    <rPh sb="3" eb="5">
      <t>サガク</t>
    </rPh>
    <rPh sb="5" eb="7">
      <t>ソウケイ</t>
    </rPh>
    <phoneticPr fontId="3"/>
  </si>
  <si>
    <t>（Ｅ）総合計</t>
    <rPh sb="3" eb="4">
      <t>ソウ</t>
    </rPh>
    <rPh sb="4" eb="6">
      <t>ゴウケイ</t>
    </rPh>
    <phoneticPr fontId="3"/>
  </si>
  <si>
    <t>（Ｆ）加算対象額の合計</t>
    <rPh sb="3" eb="5">
      <t>カサン</t>
    </rPh>
    <rPh sb="5" eb="7">
      <t>タイショウ</t>
    </rPh>
    <rPh sb="7" eb="8">
      <t>ガク</t>
    </rPh>
    <rPh sb="9" eb="11">
      <t>ゴウケイ</t>
    </rPh>
    <phoneticPr fontId="3"/>
  </si>
  <si>
    <r>
      <rPr>
        <sz val="10"/>
        <rFont val="游ゴシック"/>
        <family val="3"/>
        <charset val="128"/>
        <scheme val="minor"/>
      </rPr>
      <t>基本給（支給方法：</t>
    </r>
    <r>
      <rPr>
        <sz val="10"/>
        <color rgb="FFFF0000"/>
        <rFont val="游ゴシック"/>
        <family val="3"/>
        <charset val="128"/>
        <scheme val="minor"/>
      </rPr>
      <t>時給額</t>
    </r>
    <r>
      <rPr>
        <sz val="10"/>
        <rFont val="游ゴシック"/>
        <family val="3"/>
        <charset val="128"/>
        <scheme val="minor"/>
      </rPr>
      <t>）</t>
    </r>
    <rPh sb="0" eb="3">
      <t>キホンキュウ</t>
    </rPh>
    <rPh sb="4" eb="6">
      <t>シキュウ</t>
    </rPh>
    <rPh sb="6" eb="8">
      <t>ホウホウ</t>
    </rPh>
    <rPh sb="9" eb="11">
      <t>ジキュウ</t>
    </rPh>
    <rPh sb="11" eb="12">
      <t>ガク</t>
    </rPh>
    <phoneticPr fontId="3"/>
  </si>
  <si>
    <r>
      <t>手当（</t>
    </r>
    <r>
      <rPr>
        <sz val="10"/>
        <color rgb="FFFF0000"/>
        <rFont val="游ゴシック"/>
        <family val="3"/>
        <charset val="128"/>
        <scheme val="minor"/>
      </rPr>
      <t>交通費</t>
    </r>
    <r>
      <rPr>
        <sz val="10"/>
        <rFont val="游ゴシック"/>
        <family val="3"/>
        <charset val="128"/>
        <scheme val="minor"/>
      </rPr>
      <t>）</t>
    </r>
    <rPh sb="0" eb="2">
      <t>テア</t>
    </rPh>
    <rPh sb="3" eb="6">
      <t>コウツウヒ</t>
    </rPh>
    <phoneticPr fontId="3"/>
  </si>
  <si>
    <r>
      <rPr>
        <sz val="10"/>
        <rFont val="游ゴシック"/>
        <family val="3"/>
        <charset val="128"/>
        <scheme val="minor"/>
      </rPr>
      <t>基本給（支給方法：</t>
    </r>
    <r>
      <rPr>
        <sz val="10"/>
        <color rgb="FFFF0000"/>
        <rFont val="游ゴシック"/>
        <family val="3"/>
        <charset val="128"/>
        <scheme val="minor"/>
      </rPr>
      <t>日給額</t>
    </r>
    <r>
      <rPr>
        <sz val="10"/>
        <rFont val="游ゴシック"/>
        <family val="3"/>
        <charset val="128"/>
        <scheme val="minor"/>
      </rPr>
      <t>）</t>
    </r>
    <rPh sb="0" eb="3">
      <t>キホンキュウ</t>
    </rPh>
    <rPh sb="4" eb="6">
      <t>シキュウ</t>
    </rPh>
    <rPh sb="6" eb="8">
      <t>ホウホウ</t>
    </rPh>
    <rPh sb="9" eb="11">
      <t>ニッキュウ</t>
    </rPh>
    <rPh sb="11" eb="12">
      <t>ガク</t>
    </rPh>
    <phoneticPr fontId="3"/>
  </si>
  <si>
    <r>
      <rPr>
        <sz val="10"/>
        <rFont val="游ゴシック"/>
        <family val="3"/>
        <charset val="128"/>
        <scheme val="minor"/>
      </rPr>
      <t>算定方法：</t>
    </r>
    <r>
      <rPr>
        <sz val="10"/>
        <color rgb="FFFF0000"/>
        <rFont val="游ゴシック"/>
        <family val="3"/>
        <charset val="128"/>
        <scheme val="minor"/>
      </rPr>
      <t>800円＊5時間＊5日＊4週＊12か月</t>
    </r>
    <rPh sb="0" eb="2">
      <t>サンテイ</t>
    </rPh>
    <rPh sb="2" eb="4">
      <t>ホウホウ</t>
    </rPh>
    <rPh sb="8" eb="9">
      <t>エン</t>
    </rPh>
    <rPh sb="11" eb="13">
      <t>ジカン</t>
    </rPh>
    <rPh sb="15" eb="16">
      <t>ニチ</t>
    </rPh>
    <rPh sb="18" eb="19">
      <t>シュウ</t>
    </rPh>
    <rPh sb="23" eb="24">
      <t>ゲツ</t>
    </rPh>
    <phoneticPr fontId="3"/>
  </si>
  <si>
    <r>
      <rPr>
        <sz val="10"/>
        <rFont val="游ゴシック"/>
        <family val="3"/>
        <charset val="128"/>
        <scheme val="minor"/>
      </rPr>
      <t>算定方法：</t>
    </r>
    <r>
      <rPr>
        <sz val="10"/>
        <color rgb="FFFF0000"/>
        <rFont val="游ゴシック"/>
        <family val="3"/>
        <charset val="128"/>
        <scheme val="minor"/>
      </rPr>
      <t>5,000円＊5日＊4週＊12か月</t>
    </r>
    <rPh sb="10" eb="11">
      <t>エン</t>
    </rPh>
    <rPh sb="13" eb="14">
      <t>ニチ</t>
    </rPh>
    <rPh sb="16" eb="17">
      <t>シュウ</t>
    </rPh>
    <rPh sb="21" eb="22">
      <t>ゲツ</t>
    </rPh>
    <phoneticPr fontId="3"/>
  </si>
  <si>
    <t>基本給（支給方法：年額）</t>
    <rPh sb="0" eb="3">
      <t>キホンキュウ</t>
    </rPh>
    <rPh sb="4" eb="6">
      <t>シキュウ</t>
    </rPh>
    <rPh sb="6" eb="8">
      <t>ホウホウ</t>
    </rPh>
    <rPh sb="9" eb="10">
      <t>ネン</t>
    </rPh>
    <rPh sb="10" eb="11">
      <t>ガク</t>
    </rPh>
    <phoneticPr fontId="3"/>
  </si>
  <si>
    <t>算定方法：</t>
    <phoneticPr fontId="3"/>
  </si>
  <si>
    <t>基本給（支給方法：　　　）</t>
    <rPh sb="0" eb="3">
      <t>キホンキュウ</t>
    </rPh>
    <rPh sb="4" eb="6">
      <t>シキュウ</t>
    </rPh>
    <rPh sb="6" eb="8">
      <t>ホウホウ</t>
    </rPh>
    <phoneticPr fontId="3"/>
  </si>
  <si>
    <r>
      <rPr>
        <sz val="10"/>
        <rFont val="游ゴシック"/>
        <family val="3"/>
        <charset val="128"/>
        <scheme val="minor"/>
      </rPr>
      <t>基本給（支給方法：</t>
    </r>
    <r>
      <rPr>
        <sz val="10"/>
        <color rgb="FFFF0000"/>
        <rFont val="游ゴシック"/>
        <family val="3"/>
        <charset val="128"/>
        <scheme val="minor"/>
      </rPr>
      <t>月額</t>
    </r>
    <r>
      <rPr>
        <sz val="10"/>
        <rFont val="游ゴシック"/>
        <family val="3"/>
        <charset val="128"/>
        <scheme val="minor"/>
      </rPr>
      <t>）</t>
    </r>
    <rPh sb="0" eb="3">
      <t>キホンキュウ</t>
    </rPh>
    <rPh sb="4" eb="6">
      <t>シキュウ</t>
    </rPh>
    <rPh sb="6" eb="8">
      <t>ホウホウ</t>
    </rPh>
    <rPh sb="9" eb="11">
      <t>ゲツガク</t>
    </rPh>
    <rPh sb="11" eb="12">
      <t>ニチガク</t>
    </rPh>
    <phoneticPr fontId="3"/>
  </si>
  <si>
    <r>
      <t>手当（</t>
    </r>
    <r>
      <rPr>
        <sz val="10"/>
        <color rgb="FFFF0000"/>
        <rFont val="游ゴシック"/>
        <family val="3"/>
        <charset val="128"/>
        <scheme val="minor"/>
      </rPr>
      <t>交通費・時間外</t>
    </r>
    <r>
      <rPr>
        <sz val="10"/>
        <rFont val="游ゴシック"/>
        <family val="3"/>
        <charset val="128"/>
        <scheme val="minor"/>
      </rPr>
      <t>）</t>
    </r>
    <rPh sb="0" eb="2">
      <t>テア</t>
    </rPh>
    <rPh sb="3" eb="6">
      <t>コウツウヒ</t>
    </rPh>
    <rPh sb="7" eb="10">
      <t>ジカンガイ</t>
    </rPh>
    <phoneticPr fontId="3"/>
  </si>
  <si>
    <r>
      <rPr>
        <sz val="10"/>
        <rFont val="游ゴシック"/>
        <family val="3"/>
        <charset val="128"/>
        <scheme val="minor"/>
      </rPr>
      <t>算定方法：</t>
    </r>
    <r>
      <rPr>
        <sz val="10"/>
        <color rgb="FFFF0000"/>
        <rFont val="游ゴシック"/>
        <family val="3"/>
        <charset val="128"/>
        <scheme val="minor"/>
      </rPr>
      <t>200,000円＊12か月</t>
    </r>
    <rPh sb="12" eb="13">
      <t>エン</t>
    </rPh>
    <rPh sb="17" eb="18">
      <t>ゲツ</t>
    </rPh>
    <phoneticPr fontId="3"/>
  </si>
  <si>
    <t>令和元年4月1日から</t>
    <rPh sb="0" eb="2">
      <t>レイワ</t>
    </rPh>
    <rPh sb="2" eb="3">
      <t>ゲン</t>
    </rPh>
    <rPh sb="3" eb="4">
      <t>ネン</t>
    </rPh>
    <rPh sb="5" eb="6">
      <t>ガツ</t>
    </rPh>
    <rPh sb="7" eb="8">
      <t>ニチ</t>
    </rPh>
    <phoneticPr fontId="3"/>
  </si>
  <si>
    <t>基本給（支給方法：　　）</t>
    <rPh sb="0" eb="3">
      <t>キホンキュウ</t>
    </rPh>
    <rPh sb="4" eb="6">
      <t>シキュウ</t>
    </rPh>
    <rPh sb="6" eb="8">
      <t>ホウホウ</t>
    </rPh>
    <phoneticPr fontId="3"/>
  </si>
  <si>
    <r>
      <t>　　　＊加算対象額の合計は、</t>
    </r>
    <r>
      <rPr>
        <sz val="11"/>
        <rFont val="游ゴシック"/>
        <family val="3"/>
        <charset val="128"/>
        <scheme val="minor"/>
      </rPr>
      <t>1,678,000円を上限とします。</t>
    </r>
    <rPh sb="4" eb="6">
      <t>カサン</t>
    </rPh>
    <rPh sb="6" eb="8">
      <t>タイショウ</t>
    </rPh>
    <rPh sb="8" eb="9">
      <t>ガク</t>
    </rPh>
    <rPh sb="10" eb="12">
      <t>ゴウケイ</t>
    </rPh>
    <rPh sb="23" eb="24">
      <t>エン</t>
    </rPh>
    <rPh sb="25" eb="27">
      <t>ジョウゲン</t>
    </rPh>
    <phoneticPr fontId="3"/>
  </si>
  <si>
    <r>
      <t>　　　＊加算対象額の合計は、</t>
    </r>
    <r>
      <rPr>
        <sz val="11"/>
        <color rgb="FFFF0000"/>
        <rFont val="游ゴシック"/>
        <family val="3"/>
        <charset val="128"/>
        <scheme val="minor"/>
      </rPr>
      <t>1,678,000円</t>
    </r>
    <r>
      <rPr>
        <sz val="11"/>
        <color theme="1"/>
        <rFont val="游ゴシック"/>
        <family val="2"/>
        <charset val="128"/>
        <scheme val="minor"/>
      </rPr>
      <t>を上限とします。</t>
    </r>
    <rPh sb="4" eb="6">
      <t>カサン</t>
    </rPh>
    <rPh sb="6" eb="8">
      <t>タイショウ</t>
    </rPh>
    <rPh sb="8" eb="9">
      <t>ガク</t>
    </rPh>
    <rPh sb="10" eb="12">
      <t>ゴウケイ</t>
    </rPh>
    <rPh sb="23" eb="24">
      <t>エン</t>
    </rPh>
    <rPh sb="25" eb="27">
      <t>ジョウゲン</t>
    </rPh>
    <phoneticPr fontId="3"/>
  </si>
  <si>
    <t>№</t>
    <phoneticPr fontId="21"/>
  </si>
  <si>
    <t>職員名</t>
    <rPh sb="0" eb="2">
      <t>ショクイン</t>
    </rPh>
    <rPh sb="2" eb="3">
      <t>メイ</t>
    </rPh>
    <phoneticPr fontId="21"/>
  </si>
  <si>
    <t>合計</t>
    <rPh sb="0" eb="2">
      <t>ゴウケイ</t>
    </rPh>
    <phoneticPr fontId="21"/>
  </si>
  <si>
    <t>基本給</t>
    <rPh sb="0" eb="2">
      <t>キホン</t>
    </rPh>
    <rPh sb="2" eb="3">
      <t>キュウ</t>
    </rPh>
    <phoneticPr fontId="21"/>
  </si>
  <si>
    <t>手当</t>
    <rPh sb="0" eb="2">
      <t>テアテ</t>
    </rPh>
    <phoneticPr fontId="21"/>
  </si>
  <si>
    <t>賞与</t>
    <rPh sb="0" eb="2">
      <t>ショウヨ</t>
    </rPh>
    <phoneticPr fontId="21"/>
  </si>
  <si>
    <t>年</t>
    <rPh sb="0" eb="1">
      <t>ネン</t>
    </rPh>
    <phoneticPr fontId="21"/>
  </si>
  <si>
    <t>か月</t>
    <rPh sb="1" eb="2">
      <t>ゲツ</t>
    </rPh>
    <phoneticPr fontId="21"/>
  </si>
  <si>
    <t>加算上限額</t>
    <rPh sb="0" eb="2">
      <t>カサン</t>
    </rPh>
    <rPh sb="2" eb="5">
      <t>ジョウゲンガク</t>
    </rPh>
    <phoneticPr fontId="21"/>
  </si>
  <si>
    <t>①</t>
    <phoneticPr fontId="3"/>
  </si>
  <si>
    <t>②</t>
    <phoneticPr fontId="3"/>
  </si>
  <si>
    <t>③</t>
    <phoneticPr fontId="3"/>
  </si>
  <si>
    <t>加算の種類</t>
    <rPh sb="0" eb="2">
      <t>カサン</t>
    </rPh>
    <rPh sb="3" eb="5">
      <t>シュルイ</t>
    </rPh>
    <phoneticPr fontId="3"/>
  </si>
  <si>
    <t>補助上限額（1人当たり）</t>
    <rPh sb="0" eb="2">
      <t>ホジョ</t>
    </rPh>
    <rPh sb="2" eb="5">
      <t>ジョウゲンガク</t>
    </rPh>
    <rPh sb="7" eb="8">
      <t>ニン</t>
    </rPh>
    <rPh sb="8" eb="9">
      <t>ア</t>
    </rPh>
    <phoneticPr fontId="3"/>
  </si>
  <si>
    <t>現在の施設</t>
    <rPh sb="0" eb="2">
      <t>ゲンザイ</t>
    </rPh>
    <rPh sb="3" eb="5">
      <t>シセツ</t>
    </rPh>
    <phoneticPr fontId="21"/>
  </si>
  <si>
    <t>社会保険料</t>
    <rPh sb="0" eb="2">
      <t>シャカイ</t>
    </rPh>
    <rPh sb="2" eb="4">
      <t>ホケン</t>
    </rPh>
    <rPh sb="4" eb="5">
      <t>リョウ</t>
    </rPh>
    <phoneticPr fontId="21"/>
  </si>
  <si>
    <r>
      <t>【留意事項】　</t>
    </r>
    <r>
      <rPr>
        <b/>
        <sz val="10"/>
        <rFont val="游ゴシック"/>
        <family val="3"/>
        <charset val="128"/>
        <scheme val="minor"/>
      </rPr>
      <t>※必ず事前にご確認のうえ申請をお願いします。</t>
    </r>
    <rPh sb="1" eb="3">
      <t>リュウイ</t>
    </rPh>
    <rPh sb="3" eb="5">
      <t>ジコウ</t>
    </rPh>
    <rPh sb="8" eb="9">
      <t>カナラ</t>
    </rPh>
    <rPh sb="10" eb="12">
      <t>ジゼン</t>
    </rPh>
    <rPh sb="14" eb="16">
      <t>カクニン</t>
    </rPh>
    <rPh sb="19" eb="21">
      <t>シンセイ</t>
    </rPh>
    <rPh sb="23" eb="24">
      <t>ネガ</t>
    </rPh>
    <phoneticPr fontId="3"/>
  </si>
  <si>
    <t>①</t>
  </si>
  <si>
    <t>②</t>
  </si>
  <si>
    <t>③</t>
  </si>
  <si>
    <t>　　　　　　　　　　　　　　　　　　　＊加算対象額の合計は、919,000円を上限とします。</t>
    <rPh sb="20" eb="22">
      <t>カサン</t>
    </rPh>
    <rPh sb="22" eb="24">
      <t>タイショウ</t>
    </rPh>
    <rPh sb="24" eb="25">
      <t>ガク</t>
    </rPh>
    <rPh sb="26" eb="28">
      <t>ゴウケイ</t>
    </rPh>
    <rPh sb="37" eb="38">
      <t>エン</t>
    </rPh>
    <rPh sb="39" eb="41">
      <t>ジョウゲン</t>
    </rPh>
    <phoneticPr fontId="3"/>
  </si>
  <si>
    <t>種別
（継続/新規）
（※１）</t>
    <rPh sb="0" eb="2">
      <t>シュベツ</t>
    </rPh>
    <rPh sb="4" eb="6">
      <t>ケイゾク</t>
    </rPh>
    <rPh sb="7" eb="9">
      <t>シンキ</t>
    </rPh>
    <phoneticPr fontId="3"/>
  </si>
  <si>
    <t>該当要件
キャリアアップ①～③
（※２）</t>
    <rPh sb="0" eb="2">
      <t>ガイトウ</t>
    </rPh>
    <rPh sb="2" eb="4">
      <t>ヨウケン</t>
    </rPh>
    <phoneticPr fontId="21"/>
  </si>
  <si>
    <r>
      <t>※４　</t>
    </r>
    <r>
      <rPr>
        <b/>
        <u/>
        <sz val="10"/>
        <rFont val="游ゴシック"/>
        <family val="3"/>
        <charset val="128"/>
        <scheme val="minor"/>
      </rPr>
      <t>年度途中で雇用された方や退職された方については、月割りで算定（補助上限額×在籍月数÷12月）した額が上限額</t>
    </r>
    <r>
      <rPr>
        <sz val="10"/>
        <rFont val="游ゴシック"/>
        <family val="3"/>
        <charset val="128"/>
        <scheme val="minor"/>
      </rPr>
      <t>となりますので、ご注意ください。</t>
    </r>
    <phoneticPr fontId="3"/>
  </si>
  <si>
    <t>放課後児童支援員等認定資格研修修了（予定）年度
（※3）</t>
    <rPh sb="0" eb="3">
      <t>ホウカゴ</t>
    </rPh>
    <rPh sb="3" eb="5">
      <t>ジドウ</t>
    </rPh>
    <rPh sb="5" eb="7">
      <t>シエン</t>
    </rPh>
    <rPh sb="7" eb="8">
      <t>イン</t>
    </rPh>
    <rPh sb="8" eb="9">
      <t>トウ</t>
    </rPh>
    <rPh sb="9" eb="11">
      <t>ニンテイ</t>
    </rPh>
    <rPh sb="11" eb="13">
      <t>シカク</t>
    </rPh>
    <rPh sb="13" eb="15">
      <t>ケンシュウ</t>
    </rPh>
    <rPh sb="15" eb="17">
      <t>シュウリョウ</t>
    </rPh>
    <rPh sb="18" eb="20">
      <t>ヨテイ</t>
    </rPh>
    <rPh sb="21" eb="23">
      <t>ネンド</t>
    </rPh>
    <phoneticPr fontId="3"/>
  </si>
  <si>
    <t>　　　放課後児童支援員等資質向上研修等の研修を受講することが要件となっておりますので、毎年1回以上は研修を受講するようにしてください。</t>
    <rPh sb="3" eb="6">
      <t>ホウカゴ</t>
    </rPh>
    <rPh sb="6" eb="8">
      <t>ジドウ</t>
    </rPh>
    <rPh sb="8" eb="10">
      <t>シエン</t>
    </rPh>
    <rPh sb="10" eb="11">
      <t>イン</t>
    </rPh>
    <rPh sb="11" eb="12">
      <t>トウ</t>
    </rPh>
    <rPh sb="12" eb="14">
      <t>シシツ</t>
    </rPh>
    <rPh sb="14" eb="16">
      <t>コウジョウ</t>
    </rPh>
    <rPh sb="16" eb="18">
      <t>ケンシュウ</t>
    </rPh>
    <rPh sb="18" eb="19">
      <t>トウ</t>
    </rPh>
    <rPh sb="20" eb="22">
      <t>ケンシュウ</t>
    </rPh>
    <rPh sb="23" eb="25">
      <t>ジュコウ</t>
    </rPh>
    <rPh sb="30" eb="32">
      <t>ヨウケン</t>
    </rPh>
    <rPh sb="43" eb="45">
      <t>マイトシ</t>
    </rPh>
    <rPh sb="46" eb="47">
      <t>カイ</t>
    </rPh>
    <rPh sb="47" eb="49">
      <t>イジョウ</t>
    </rPh>
    <rPh sb="50" eb="52">
      <t>ケンシュウ</t>
    </rPh>
    <rPh sb="53" eb="55">
      <t>ジュコウ</t>
    </rPh>
    <phoneticPr fontId="21"/>
  </si>
  <si>
    <t>補助基準額</t>
    <rPh sb="0" eb="2">
      <t>ホジョ</t>
    </rPh>
    <rPh sb="2" eb="4">
      <t>キジュン</t>
    </rPh>
    <rPh sb="4" eb="5">
      <t>ガク</t>
    </rPh>
    <phoneticPr fontId="3"/>
  </si>
  <si>
    <t>加算額（※5）</t>
    <rPh sb="0" eb="2">
      <t>カサン</t>
    </rPh>
    <rPh sb="2" eb="3">
      <t>ガク</t>
    </rPh>
    <phoneticPr fontId="21"/>
  </si>
  <si>
    <t>賃金改善項目（※6）</t>
    <rPh sb="0" eb="2">
      <t>チンギン</t>
    </rPh>
    <rPh sb="2" eb="4">
      <t>カイゼン</t>
    </rPh>
    <rPh sb="4" eb="6">
      <t>コウモク</t>
    </rPh>
    <phoneticPr fontId="21"/>
  </si>
  <si>
    <t>○加算対象額計</t>
    <rPh sb="1" eb="3">
      <t>カサン</t>
    </rPh>
    <rPh sb="3" eb="5">
      <t>タイショウ</t>
    </rPh>
    <rPh sb="5" eb="6">
      <t>ガク</t>
    </rPh>
    <rPh sb="6" eb="7">
      <t>ケイ</t>
    </rPh>
    <phoneticPr fontId="3"/>
  </si>
  <si>
    <t>上限額</t>
    <rPh sb="0" eb="2">
      <t>ジョウゲン</t>
    </rPh>
    <rPh sb="2" eb="3">
      <t>ガク</t>
    </rPh>
    <phoneticPr fontId="3"/>
  </si>
  <si>
    <t>○</t>
  </si>
  <si>
    <r>
      <rPr>
        <b/>
        <sz val="10"/>
        <rFont val="游ゴシック"/>
        <family val="3"/>
        <charset val="128"/>
        <scheme val="minor"/>
      </rPr>
      <t>　　　　</t>
    </r>
    <r>
      <rPr>
        <b/>
        <u/>
        <sz val="10"/>
        <rFont val="游ゴシック"/>
        <family val="3"/>
        <charset val="128"/>
        <scheme val="minor"/>
      </rPr>
      <t>なっておりますので、注意してください。</t>
    </r>
    <rPh sb="14" eb="16">
      <t>チュウイ</t>
    </rPh>
    <phoneticPr fontId="3"/>
  </si>
  <si>
    <t>　・実績報告時に給与明細等の根拠書類の提出を求めますので、対象者に支払われている金額等が明確に把握できるような資料の準備をお願いします。</t>
    <rPh sb="2" eb="4">
      <t>ジッセキ</t>
    </rPh>
    <rPh sb="4" eb="6">
      <t>ホウコク</t>
    </rPh>
    <rPh sb="6" eb="7">
      <t>ジ</t>
    </rPh>
    <rPh sb="8" eb="10">
      <t>キュウヨ</t>
    </rPh>
    <rPh sb="10" eb="12">
      <t>メイサイ</t>
    </rPh>
    <rPh sb="12" eb="13">
      <t>トウ</t>
    </rPh>
    <rPh sb="14" eb="16">
      <t>コンキョ</t>
    </rPh>
    <rPh sb="16" eb="18">
      <t>ショルイ</t>
    </rPh>
    <rPh sb="19" eb="21">
      <t>テイシュツ</t>
    </rPh>
    <rPh sb="22" eb="23">
      <t>モト</t>
    </rPh>
    <rPh sb="29" eb="32">
      <t>タイショウシャ</t>
    </rPh>
    <rPh sb="33" eb="35">
      <t>シハラ</t>
    </rPh>
    <rPh sb="40" eb="42">
      <t>キンガク</t>
    </rPh>
    <rPh sb="42" eb="43">
      <t>トウ</t>
    </rPh>
    <rPh sb="44" eb="46">
      <t>メイカク</t>
    </rPh>
    <rPh sb="47" eb="49">
      <t>ハアク</t>
    </rPh>
    <rPh sb="55" eb="57">
      <t>シリョウ</t>
    </rPh>
    <rPh sb="58" eb="60">
      <t>ジュンビ</t>
    </rPh>
    <rPh sb="62" eb="63">
      <t>ネガ</t>
    </rPh>
    <phoneticPr fontId="3"/>
  </si>
  <si>
    <r>
      <t>※６　・改善する予定の項目に〇をしてください。なお、当加算については、</t>
    </r>
    <r>
      <rPr>
        <b/>
        <u/>
        <sz val="10"/>
        <rFont val="游ゴシック"/>
        <family val="3"/>
        <charset val="128"/>
        <scheme val="minor"/>
      </rPr>
      <t>基本給（月給等）や毎月決まって支払われる手当による賃金改善を行うことを目的としています。</t>
    </r>
    <r>
      <rPr>
        <sz val="10"/>
        <rFont val="游ゴシック"/>
        <family val="3"/>
        <charset val="128"/>
        <scheme val="minor"/>
      </rPr>
      <t>従って、</t>
    </r>
    <r>
      <rPr>
        <b/>
        <u/>
        <sz val="10"/>
        <rFont val="游ゴシック"/>
        <family val="3"/>
        <charset val="128"/>
        <scheme val="minor"/>
      </rPr>
      <t>賞与や一時金等で全額を一括で支払うような対応は不可と</t>
    </r>
    <rPh sb="4" eb="6">
      <t>カイゼン</t>
    </rPh>
    <rPh sb="8" eb="10">
      <t>ヨテイ</t>
    </rPh>
    <rPh sb="11" eb="13">
      <t>コウモク</t>
    </rPh>
    <rPh sb="26" eb="27">
      <t>トウ</t>
    </rPh>
    <rPh sb="27" eb="29">
      <t>カサン</t>
    </rPh>
    <rPh sb="35" eb="38">
      <t>キホンキュウ</t>
    </rPh>
    <rPh sb="39" eb="41">
      <t>ゲッキュウ</t>
    </rPh>
    <rPh sb="41" eb="42">
      <t>ナド</t>
    </rPh>
    <rPh sb="44" eb="46">
      <t>マイツキ</t>
    </rPh>
    <rPh sb="46" eb="47">
      <t>キ</t>
    </rPh>
    <rPh sb="50" eb="52">
      <t>シハラ</t>
    </rPh>
    <rPh sb="55" eb="57">
      <t>テアテ</t>
    </rPh>
    <rPh sb="60" eb="62">
      <t>チンギン</t>
    </rPh>
    <rPh sb="62" eb="64">
      <t>カイゼン</t>
    </rPh>
    <rPh sb="65" eb="66">
      <t>オコナ</t>
    </rPh>
    <rPh sb="70" eb="72">
      <t>モクテキ</t>
    </rPh>
    <rPh sb="79" eb="80">
      <t>シタガ</t>
    </rPh>
    <rPh sb="83" eb="85">
      <t>ショウヨ</t>
    </rPh>
    <rPh sb="86" eb="89">
      <t>イチジキン</t>
    </rPh>
    <rPh sb="89" eb="90">
      <t>トウ</t>
    </rPh>
    <rPh sb="91" eb="93">
      <t>ゼンガク</t>
    </rPh>
    <rPh sb="94" eb="96">
      <t>イッカツ</t>
    </rPh>
    <rPh sb="97" eb="99">
      <t>シハラ</t>
    </rPh>
    <rPh sb="103" eb="105">
      <t>タイオウ</t>
    </rPh>
    <rPh sb="106" eb="108">
      <t>フカ</t>
    </rPh>
    <phoneticPr fontId="3"/>
  </si>
  <si>
    <r>
      <t>　・</t>
    </r>
    <r>
      <rPr>
        <b/>
        <u/>
        <sz val="10"/>
        <rFont val="游ゴシック"/>
        <family val="3"/>
        <charset val="128"/>
        <scheme val="minor"/>
      </rPr>
      <t>H28年度の給与と比較して賃金改善がなされていることが補助要件となりますので、事前に対象者のH28年度からの賃金の推移について確認をお願いします。</t>
    </r>
    <rPh sb="5" eb="7">
      <t>ネンド</t>
    </rPh>
    <rPh sb="8" eb="10">
      <t>キュウヨ</t>
    </rPh>
    <rPh sb="11" eb="13">
      <t>ヒカク</t>
    </rPh>
    <rPh sb="15" eb="17">
      <t>チンギン</t>
    </rPh>
    <rPh sb="17" eb="19">
      <t>カイゼン</t>
    </rPh>
    <rPh sb="29" eb="31">
      <t>ホジョ</t>
    </rPh>
    <rPh sb="31" eb="33">
      <t>ヨウケン</t>
    </rPh>
    <rPh sb="41" eb="43">
      <t>ジゼン</t>
    </rPh>
    <rPh sb="44" eb="47">
      <t>タイショウシャ</t>
    </rPh>
    <rPh sb="51" eb="53">
      <t>ネンド</t>
    </rPh>
    <rPh sb="56" eb="58">
      <t>チンギン</t>
    </rPh>
    <rPh sb="59" eb="61">
      <t>スイイ</t>
    </rPh>
    <rPh sb="65" eb="67">
      <t>カクニン</t>
    </rPh>
    <rPh sb="69" eb="70">
      <t>ネガ</t>
    </rPh>
    <phoneticPr fontId="3"/>
  </si>
  <si>
    <t>○○　○○</t>
    <phoneticPr fontId="3"/>
  </si>
  <si>
    <t>△　△△</t>
    <phoneticPr fontId="3"/>
  </si>
  <si>
    <t>★★　★★★</t>
    <phoneticPr fontId="3"/>
  </si>
  <si>
    <t>◇◇　◇</t>
    <phoneticPr fontId="3"/>
  </si>
  <si>
    <t>新規</t>
  </si>
  <si>
    <t>継続</t>
  </si>
  <si>
    <t>H27</t>
    <phoneticPr fontId="3"/>
  </si>
  <si>
    <t>R3</t>
    <phoneticPr fontId="3"/>
  </si>
  <si>
    <t>R5</t>
    <phoneticPr fontId="3"/>
  </si>
  <si>
    <t>R2</t>
    <phoneticPr fontId="3"/>
  </si>
  <si>
    <t>（記入例）</t>
    <rPh sb="1" eb="3">
      <t>キニュウ</t>
    </rPh>
    <rPh sb="3" eb="4">
      <t>レイ</t>
    </rPh>
    <phoneticPr fontId="3"/>
  </si>
  <si>
    <t>過去に勤務していた施設（他クラブ、保育施設、学校、社会福祉施設等）</t>
    <rPh sb="0" eb="2">
      <t>カコ</t>
    </rPh>
    <rPh sb="3" eb="5">
      <t>キンム</t>
    </rPh>
    <rPh sb="9" eb="11">
      <t>シセツ</t>
    </rPh>
    <rPh sb="12" eb="13">
      <t>ホカ</t>
    </rPh>
    <rPh sb="17" eb="19">
      <t>ホイク</t>
    </rPh>
    <rPh sb="19" eb="21">
      <t>シセツ</t>
    </rPh>
    <rPh sb="22" eb="24">
      <t>ガッコウ</t>
    </rPh>
    <rPh sb="25" eb="27">
      <t>シャカイ</t>
    </rPh>
    <rPh sb="27" eb="29">
      <t>フクシ</t>
    </rPh>
    <rPh sb="29" eb="31">
      <t>シセツ</t>
    </rPh>
    <rPh sb="31" eb="32">
      <t>トウ</t>
    </rPh>
    <phoneticPr fontId="21"/>
  </si>
  <si>
    <t>補助対象（在籍予定）月数（※4）</t>
    <rPh sb="0" eb="2">
      <t>ホジョ</t>
    </rPh>
    <rPh sb="2" eb="4">
      <t>タイショウ</t>
    </rPh>
    <rPh sb="5" eb="7">
      <t>ザイセキ</t>
    </rPh>
    <rPh sb="7" eb="9">
      <t>ヨテイ</t>
    </rPh>
    <rPh sb="10" eb="12">
      <t>ツキスウ</t>
    </rPh>
    <phoneticPr fontId="3"/>
  </si>
  <si>
    <t>100,000＊2回</t>
    <rPh sb="9" eb="10">
      <t>カイ</t>
    </rPh>
    <phoneticPr fontId="3"/>
  </si>
  <si>
    <t>50,000円＊2回</t>
    <rPh sb="6" eb="7">
      <t>エン</t>
    </rPh>
    <rPh sb="9" eb="10">
      <t>カイ</t>
    </rPh>
    <phoneticPr fontId="3"/>
  </si>
  <si>
    <t>別紙様式１</t>
    <rPh sb="0" eb="2">
      <t>ベッシ</t>
    </rPh>
    <rPh sb="2" eb="4">
      <t>ヨウシキ</t>
    </rPh>
    <phoneticPr fontId="3"/>
  </si>
  <si>
    <t>放課後児童支援員等処遇改善事業（月額9,000円相当賃金改善）　賃金改善計画書</t>
    <rPh sb="32" eb="34">
      <t>チンギン</t>
    </rPh>
    <rPh sb="34" eb="36">
      <t>カイゼン</t>
    </rPh>
    <rPh sb="36" eb="39">
      <t>ケイカクショ</t>
    </rPh>
    <phoneticPr fontId="3"/>
  </si>
  <si>
    <t>放課後児童クラブ名（支援の単位名）</t>
    <rPh sb="0" eb="3">
      <t>ホウカゴ</t>
    </rPh>
    <rPh sb="3" eb="5">
      <t>ジドウ</t>
    </rPh>
    <rPh sb="8" eb="9">
      <t>メイ</t>
    </rPh>
    <rPh sb="10" eb="12">
      <t>シエン</t>
    </rPh>
    <rPh sb="13" eb="15">
      <t>タンイ</t>
    </rPh>
    <rPh sb="15" eb="16">
      <t>メイ</t>
    </rPh>
    <phoneticPr fontId="3"/>
  </si>
  <si>
    <t>１．補助額</t>
    <rPh sb="2" eb="4">
      <t>ホジョ</t>
    </rPh>
    <rPh sb="4" eb="5">
      <t>ガク</t>
    </rPh>
    <phoneticPr fontId="3"/>
  </si>
  <si>
    <t>①　事業実施期間</t>
    <rPh sb="2" eb="4">
      <t>ジギョウ</t>
    </rPh>
    <rPh sb="4" eb="6">
      <t>ジッシ</t>
    </rPh>
    <rPh sb="6" eb="8">
      <t>キカン</t>
    </rPh>
    <phoneticPr fontId="3"/>
  </si>
  <si>
    <t>令和</t>
    <rPh sb="0" eb="2">
      <t>レイワ</t>
    </rPh>
    <phoneticPr fontId="3"/>
  </si>
  <si>
    <t>年</t>
    <rPh sb="0" eb="1">
      <t>ネン</t>
    </rPh>
    <phoneticPr fontId="3"/>
  </si>
  <si>
    <t>月</t>
    <rPh sb="0" eb="1">
      <t>ガツ</t>
    </rPh>
    <phoneticPr fontId="3"/>
  </si>
  <si>
    <t>２．賃金改善額</t>
    <rPh sb="2" eb="4">
      <t>チンギン</t>
    </rPh>
    <rPh sb="4" eb="6">
      <t>カイゼン</t>
    </rPh>
    <rPh sb="6" eb="7">
      <t>ガク</t>
    </rPh>
    <phoneticPr fontId="3"/>
  </si>
  <si>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3"/>
  </si>
  <si>
    <t>③　賃金改善見込額</t>
    <rPh sb="2" eb="4">
      <t>チンギン</t>
    </rPh>
    <rPh sb="4" eb="6">
      <t>カイゼン</t>
    </rPh>
    <rPh sb="6" eb="8">
      <t>ミコ</t>
    </rPh>
    <rPh sb="8" eb="9">
      <t>ガク</t>
    </rPh>
    <phoneticPr fontId="3"/>
  </si>
  <si>
    <t>　※「×」の場合は事業の対象外</t>
    <rPh sb="6" eb="8">
      <t>バアイ</t>
    </rPh>
    <rPh sb="9" eb="11">
      <t>ジギョウ</t>
    </rPh>
    <rPh sb="12" eb="15">
      <t>タイショウガイ</t>
    </rPh>
    <phoneticPr fontId="3"/>
  </si>
  <si>
    <t>④　うち、基本給又は決まって毎月
　　支払う手当による賃金改善見込額</t>
    <rPh sb="31" eb="33">
      <t>ミコミ</t>
    </rPh>
    <phoneticPr fontId="3"/>
  </si>
  <si>
    <t>賃金改善等見込額合計（⑥）が補助額（②）以上</t>
    <rPh sb="0" eb="2">
      <t>チンギン</t>
    </rPh>
    <rPh sb="2" eb="4">
      <t>カイゼン</t>
    </rPh>
    <rPh sb="4" eb="5">
      <t>トウ</t>
    </rPh>
    <rPh sb="5" eb="7">
      <t>ミコミ</t>
    </rPh>
    <rPh sb="7" eb="8">
      <t>ガク</t>
    </rPh>
    <rPh sb="8" eb="10">
      <t>ゴウケイ</t>
    </rPh>
    <rPh sb="14" eb="17">
      <t>ホジョガク</t>
    </rPh>
    <rPh sb="20" eb="22">
      <t>イジョウ</t>
    </rPh>
    <phoneticPr fontId="3"/>
  </si>
  <si>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3"/>
  </si>
  <si>
    <r>
      <t>⑥　賃金改善等見込額合計</t>
    </r>
    <r>
      <rPr>
        <sz val="6"/>
        <color theme="1"/>
        <rFont val="HGｺﾞｼｯｸM"/>
        <family val="3"/>
        <charset val="128"/>
      </rPr>
      <t>（③＋⑤）</t>
    </r>
    <rPh sb="2" eb="4">
      <t>チンギン</t>
    </rPh>
    <rPh sb="4" eb="6">
      <t>カイゼン</t>
    </rPh>
    <rPh sb="6" eb="7">
      <t>トウ</t>
    </rPh>
    <rPh sb="7" eb="9">
      <t>ミコミ</t>
    </rPh>
    <rPh sb="9" eb="10">
      <t>ガク</t>
    </rPh>
    <rPh sb="10" eb="12">
      <t>ゴウケイ</t>
    </rPh>
    <phoneticPr fontId="3"/>
  </si>
  <si>
    <t>⑦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3"/>
  </si>
  <si>
    <t>⑧　本事業による賃金改善の継続の有無</t>
    <rPh sb="2" eb="3">
      <t>ホン</t>
    </rPh>
    <rPh sb="3" eb="5">
      <t>ジギョウ</t>
    </rPh>
    <rPh sb="8" eb="10">
      <t>チンギン</t>
    </rPh>
    <rPh sb="10" eb="12">
      <t>カイゼン</t>
    </rPh>
    <rPh sb="13" eb="15">
      <t>ケイゾク</t>
    </rPh>
    <rPh sb="16" eb="18">
      <t>ウム</t>
    </rPh>
    <phoneticPr fontId="3"/>
  </si>
  <si>
    <t>※黄色のセルについて記入をお願いいたします。</t>
    <rPh sb="1" eb="3">
      <t>キイロ</t>
    </rPh>
    <rPh sb="10" eb="12">
      <t>キニュウ</t>
    </rPh>
    <rPh sb="14" eb="15">
      <t>ネガ</t>
    </rPh>
    <phoneticPr fontId="3"/>
  </si>
  <si>
    <t>別紙様式１別添１</t>
    <rPh sb="0" eb="2">
      <t>ベッシ</t>
    </rPh>
    <rPh sb="2" eb="4">
      <t>ヨウシキ</t>
    </rPh>
    <rPh sb="5" eb="7">
      <t>ベッテン</t>
    </rPh>
    <phoneticPr fontId="3"/>
  </si>
  <si>
    <t>賃金改善内訳（職員別内訳）</t>
    <rPh sb="0" eb="2">
      <t>チンギン</t>
    </rPh>
    <rPh sb="2" eb="4">
      <t>カイゼン</t>
    </rPh>
    <rPh sb="4" eb="6">
      <t>ウチワケ</t>
    </rPh>
    <rPh sb="7" eb="9">
      <t>ショクイン</t>
    </rPh>
    <rPh sb="9" eb="10">
      <t>ベツ</t>
    </rPh>
    <rPh sb="10" eb="12">
      <t>ウチワケ</t>
    </rPh>
    <phoneticPr fontId="3"/>
  </si>
  <si>
    <t>NO.</t>
    <phoneticPr fontId="3"/>
  </si>
  <si>
    <t>職員名</t>
    <rPh sb="0" eb="2">
      <t>ショクイン</t>
    </rPh>
    <rPh sb="2" eb="3">
      <t>メイ</t>
    </rPh>
    <phoneticPr fontId="3"/>
  </si>
  <si>
    <t>①職種</t>
    <rPh sb="1" eb="3">
      <t>ショクシュ</t>
    </rPh>
    <phoneticPr fontId="3"/>
  </si>
  <si>
    <t>②常勤・非常勤の別</t>
    <rPh sb="1" eb="3">
      <t>ジョウキン</t>
    </rPh>
    <rPh sb="4" eb="7">
      <t>ヒジョウキン</t>
    </rPh>
    <rPh sb="8" eb="9">
      <t>ベツ</t>
    </rPh>
    <phoneticPr fontId="3"/>
  </si>
  <si>
    <t>③補助単価
（月額）</t>
    <rPh sb="1" eb="3">
      <t>ホジョ</t>
    </rPh>
    <rPh sb="3" eb="5">
      <t>タンカ</t>
    </rPh>
    <rPh sb="7" eb="9">
      <t>ゲツガク</t>
    </rPh>
    <phoneticPr fontId="3"/>
  </si>
  <si>
    <t>④常勤職員数</t>
    <rPh sb="1" eb="3">
      <t>ジョウキン</t>
    </rPh>
    <rPh sb="3" eb="5">
      <t>ショクイン</t>
    </rPh>
    <rPh sb="5" eb="6">
      <t>スウ</t>
    </rPh>
    <phoneticPr fontId="3"/>
  </si>
  <si>
    <t>非常勤職員数
（常勤換算）</t>
    <rPh sb="0" eb="3">
      <t>ヒジョウキン</t>
    </rPh>
    <rPh sb="3" eb="5">
      <t>ショクイン</t>
    </rPh>
    <rPh sb="5" eb="6">
      <t>カズ</t>
    </rPh>
    <rPh sb="8" eb="10">
      <t>ジョウキン</t>
    </rPh>
    <rPh sb="10" eb="12">
      <t>カンサン</t>
    </rPh>
    <phoneticPr fontId="3"/>
  </si>
  <si>
    <t>⑧賃金改善実施月数</t>
    <rPh sb="1" eb="3">
      <t>チンギン</t>
    </rPh>
    <rPh sb="3" eb="5">
      <t>カイゼン</t>
    </rPh>
    <rPh sb="5" eb="7">
      <t>ジッシ</t>
    </rPh>
    <rPh sb="7" eb="9">
      <t>ツキスウ</t>
    </rPh>
    <phoneticPr fontId="3"/>
  </si>
  <si>
    <t>⑨補助基準額
（③×④or⑦×⑧）</t>
    <rPh sb="1" eb="3">
      <t>ホジョ</t>
    </rPh>
    <rPh sb="3" eb="5">
      <t>キジュン</t>
    </rPh>
    <rPh sb="5" eb="6">
      <t>ガク</t>
    </rPh>
    <phoneticPr fontId="3"/>
  </si>
  <si>
    <t>⑬賃金改善に伴う法定福利費等の事業主負担分の増分</t>
    <phoneticPr fontId="3"/>
  </si>
  <si>
    <t>⑭１月当たりの平均賃金改善見込額</t>
    <rPh sb="2" eb="3">
      <t>ガツ</t>
    </rPh>
    <rPh sb="3" eb="4">
      <t>ア</t>
    </rPh>
    <rPh sb="7" eb="9">
      <t>ヘイキン</t>
    </rPh>
    <rPh sb="9" eb="11">
      <t>チンギン</t>
    </rPh>
    <rPh sb="11" eb="13">
      <t>カイゼン</t>
    </rPh>
    <rPh sb="13" eb="15">
      <t>ミコミ</t>
    </rPh>
    <rPh sb="15" eb="16">
      <t>ガク</t>
    </rPh>
    <phoneticPr fontId="3"/>
  </si>
  <si>
    <t>⑮備考</t>
    <rPh sb="1" eb="3">
      <t>ビコウ</t>
    </rPh>
    <phoneticPr fontId="3"/>
  </si>
  <si>
    <t>⑤１ヶ月当たりの勤務時間数</t>
    <rPh sb="3" eb="4">
      <t>ゲツ</t>
    </rPh>
    <rPh sb="4" eb="5">
      <t>ア</t>
    </rPh>
    <rPh sb="8" eb="10">
      <t>キンム</t>
    </rPh>
    <rPh sb="10" eb="13">
      <t>ジカンスウ</t>
    </rPh>
    <phoneticPr fontId="3"/>
  </si>
  <si>
    <t>⑥就業規則等で定めた常勤の１ヶ月当たりの勤務時間数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3"/>
  </si>
  <si>
    <t>⑦常勤換算値</t>
    <rPh sb="1" eb="3">
      <t>ジョウキン</t>
    </rPh>
    <rPh sb="3" eb="5">
      <t>カンザン</t>
    </rPh>
    <rPh sb="5" eb="6">
      <t>チ</t>
    </rPh>
    <phoneticPr fontId="3"/>
  </si>
  <si>
    <t>⑪基本給又は決まって毎月支払う手当</t>
    <phoneticPr fontId="3"/>
  </si>
  <si>
    <t>⑫その他</t>
    <rPh sb="3" eb="4">
      <t>タ</t>
    </rPh>
    <phoneticPr fontId="3"/>
  </si>
  <si>
    <t>常勤職員</t>
    <rPh sb="0" eb="2">
      <t>ジョウキン</t>
    </rPh>
    <rPh sb="2" eb="4">
      <t>ショクイン</t>
    </rPh>
    <phoneticPr fontId="3"/>
  </si>
  <si>
    <t>合計</t>
    <rPh sb="0" eb="2">
      <t>ゴウケイ</t>
    </rPh>
    <phoneticPr fontId="3"/>
  </si>
  <si>
    <t>※黄色のセルについて記入をお願いします。</t>
    <rPh sb="1" eb="3">
      <t>キイロ</t>
    </rPh>
    <rPh sb="10" eb="12">
      <t>キニュウ</t>
    </rPh>
    <rPh sb="14" eb="15">
      <t>ネガ</t>
    </rPh>
    <phoneticPr fontId="3"/>
  </si>
  <si>
    <t>賃金改善に伴う法定福利費等の事業主負担分の増分算定根拠（クラブ総額）</t>
    <rPh sb="23" eb="27">
      <t>サンテイコンキョ</t>
    </rPh>
    <rPh sb="31" eb="33">
      <t>ソウガク</t>
    </rPh>
    <phoneticPr fontId="3"/>
  </si>
  <si>
    <t>÷</t>
    <phoneticPr fontId="3"/>
  </si>
  <si>
    <t>×</t>
    <phoneticPr fontId="3"/>
  </si>
  <si>
    <t>=</t>
    <phoneticPr fontId="3"/>
  </si>
  <si>
    <t>（前年度における法定福利費等の事業主負担分の総額）</t>
    <rPh sb="1" eb="4">
      <t>ゼンネンド</t>
    </rPh>
    <rPh sb="8" eb="13">
      <t>ホウテイフクリヒ</t>
    </rPh>
    <rPh sb="13" eb="14">
      <t>トウ</t>
    </rPh>
    <rPh sb="15" eb="21">
      <t>ジギョウヌシフタンブン</t>
    </rPh>
    <rPh sb="22" eb="24">
      <t>ソウガク</t>
    </rPh>
    <phoneticPr fontId="3"/>
  </si>
  <si>
    <t>前年度における賃金の総額</t>
    <rPh sb="0" eb="3">
      <t>ゼンネンド</t>
    </rPh>
    <rPh sb="7" eb="9">
      <t>チンギン</t>
    </rPh>
    <rPh sb="10" eb="12">
      <t>ソウガク</t>
    </rPh>
    <phoneticPr fontId="3"/>
  </si>
  <si>
    <t>賃金改善額</t>
    <rPh sb="0" eb="2">
      <t>チンギン</t>
    </rPh>
    <rPh sb="2" eb="5">
      <t>カイゼンガク</t>
    </rPh>
    <phoneticPr fontId="3"/>
  </si>
  <si>
    <t>事業主負担増額分</t>
    <rPh sb="0" eb="2">
      <t>ジギョウ</t>
    </rPh>
    <rPh sb="2" eb="3">
      <t>ヌシ</t>
    </rPh>
    <rPh sb="3" eb="5">
      <t>フタン</t>
    </rPh>
    <rPh sb="5" eb="8">
      <t>ゾウガクブン</t>
    </rPh>
    <phoneticPr fontId="3"/>
  </si>
  <si>
    <t>＜参考＞</t>
    <rPh sb="1" eb="3">
      <t>サンコウ</t>
    </rPh>
    <phoneticPr fontId="3"/>
  </si>
  <si>
    <t>事業実施期間</t>
    <rPh sb="0" eb="2">
      <t>ジギョウ</t>
    </rPh>
    <rPh sb="2" eb="4">
      <t>ジッシ</t>
    </rPh>
    <rPh sb="4" eb="6">
      <t>キカン</t>
    </rPh>
    <phoneticPr fontId="3"/>
  </si>
  <si>
    <t>○放課後児童支援員等処遇改善事業（月額9,000円相当賃金改善）を実施する期間</t>
    <phoneticPr fontId="3"/>
  </si>
  <si>
    <t>補助単価</t>
    <rPh sb="0" eb="2">
      <t>ホジョ</t>
    </rPh>
    <rPh sb="2" eb="4">
      <t>タンカ</t>
    </rPh>
    <phoneticPr fontId="3"/>
  </si>
  <si>
    <t>○子ども・子育て支援交付金交付要綱に定める職員１人当たりの単価をいう。</t>
    <rPh sb="1" eb="2">
      <t>コ</t>
    </rPh>
    <rPh sb="5" eb="7">
      <t>コソダ</t>
    </rPh>
    <rPh sb="8" eb="10">
      <t>シエン</t>
    </rPh>
    <rPh sb="10" eb="13">
      <t>コウフキン</t>
    </rPh>
    <rPh sb="13" eb="15">
      <t>コウフ</t>
    </rPh>
    <rPh sb="18" eb="19">
      <t>サダ</t>
    </rPh>
    <phoneticPr fontId="3"/>
  </si>
  <si>
    <t>賃金改善対象者数</t>
    <rPh sb="0" eb="2">
      <t>チンギン</t>
    </rPh>
    <rPh sb="2" eb="4">
      <t>カイゼン</t>
    </rPh>
    <rPh sb="4" eb="7">
      <t>タイショウシャ</t>
    </rPh>
    <rPh sb="7" eb="8">
      <t>スウ</t>
    </rPh>
    <phoneticPr fontId="3"/>
  </si>
  <si>
    <t>○放課後児童支援員等処遇改善事業（月額9,000円相当賃金改善）により賃金改善を行う職員数をいう（常勤職員数と非常勤職員数の合計）。
○ただし、経営に携わる法人の役員である職員を除く。</t>
    <rPh sb="49" eb="51">
      <t>ジョウキン</t>
    </rPh>
    <rPh sb="51" eb="53">
      <t>ショクイン</t>
    </rPh>
    <rPh sb="53" eb="54">
      <t>スウ</t>
    </rPh>
    <rPh sb="55" eb="58">
      <t>ヒジョウキン</t>
    </rPh>
    <rPh sb="58" eb="60">
      <t>ショクイン</t>
    </rPh>
    <rPh sb="60" eb="61">
      <t>スウ</t>
    </rPh>
    <rPh sb="62" eb="64">
      <t>ゴウケイ</t>
    </rPh>
    <phoneticPr fontId="3"/>
  </si>
  <si>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3"/>
  </si>
  <si>
    <t>非常勤職員</t>
    <rPh sb="0" eb="3">
      <t>ヒジョウキン</t>
    </rPh>
    <rPh sb="3" eb="5">
      <t>ショクイン</t>
    </rPh>
    <phoneticPr fontId="3"/>
  </si>
  <si>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3"/>
  </si>
  <si>
    <t>賃金改善実施月数</t>
    <rPh sb="0" eb="2">
      <t>チンギン</t>
    </rPh>
    <rPh sb="2" eb="4">
      <t>カイゼン</t>
    </rPh>
    <rPh sb="4" eb="6">
      <t>ジッシ</t>
    </rPh>
    <rPh sb="6" eb="7">
      <t>ツキ</t>
    </rPh>
    <rPh sb="7" eb="8">
      <t>スウ</t>
    </rPh>
    <phoneticPr fontId="3"/>
  </si>
  <si>
    <t>○放課後児童支援員等処遇改善事業（月額9,000円相当賃金改善）を実施する月数</t>
    <rPh sb="37" eb="38">
      <t>ツキ</t>
    </rPh>
    <rPh sb="38" eb="39">
      <t>スウ</t>
    </rPh>
    <phoneticPr fontId="3"/>
  </si>
  <si>
    <t>賃金改善（見込）額</t>
    <rPh sb="0" eb="2">
      <t>チンギン</t>
    </rPh>
    <rPh sb="2" eb="4">
      <t>カイゼン</t>
    </rPh>
    <rPh sb="5" eb="7">
      <t>ミコミ</t>
    </rPh>
    <rPh sb="8" eb="9">
      <t>ガク</t>
    </rPh>
    <phoneticPr fontId="3"/>
  </si>
  <si>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をいう。</t>
    <rPh sb="118" eb="121">
      <t>ゴウケイガク</t>
    </rPh>
    <phoneticPr fontId="3"/>
  </si>
  <si>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3"/>
  </si>
  <si>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3"/>
  </si>
  <si>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3"/>
  </si>
  <si>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3"/>
  </si>
  <si>
    <t>本事業による賃金改善に係る計画の具体的内容を職員に周知</t>
    <phoneticPr fontId="3"/>
  </si>
  <si>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3"/>
  </si>
  <si>
    <t>本事業による賃金改善の継続の有無</t>
    <rPh sb="0" eb="1">
      <t>ホン</t>
    </rPh>
    <rPh sb="1" eb="3">
      <t>ジギョウ</t>
    </rPh>
    <rPh sb="6" eb="8">
      <t>チンギン</t>
    </rPh>
    <rPh sb="8" eb="10">
      <t>カイゼン</t>
    </rPh>
    <rPh sb="11" eb="13">
      <t>ケイゾク</t>
    </rPh>
    <rPh sb="14" eb="16">
      <t>ウム</t>
    </rPh>
    <phoneticPr fontId="3"/>
  </si>
  <si>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3"/>
  </si>
  <si>
    <t>備考</t>
    <rPh sb="0" eb="2">
      <t>ビコウ</t>
    </rPh>
    <phoneticPr fontId="3"/>
  </si>
  <si>
    <t>○年度途中の採用や退職がある場合にはその旨、また、賃金改善額が他の職員と比較して高額（低額、賃金改善を実施しない場合も含む）である場合についてはその理由を記載すること。</t>
    <phoneticPr fontId="3"/>
  </si>
  <si>
    <t>⑬備考</t>
    <rPh sb="1" eb="3">
      <t>ビコウ</t>
    </rPh>
    <phoneticPr fontId="3"/>
  </si>
  <si>
    <t>放課後児童支援員</t>
  </si>
  <si>
    <t>常勤職員</t>
  </si>
  <si>
    <t>補助員</t>
  </si>
  <si>
    <t>非常勤職員</t>
  </si>
  <si>
    <t>放課後児童支援員等処遇改善臨時特例事業賃金改善計画書</t>
    <rPh sb="0" eb="3">
      <t>ホウカゴ</t>
    </rPh>
    <rPh sb="3" eb="5">
      <t>ジドウ</t>
    </rPh>
    <rPh sb="5" eb="8">
      <t>シエンイン</t>
    </rPh>
    <rPh sb="8" eb="9">
      <t>トウ</t>
    </rPh>
    <rPh sb="9" eb="11">
      <t>ショグウ</t>
    </rPh>
    <rPh sb="11" eb="13">
      <t>カイゼン</t>
    </rPh>
    <rPh sb="13" eb="15">
      <t>リンジ</t>
    </rPh>
    <rPh sb="15" eb="17">
      <t>トクレイ</t>
    </rPh>
    <rPh sb="17" eb="19">
      <t>ジギョウ</t>
    </rPh>
    <rPh sb="19" eb="21">
      <t>チンギン</t>
    </rPh>
    <rPh sb="21" eb="23">
      <t>カイゼン</t>
    </rPh>
    <rPh sb="23" eb="26">
      <t>ケイカクショ</t>
    </rPh>
    <phoneticPr fontId="3"/>
  </si>
  <si>
    <t>佐世保児童クラブ</t>
    <rPh sb="0" eb="3">
      <t>サセボ</t>
    </rPh>
    <rPh sb="3" eb="5">
      <t>ジドウ</t>
    </rPh>
    <phoneticPr fontId="3"/>
  </si>
  <si>
    <t>別紙様式１別添　賃金改善内訳を入力すると自動で反映します。</t>
    <rPh sb="0" eb="2">
      <t>ベッシ</t>
    </rPh>
    <rPh sb="2" eb="4">
      <t>ヨウシキ</t>
    </rPh>
    <rPh sb="5" eb="7">
      <t>ベッテン</t>
    </rPh>
    <rPh sb="8" eb="10">
      <t>チンギン</t>
    </rPh>
    <rPh sb="10" eb="12">
      <t>カイゼン</t>
    </rPh>
    <rPh sb="12" eb="14">
      <t>ウチワケ</t>
    </rPh>
    <rPh sb="15" eb="17">
      <t>ニュウリョク</t>
    </rPh>
    <rPh sb="20" eb="22">
      <t>ジドウ</t>
    </rPh>
    <rPh sb="23" eb="25">
      <t>ハンエイ</t>
    </rPh>
    <phoneticPr fontId="3"/>
  </si>
  <si>
    <t>周知している</t>
  </si>
  <si>
    <t>継続する</t>
  </si>
  <si>
    <t>毎月9,000円×12か月手当支給</t>
    <rPh sb="0" eb="2">
      <t>マイツキ</t>
    </rPh>
    <rPh sb="7" eb="8">
      <t>エン</t>
    </rPh>
    <rPh sb="12" eb="13">
      <t>ゲツ</t>
    </rPh>
    <rPh sb="13" eb="15">
      <t>テアテ</t>
    </rPh>
    <rPh sb="15" eb="17">
      <t>シキュウ</t>
    </rPh>
    <phoneticPr fontId="3"/>
  </si>
  <si>
    <t>毎月3,750円×12か月手当支給　賞与時に4,500×2回支給</t>
    <rPh sb="0" eb="2">
      <t>マイツキ</t>
    </rPh>
    <rPh sb="7" eb="8">
      <t>エン</t>
    </rPh>
    <rPh sb="12" eb="13">
      <t>ゲツ</t>
    </rPh>
    <rPh sb="13" eb="15">
      <t>テアテ</t>
    </rPh>
    <rPh sb="15" eb="17">
      <t>シキュウ</t>
    </rPh>
    <rPh sb="18" eb="20">
      <t>ショウヨ</t>
    </rPh>
    <rPh sb="20" eb="21">
      <t>ジ</t>
    </rPh>
    <rPh sb="29" eb="30">
      <t>カイ</t>
    </rPh>
    <rPh sb="30" eb="32">
      <t>シキュウ</t>
    </rPh>
    <phoneticPr fontId="3"/>
  </si>
  <si>
    <t>毎月●●円手当支給</t>
    <phoneticPr fontId="3"/>
  </si>
  <si>
    <t>支援員名</t>
    <rPh sb="0" eb="2">
      <t>シエン</t>
    </rPh>
    <rPh sb="2" eb="3">
      <t>イン</t>
    </rPh>
    <rPh sb="3" eb="4">
      <t>メイ</t>
    </rPh>
    <phoneticPr fontId="3"/>
  </si>
  <si>
    <t>経験年数（令和6年４月１日現在）</t>
    <rPh sb="0" eb="2">
      <t>ケイケン</t>
    </rPh>
    <rPh sb="2" eb="4">
      <t>ネンスウ</t>
    </rPh>
    <rPh sb="5" eb="7">
      <t>レイワ</t>
    </rPh>
    <rPh sb="8" eb="9">
      <t>ネン</t>
    </rPh>
    <rPh sb="9" eb="10">
      <t>ヘイネン</t>
    </rPh>
    <rPh sb="10" eb="11">
      <t>ガツ</t>
    </rPh>
    <rPh sb="12" eb="13">
      <t>ニチ</t>
    </rPh>
    <rPh sb="13" eb="15">
      <t>ゲンザイ</t>
    </rPh>
    <phoneticPr fontId="21"/>
  </si>
  <si>
    <r>
      <t>【留意事項】　</t>
    </r>
    <r>
      <rPr>
        <b/>
        <sz val="12"/>
        <rFont val="HGSｺﾞｼｯｸM"/>
        <family val="3"/>
        <charset val="128"/>
      </rPr>
      <t>※必ず事前にご確認のうえ申請をお願いします。</t>
    </r>
    <rPh sb="1" eb="3">
      <t>リュウイ</t>
    </rPh>
    <rPh sb="3" eb="5">
      <t>ジコウ</t>
    </rPh>
    <rPh sb="8" eb="9">
      <t>カナラ</t>
    </rPh>
    <rPh sb="10" eb="12">
      <t>ジゼン</t>
    </rPh>
    <rPh sb="14" eb="16">
      <t>カクニン</t>
    </rPh>
    <rPh sb="19" eb="21">
      <t>シンセイ</t>
    </rPh>
    <rPh sb="23" eb="24">
      <t>ネガ</t>
    </rPh>
    <phoneticPr fontId="3"/>
  </si>
  <si>
    <r>
      <t>※４　</t>
    </r>
    <r>
      <rPr>
        <b/>
        <u/>
        <sz val="12"/>
        <rFont val="HGPｺﾞｼｯｸM"/>
        <family val="3"/>
        <charset val="128"/>
      </rPr>
      <t>年度途中の採用や退職がある場合にはその旨、また、賃金改善額が他の職員と比較して高額（低額、賃金改善を実施しない場合も含む）である場合についてはその理由を記載すること。</t>
    </r>
    <phoneticPr fontId="3"/>
  </si>
  <si>
    <t>※２　当加算については、最低でも賃金改善の３分の２以上は基本給（月給等）や毎月決まって支払われる手当による賃金改善を行うことが要件となります。従って、賞与や一時金等で全額を一括で支払うような対応は不可とします。</t>
    <rPh sb="63" eb="65">
      <t>ヨウケン</t>
    </rPh>
    <rPh sb="71" eb="72">
      <t>シタガ</t>
    </rPh>
    <phoneticPr fontId="21"/>
  </si>
  <si>
    <r>
      <t>※３　</t>
    </r>
    <r>
      <rPr>
        <u/>
        <sz val="12"/>
        <rFont val="HGPｺﾞｼｯｸM"/>
        <family val="3"/>
        <charset val="128"/>
      </rPr>
      <t>令和４</t>
    </r>
    <r>
      <rPr>
        <b/>
        <u/>
        <sz val="12"/>
        <rFont val="HGPｺﾞｼｯｸM"/>
        <family val="3"/>
        <charset val="128"/>
      </rPr>
      <t>年１月の給与と比較して賃金改善がなされていることが補助要件となりますので、事前に対象者の令和４年１月からの賃金の推移について確認をお願いします。</t>
    </r>
    <rPh sb="3" eb="5">
      <t>レイワ</t>
    </rPh>
    <rPh sb="6" eb="7">
      <t>ネン</t>
    </rPh>
    <rPh sb="8" eb="9">
      <t>ガツ</t>
    </rPh>
    <rPh sb="10" eb="12">
      <t>キュウヨ</t>
    </rPh>
    <rPh sb="13" eb="15">
      <t>ヒカク</t>
    </rPh>
    <rPh sb="17" eb="19">
      <t>チンギン</t>
    </rPh>
    <rPh sb="19" eb="21">
      <t>カイゼン</t>
    </rPh>
    <rPh sb="31" eb="33">
      <t>ホジョ</t>
    </rPh>
    <rPh sb="33" eb="35">
      <t>ヨウケン</t>
    </rPh>
    <rPh sb="43" eb="45">
      <t>ジゼン</t>
    </rPh>
    <rPh sb="46" eb="49">
      <t>タイショウシャ</t>
    </rPh>
    <rPh sb="50" eb="52">
      <t>レイワ</t>
    </rPh>
    <rPh sb="53" eb="54">
      <t>ネン</t>
    </rPh>
    <rPh sb="55" eb="56">
      <t>ガツ</t>
    </rPh>
    <rPh sb="59" eb="61">
      <t>チンギン</t>
    </rPh>
    <rPh sb="62" eb="64">
      <t>スイイ</t>
    </rPh>
    <rPh sb="68" eb="70">
      <t>カクニン</t>
    </rPh>
    <rPh sb="72" eb="73">
      <t>ネガ</t>
    </rPh>
    <phoneticPr fontId="3"/>
  </si>
  <si>
    <t>⑤最低賃金の上昇等に伴う賃金改善分（ベースアップ分）は、本事業における賃金改善に含めないこと。</t>
    <rPh sb="1" eb="3">
      <t>サイテイ</t>
    </rPh>
    <rPh sb="3" eb="5">
      <t>チンギン</t>
    </rPh>
    <rPh sb="6" eb="8">
      <t>ジョウショウ</t>
    </rPh>
    <rPh sb="8" eb="9">
      <t>トウ</t>
    </rPh>
    <rPh sb="10" eb="11">
      <t>トモナ</t>
    </rPh>
    <rPh sb="12" eb="14">
      <t>チンギン</t>
    </rPh>
    <rPh sb="14" eb="16">
      <t>カイゼン</t>
    </rPh>
    <rPh sb="16" eb="17">
      <t>ブン</t>
    </rPh>
    <rPh sb="24" eb="25">
      <t>ブン</t>
    </rPh>
    <rPh sb="28" eb="29">
      <t>ホン</t>
    </rPh>
    <rPh sb="29" eb="31">
      <t>ジギョウ</t>
    </rPh>
    <rPh sb="35" eb="37">
      <t>チンギン</t>
    </rPh>
    <rPh sb="37" eb="39">
      <t>カイゼン</t>
    </rPh>
    <rPh sb="40" eb="41">
      <t>フク</t>
    </rPh>
    <phoneticPr fontId="3"/>
  </si>
  <si>
    <r>
      <t>※５　</t>
    </r>
    <r>
      <rPr>
        <b/>
        <u/>
        <sz val="12"/>
        <color rgb="FFFF0000"/>
        <rFont val="HGPｺﾞｼｯｸM"/>
        <family val="3"/>
        <charset val="128"/>
      </rPr>
      <t>最低賃金の上昇等に伴う賃金改善分（ベースアップ分）は、本事業における賃金改善に含めないこと。</t>
    </r>
    <phoneticPr fontId="3"/>
  </si>
  <si>
    <t>※７　最低賃金の上昇等に伴う賃金改善分（ベースアップ分）は、本事業における賃金改善に含めないこと。</t>
    <phoneticPr fontId="3"/>
  </si>
  <si>
    <t>●各留意事項において、確認ができる根拠資料（例えばＲ４.１月の給与など）については、各事業者で作成され計画書に添付・保管をされてください。（市への提出は不要）</t>
    <rPh sb="1" eb="2">
      <t>カク</t>
    </rPh>
    <rPh sb="2" eb="4">
      <t>リュウイ</t>
    </rPh>
    <rPh sb="4" eb="6">
      <t>ジコウ</t>
    </rPh>
    <rPh sb="11" eb="13">
      <t>カクニン</t>
    </rPh>
    <rPh sb="17" eb="19">
      <t>コンキョ</t>
    </rPh>
    <rPh sb="19" eb="21">
      <t>シリョウ</t>
    </rPh>
    <rPh sb="22" eb="23">
      <t>タト</t>
    </rPh>
    <rPh sb="29" eb="30">
      <t>ガツ</t>
    </rPh>
    <rPh sb="31" eb="33">
      <t>キュウヨ</t>
    </rPh>
    <rPh sb="42" eb="43">
      <t>カク</t>
    </rPh>
    <rPh sb="43" eb="46">
      <t>ジギョウシャ</t>
    </rPh>
    <rPh sb="47" eb="49">
      <t>サクセイ</t>
    </rPh>
    <rPh sb="51" eb="54">
      <t>ケイカクショ</t>
    </rPh>
    <rPh sb="55" eb="57">
      <t>テンプ</t>
    </rPh>
    <rPh sb="58" eb="60">
      <t>ホカン</t>
    </rPh>
    <rPh sb="70" eb="71">
      <t>シ</t>
    </rPh>
    <rPh sb="73" eb="75">
      <t>テイシュツ</t>
    </rPh>
    <rPh sb="76" eb="78">
      <t>フヨウ</t>
    </rPh>
    <phoneticPr fontId="3"/>
  </si>
  <si>
    <r>
      <t>令和4年度以降に開設したクラブは、基準となる令和４年１月の賃金（資格手当は含む、時間外・通勤・住宅・扶養手当除く）は</t>
    </r>
    <r>
      <rPr>
        <u/>
        <sz val="12"/>
        <rFont val="HGPｺﾞｼｯｸM"/>
        <family val="3"/>
        <charset val="128"/>
      </rPr>
      <t>月額197,616円</t>
    </r>
    <r>
      <rPr>
        <sz val="12"/>
        <rFont val="HGPｺﾞｼｯｸM"/>
        <family val="3"/>
        <charset val="128"/>
      </rPr>
      <t>となります。時給の場合は897円が基準となります。</t>
    </r>
    <rPh sb="0" eb="2">
      <t>レイワ</t>
    </rPh>
    <rPh sb="22" eb="24">
      <t>レイワ</t>
    </rPh>
    <rPh sb="27" eb="28">
      <t>ガツ</t>
    </rPh>
    <rPh sb="58" eb="60">
      <t>ゲツガク</t>
    </rPh>
    <rPh sb="83" eb="84">
      <t>エン</t>
    </rPh>
    <phoneticPr fontId="3"/>
  </si>
  <si>
    <t>※１　常勤は施設で定めた勤務時間（所定労働時間）の全てを勤務する者です。ただし、１日６時間以上かつ月20日以上勤務している者は、これを常勤職員とみなします。</t>
    <rPh sb="3" eb="5">
      <t>ジョウキン</t>
    </rPh>
    <rPh sb="6" eb="8">
      <t>シセツ</t>
    </rPh>
    <rPh sb="9" eb="10">
      <t>サダ</t>
    </rPh>
    <rPh sb="12" eb="14">
      <t>キンム</t>
    </rPh>
    <rPh sb="14" eb="16">
      <t>ジカン</t>
    </rPh>
    <rPh sb="17" eb="19">
      <t>ショテイ</t>
    </rPh>
    <rPh sb="19" eb="21">
      <t>ロウドウ</t>
    </rPh>
    <rPh sb="21" eb="23">
      <t>ジカン</t>
    </rPh>
    <rPh sb="25" eb="26">
      <t>スベ</t>
    </rPh>
    <rPh sb="28" eb="30">
      <t>キンム</t>
    </rPh>
    <rPh sb="32" eb="33">
      <t>モノ</t>
    </rPh>
    <rPh sb="41" eb="42">
      <t>ニチ</t>
    </rPh>
    <rPh sb="43" eb="47">
      <t>ジカンイジョウ</t>
    </rPh>
    <rPh sb="49" eb="50">
      <t>ガツ</t>
    </rPh>
    <rPh sb="52" eb="55">
      <t>ニチイジョウ</t>
    </rPh>
    <rPh sb="55" eb="57">
      <t>キンム</t>
    </rPh>
    <rPh sb="61" eb="62">
      <t>モノ</t>
    </rPh>
    <rPh sb="67" eb="69">
      <t>ジョウキン</t>
    </rPh>
    <rPh sb="69" eb="71">
      <t>ショクイン</t>
    </rPh>
    <phoneticPr fontId="21"/>
  </si>
  <si>
    <r>
      <t>　・</t>
    </r>
    <r>
      <rPr>
        <b/>
        <u/>
        <sz val="10"/>
        <rFont val="游ゴシック"/>
        <family val="3"/>
        <charset val="128"/>
        <scheme val="minor"/>
      </rPr>
      <t>H29年度以降に開設したクラブは、基準となる平成28年度の賃金（資格手当は含む、時間外・通勤・住宅・扶養手当除く）は年額2,046,554円となります。時給の場合は821円が基準となります。</t>
    </r>
    <rPh sb="34" eb="36">
      <t>シカク</t>
    </rPh>
    <rPh sb="36" eb="38">
      <t>テアテ</t>
    </rPh>
    <rPh sb="39" eb="40">
      <t>フク</t>
    </rPh>
    <rPh sb="42" eb="45">
      <t>ジカンガイ</t>
    </rPh>
    <rPh sb="46" eb="48">
      <t>ツウキン</t>
    </rPh>
    <rPh sb="49" eb="51">
      <t>ジュウタク</t>
    </rPh>
    <rPh sb="52" eb="54">
      <t>フヨウ</t>
    </rPh>
    <rPh sb="54" eb="56">
      <t>テアテ</t>
    </rPh>
    <rPh sb="56" eb="57">
      <t>ノゾ</t>
    </rPh>
    <rPh sb="78" eb="80">
      <t>ジキュウ</t>
    </rPh>
    <rPh sb="81" eb="83">
      <t>バアイ</t>
    </rPh>
    <rPh sb="87" eb="88">
      <t>エン</t>
    </rPh>
    <rPh sb="89" eb="91">
      <t>キジュン</t>
    </rPh>
    <phoneticPr fontId="3"/>
  </si>
  <si>
    <t>●各留意事項において、確認ができる根拠資料（例えばＨ28年度の給与など）については、各事業者で作成され計画書に添付・保管をされてください。（市への提出は不要）</t>
    <rPh sb="1" eb="2">
      <t>カク</t>
    </rPh>
    <rPh sb="2" eb="4">
      <t>リュウイ</t>
    </rPh>
    <rPh sb="4" eb="6">
      <t>ジコウ</t>
    </rPh>
    <rPh sb="11" eb="13">
      <t>カクニン</t>
    </rPh>
    <rPh sb="17" eb="19">
      <t>コンキョ</t>
    </rPh>
    <rPh sb="19" eb="21">
      <t>シリョウ</t>
    </rPh>
    <rPh sb="22" eb="23">
      <t>タト</t>
    </rPh>
    <rPh sb="28" eb="30">
      <t>ネンド</t>
    </rPh>
    <rPh sb="31" eb="33">
      <t>キュウヨ</t>
    </rPh>
    <rPh sb="42" eb="43">
      <t>カク</t>
    </rPh>
    <rPh sb="43" eb="46">
      <t>ジギョウシャ</t>
    </rPh>
    <rPh sb="47" eb="49">
      <t>サクセイ</t>
    </rPh>
    <rPh sb="51" eb="54">
      <t>ケイカクショ</t>
    </rPh>
    <rPh sb="55" eb="57">
      <t>テンプ</t>
    </rPh>
    <rPh sb="58" eb="60">
      <t>ホカン</t>
    </rPh>
    <rPh sb="70" eb="71">
      <t>シ</t>
    </rPh>
    <rPh sb="73" eb="75">
      <t>テイシュツ</t>
    </rPh>
    <rPh sb="76" eb="78">
      <t>フヨウ</t>
    </rPh>
    <phoneticPr fontId="3"/>
  </si>
  <si>
    <t>●根拠資料（例えばＨ25年度の給与など）については、各事業者で作成され計画書に添付・保管をされてください。（市への提出は不要）</t>
    <rPh sb="1" eb="3">
      <t>コンキョ</t>
    </rPh>
    <rPh sb="3" eb="5">
      <t>シリョウ</t>
    </rPh>
    <rPh sb="6" eb="7">
      <t>タト</t>
    </rPh>
    <rPh sb="12" eb="14">
      <t>ネンド</t>
    </rPh>
    <rPh sb="15" eb="17">
      <t>キュウヨ</t>
    </rPh>
    <rPh sb="26" eb="27">
      <t>カク</t>
    </rPh>
    <rPh sb="27" eb="30">
      <t>ジギョウシャ</t>
    </rPh>
    <rPh sb="31" eb="33">
      <t>サクセイ</t>
    </rPh>
    <rPh sb="35" eb="38">
      <t>ケイカクショ</t>
    </rPh>
    <rPh sb="39" eb="41">
      <t>テンプ</t>
    </rPh>
    <rPh sb="42" eb="44">
      <t>ホカン</t>
    </rPh>
    <rPh sb="54" eb="55">
      <t>シ</t>
    </rPh>
    <rPh sb="57" eb="59">
      <t>テイシュツ</t>
    </rPh>
    <rPh sb="60" eb="62">
      <t>フヨウ</t>
    </rPh>
    <phoneticPr fontId="3"/>
  </si>
  <si>
    <t>令和7年度 放課後児童支援員等処遇改善等事業計画書　　　　　　　　　</t>
    <rPh sb="0" eb="2">
      <t>レイワ</t>
    </rPh>
    <rPh sb="3" eb="5">
      <t>ネンド</t>
    </rPh>
    <rPh sb="6" eb="9">
      <t>ホウカゴ</t>
    </rPh>
    <rPh sb="9" eb="11">
      <t>ジドウ</t>
    </rPh>
    <rPh sb="11" eb="13">
      <t>シエン</t>
    </rPh>
    <rPh sb="13" eb="14">
      <t>イン</t>
    </rPh>
    <rPh sb="14" eb="15">
      <t>トウ</t>
    </rPh>
    <rPh sb="15" eb="17">
      <t>ショグウ</t>
    </rPh>
    <rPh sb="17" eb="19">
      <t>カイゼン</t>
    </rPh>
    <rPh sb="19" eb="20">
      <t>トウ</t>
    </rPh>
    <rPh sb="20" eb="22">
      <t>ジギョウ</t>
    </rPh>
    <rPh sb="22" eb="24">
      <t>ケイカク</t>
    </rPh>
    <rPh sb="24" eb="25">
      <t>ショ</t>
    </rPh>
    <phoneticPr fontId="3"/>
  </si>
  <si>
    <r>
      <rPr>
        <b/>
        <sz val="14"/>
        <rFont val="游ゴシック"/>
        <family val="3"/>
        <charset val="128"/>
        <scheme val="minor"/>
      </rPr>
      <t>令和7</t>
    </r>
    <r>
      <rPr>
        <b/>
        <sz val="14"/>
        <color theme="1"/>
        <rFont val="游ゴシック"/>
        <family val="3"/>
        <charset val="128"/>
        <scheme val="minor"/>
      </rPr>
      <t>年度　放課後児童支援員等処遇改善等事業計画書　　　　　　　　　</t>
    </r>
    <rPh sb="0" eb="2">
      <t>レイワ</t>
    </rPh>
    <rPh sb="3" eb="5">
      <t>ネンド</t>
    </rPh>
    <rPh sb="6" eb="9">
      <t>ホウカゴ</t>
    </rPh>
    <rPh sb="9" eb="11">
      <t>ジドウ</t>
    </rPh>
    <rPh sb="11" eb="13">
      <t>シエン</t>
    </rPh>
    <rPh sb="13" eb="14">
      <t>イン</t>
    </rPh>
    <rPh sb="14" eb="15">
      <t>トウ</t>
    </rPh>
    <rPh sb="15" eb="17">
      <t>ショグウ</t>
    </rPh>
    <rPh sb="17" eb="19">
      <t>カイゼン</t>
    </rPh>
    <rPh sb="19" eb="20">
      <t>トウ</t>
    </rPh>
    <rPh sb="20" eb="22">
      <t>ジギョウ</t>
    </rPh>
    <rPh sb="22" eb="24">
      <t>ケイカク</t>
    </rPh>
    <rPh sb="24" eb="25">
      <t>ショ</t>
    </rPh>
    <phoneticPr fontId="3"/>
  </si>
  <si>
    <t>（令和7年度）</t>
    <rPh sb="1" eb="3">
      <t>レイワ</t>
    </rPh>
    <rPh sb="4" eb="6">
      <t>ネンド</t>
    </rPh>
    <phoneticPr fontId="3"/>
  </si>
  <si>
    <t>⑩賃金改善見込額（令和７年度の総額）</t>
    <rPh sb="1" eb="3">
      <t>チンギン</t>
    </rPh>
    <rPh sb="3" eb="5">
      <t>カイゼン</t>
    </rPh>
    <rPh sb="5" eb="7">
      <t>ミコ</t>
    </rPh>
    <rPh sb="7" eb="8">
      <t>ガク</t>
    </rPh>
    <rPh sb="9" eb="11">
      <t>レイワ</t>
    </rPh>
    <rPh sb="12" eb="14">
      <t>ネンド</t>
    </rPh>
    <rPh sb="15" eb="17">
      <t>ソウガク</t>
    </rPh>
    <phoneticPr fontId="3"/>
  </si>
  <si>
    <t>令和７年度 　放課後児童支援員等キャリアアップ処遇改善事業計画書</t>
    <rPh sb="0" eb="2">
      <t>レイワ</t>
    </rPh>
    <rPh sb="3" eb="5">
      <t>ネンド</t>
    </rPh>
    <rPh sb="7" eb="10">
      <t>ホウカゴ</t>
    </rPh>
    <rPh sb="10" eb="12">
      <t>ジドウ</t>
    </rPh>
    <rPh sb="12" eb="14">
      <t>シエン</t>
    </rPh>
    <rPh sb="14" eb="15">
      <t>イン</t>
    </rPh>
    <rPh sb="15" eb="16">
      <t>トウ</t>
    </rPh>
    <rPh sb="23" eb="25">
      <t>ショグウ</t>
    </rPh>
    <rPh sb="25" eb="27">
      <t>カイゼン</t>
    </rPh>
    <rPh sb="27" eb="29">
      <t>ジギョウ</t>
    </rPh>
    <rPh sb="29" eb="32">
      <t>ケイカクショ</t>
    </rPh>
    <phoneticPr fontId="21"/>
  </si>
  <si>
    <t>経験年数（令和７年４月１日現在）</t>
    <rPh sb="0" eb="2">
      <t>ケイケン</t>
    </rPh>
    <rPh sb="2" eb="4">
      <t>ネンスウ</t>
    </rPh>
    <rPh sb="5" eb="7">
      <t>レイワ</t>
    </rPh>
    <rPh sb="8" eb="9">
      <t>ネン</t>
    </rPh>
    <rPh sb="9" eb="10">
      <t>ヘイネン</t>
    </rPh>
    <rPh sb="10" eb="11">
      <t>ガツ</t>
    </rPh>
    <rPh sb="12" eb="13">
      <t>ニチ</t>
    </rPh>
    <rPh sb="13" eb="15">
      <t>ゲンザイ</t>
    </rPh>
    <phoneticPr fontId="21"/>
  </si>
  <si>
    <t>支出予定額</t>
    <rPh sb="0" eb="2">
      <t>シシュツ</t>
    </rPh>
    <rPh sb="2" eb="4">
      <t>ヨテイ</t>
    </rPh>
    <rPh sb="4" eb="5">
      <t>ガク</t>
    </rPh>
    <phoneticPr fontId="3"/>
  </si>
  <si>
    <t>加算対象額</t>
    <rPh sb="0" eb="2">
      <t>カサン</t>
    </rPh>
    <rPh sb="2" eb="4">
      <t>タイショウ</t>
    </rPh>
    <rPh sb="4" eb="5">
      <t>ガク</t>
    </rPh>
    <phoneticPr fontId="21"/>
  </si>
  <si>
    <t>※５　クラブが実際に対象者へ支給する金額が補助対象額となります。従って、必ずしも「補助上限額」＝「支出予定額」とする必要はありませんので、クラブの実情に応じて適宜決定してください。</t>
    <rPh sb="7" eb="9">
      <t>ジッサイ</t>
    </rPh>
    <rPh sb="10" eb="13">
      <t>タイショウシャ</t>
    </rPh>
    <rPh sb="14" eb="16">
      <t>シキュウ</t>
    </rPh>
    <rPh sb="18" eb="20">
      <t>キンガク</t>
    </rPh>
    <rPh sb="21" eb="23">
      <t>ホジョ</t>
    </rPh>
    <rPh sb="23" eb="25">
      <t>タイショウ</t>
    </rPh>
    <rPh sb="25" eb="26">
      <t>ガク</t>
    </rPh>
    <rPh sb="32" eb="33">
      <t>シタガ</t>
    </rPh>
    <rPh sb="36" eb="37">
      <t>カナラ</t>
    </rPh>
    <rPh sb="49" eb="51">
      <t>シシュツ</t>
    </rPh>
    <rPh sb="51" eb="53">
      <t>ヨテイ</t>
    </rPh>
    <rPh sb="53" eb="54">
      <t>ガク</t>
    </rPh>
    <rPh sb="58" eb="60">
      <t>ヒツヨウ</t>
    </rPh>
    <phoneticPr fontId="3"/>
  </si>
  <si>
    <r>
      <t>※３　</t>
    </r>
    <r>
      <rPr>
        <b/>
        <u/>
        <sz val="10"/>
        <rFont val="游ゴシック"/>
        <family val="3"/>
        <charset val="128"/>
        <scheme val="minor"/>
      </rPr>
      <t>支援員</t>
    </r>
    <r>
      <rPr>
        <sz val="10"/>
        <rFont val="游ゴシック"/>
        <family val="3"/>
        <charset val="128"/>
        <scheme val="minor"/>
      </rPr>
      <t>（認定資格研修修了者）もしくは</t>
    </r>
    <r>
      <rPr>
        <b/>
        <u/>
        <sz val="10"/>
        <rFont val="游ゴシック"/>
        <family val="3"/>
        <charset val="128"/>
        <scheme val="minor"/>
      </rPr>
      <t>令和7年度</t>
    </r>
    <r>
      <rPr>
        <sz val="10"/>
        <rFont val="游ゴシック"/>
        <family val="3"/>
        <charset val="128"/>
        <scheme val="minor"/>
      </rPr>
      <t>認定資格研修を修了する予定の者（認定資格研修受講予定者）のみが対象となります。</t>
    </r>
    <rPh sb="3" eb="5">
      <t>シエン</t>
    </rPh>
    <rPh sb="5" eb="6">
      <t>イン</t>
    </rPh>
    <rPh sb="7" eb="9">
      <t>ニンテイ</t>
    </rPh>
    <rPh sb="9" eb="11">
      <t>シカク</t>
    </rPh>
    <rPh sb="11" eb="13">
      <t>ケンシュウ</t>
    </rPh>
    <rPh sb="13" eb="16">
      <t>シュウリョウシャ</t>
    </rPh>
    <rPh sb="21" eb="23">
      <t>レイワ</t>
    </rPh>
    <rPh sb="24" eb="25">
      <t>ネン</t>
    </rPh>
    <rPh sb="25" eb="26">
      <t>ド</t>
    </rPh>
    <rPh sb="26" eb="28">
      <t>ニンテイ</t>
    </rPh>
    <rPh sb="28" eb="30">
      <t>シカク</t>
    </rPh>
    <rPh sb="30" eb="32">
      <t>ケンシュウ</t>
    </rPh>
    <rPh sb="33" eb="35">
      <t>シュウリョウ</t>
    </rPh>
    <rPh sb="37" eb="39">
      <t>ヨテイ</t>
    </rPh>
    <rPh sb="40" eb="41">
      <t>モノ</t>
    </rPh>
    <rPh sb="42" eb="44">
      <t>ニンテイ</t>
    </rPh>
    <rPh sb="44" eb="46">
      <t>シカク</t>
    </rPh>
    <rPh sb="46" eb="48">
      <t>ケンシュウ</t>
    </rPh>
    <rPh sb="48" eb="50">
      <t>ジュコウ</t>
    </rPh>
    <rPh sb="50" eb="53">
      <t>ヨテイシャ</t>
    </rPh>
    <rPh sb="57" eb="59">
      <t>タイショウ</t>
    </rPh>
    <phoneticPr fontId="3"/>
  </si>
  <si>
    <r>
      <t>※２　キャリアアップ②は経験年数5年以上の支援員、③は経験年数10年以上かつ所長的立場にある支援員（1クラブ1名のみ申請可、</t>
    </r>
    <r>
      <rPr>
        <sz val="10"/>
        <color rgb="FFFF0000"/>
        <rFont val="游ゴシック"/>
        <family val="3"/>
        <charset val="128"/>
        <scheme val="minor"/>
      </rPr>
      <t>辞令等を要提出</t>
    </r>
    <r>
      <rPr>
        <sz val="10"/>
        <rFont val="游ゴシック"/>
        <family val="3"/>
        <charset val="128"/>
        <scheme val="minor"/>
      </rPr>
      <t>）が対象。また、②及び③に該当する職員は、県や市が実施している</t>
    </r>
    <rPh sb="12" eb="14">
      <t>ケイケン</t>
    </rPh>
    <rPh sb="14" eb="16">
      <t>ネンスウ</t>
    </rPh>
    <rPh sb="17" eb="20">
      <t>ネンイジョウ</t>
    </rPh>
    <rPh sb="21" eb="23">
      <t>シエン</t>
    </rPh>
    <rPh sb="23" eb="24">
      <t>イン</t>
    </rPh>
    <rPh sb="27" eb="29">
      <t>ケイケン</t>
    </rPh>
    <rPh sb="29" eb="31">
      <t>ネンスウ</t>
    </rPh>
    <rPh sb="33" eb="36">
      <t>ネンイジョウ</t>
    </rPh>
    <rPh sb="38" eb="40">
      <t>ショチョウ</t>
    </rPh>
    <rPh sb="40" eb="41">
      <t>テキ</t>
    </rPh>
    <rPh sb="41" eb="43">
      <t>タチバ</t>
    </rPh>
    <rPh sb="46" eb="48">
      <t>シエン</t>
    </rPh>
    <rPh sb="48" eb="49">
      <t>イン</t>
    </rPh>
    <rPh sb="55" eb="56">
      <t>メイ</t>
    </rPh>
    <rPh sb="58" eb="60">
      <t>シンセイ</t>
    </rPh>
    <rPh sb="60" eb="61">
      <t>カ</t>
    </rPh>
    <rPh sb="62" eb="64">
      <t>ジレイ</t>
    </rPh>
    <rPh sb="64" eb="65">
      <t>トウ</t>
    </rPh>
    <rPh sb="66" eb="67">
      <t>ヨウ</t>
    </rPh>
    <rPh sb="67" eb="69">
      <t>テイシュツ</t>
    </rPh>
    <rPh sb="71" eb="73">
      <t>タイショウ</t>
    </rPh>
    <phoneticPr fontId="21"/>
  </si>
  <si>
    <r>
      <t>※１　令和６年度に対象となっていた方は「継続」、令和７年度より新たに対象者となる方、該当要件を変更する場合については「新規」を選択し、</t>
    </r>
    <r>
      <rPr>
        <b/>
        <u/>
        <sz val="10"/>
        <rFont val="游ゴシック"/>
        <family val="3"/>
        <charset val="128"/>
        <scheme val="minor"/>
      </rPr>
      <t>新規の方については保有資格及び在籍年数を証明する根拠資料を添付してください。</t>
    </r>
    <rPh sb="3" eb="5">
      <t>レイワ</t>
    </rPh>
    <rPh sb="6" eb="8">
      <t>ネンド</t>
    </rPh>
    <rPh sb="9" eb="11">
      <t>タイショウ</t>
    </rPh>
    <rPh sb="17" eb="18">
      <t>カタ</t>
    </rPh>
    <rPh sb="20" eb="22">
      <t>ケイゾク</t>
    </rPh>
    <rPh sb="24" eb="26">
      <t>レイワ</t>
    </rPh>
    <rPh sb="27" eb="29">
      <t>ネンド</t>
    </rPh>
    <rPh sb="31" eb="32">
      <t>アラ</t>
    </rPh>
    <rPh sb="34" eb="37">
      <t>タイショウシャ</t>
    </rPh>
    <rPh sb="40" eb="41">
      <t>カタ</t>
    </rPh>
    <rPh sb="42" eb="44">
      <t>ガイトウ</t>
    </rPh>
    <rPh sb="44" eb="46">
      <t>ヨウケン</t>
    </rPh>
    <rPh sb="47" eb="49">
      <t>ヘンコウ</t>
    </rPh>
    <rPh sb="51" eb="53">
      <t>バアイ</t>
    </rPh>
    <rPh sb="59" eb="61">
      <t>シンキ</t>
    </rPh>
    <rPh sb="63" eb="65">
      <t>センタク</t>
    </rPh>
    <rPh sb="67" eb="69">
      <t>シンキ</t>
    </rPh>
    <rPh sb="70" eb="71">
      <t>カタ</t>
    </rPh>
    <rPh sb="76" eb="78">
      <t>ホユウ</t>
    </rPh>
    <rPh sb="78" eb="80">
      <t>シカク</t>
    </rPh>
    <rPh sb="80" eb="81">
      <t>オヨ</t>
    </rPh>
    <rPh sb="82" eb="84">
      <t>ザイセキ</t>
    </rPh>
    <rPh sb="84" eb="86">
      <t>ネンスウ</t>
    </rPh>
    <rPh sb="87" eb="89">
      <t>ショウメイ</t>
    </rPh>
    <rPh sb="91" eb="93">
      <t>コンキョ</t>
    </rPh>
    <rPh sb="93" eb="95">
      <t>シリョウ</t>
    </rPh>
    <rPh sb="96" eb="98">
      <t>テンプ</t>
    </rPh>
    <phoneticPr fontId="21"/>
  </si>
  <si>
    <r>
      <rPr>
        <sz val="11"/>
        <color rgb="FFFF0000"/>
        <rFont val="游ゴシック"/>
        <family val="3"/>
        <charset val="128"/>
        <scheme val="minor"/>
      </rPr>
      <t>令和　7</t>
    </r>
    <r>
      <rPr>
        <sz val="11"/>
        <color theme="1"/>
        <rFont val="游ゴシック"/>
        <family val="2"/>
        <charset val="128"/>
        <scheme val="minor"/>
      </rPr>
      <t>年　　</t>
    </r>
    <r>
      <rPr>
        <sz val="11"/>
        <color rgb="FFFF0000"/>
        <rFont val="游ゴシック"/>
        <family val="3"/>
        <charset val="128"/>
        <scheme val="minor"/>
      </rPr>
      <t>４</t>
    </r>
    <r>
      <rPr>
        <sz val="11"/>
        <color theme="1"/>
        <rFont val="游ゴシック"/>
        <family val="2"/>
        <charset val="128"/>
        <scheme val="minor"/>
      </rPr>
      <t>月　　　</t>
    </r>
    <r>
      <rPr>
        <sz val="11"/>
        <color rgb="FFFF0000"/>
        <rFont val="游ゴシック"/>
        <family val="3"/>
        <charset val="128"/>
        <scheme val="minor"/>
      </rPr>
      <t>１</t>
    </r>
    <r>
      <rPr>
        <sz val="11"/>
        <color theme="1"/>
        <rFont val="游ゴシック"/>
        <family val="2"/>
        <charset val="128"/>
        <scheme val="minor"/>
      </rPr>
      <t>日</t>
    </r>
    <rPh sb="0" eb="2">
      <t>レイワ</t>
    </rPh>
    <rPh sb="4" eb="5">
      <t>ネン</t>
    </rPh>
    <rPh sb="5" eb="6">
      <t>ヘイネン</t>
    </rPh>
    <rPh sb="8" eb="9">
      <t>ツキ</t>
    </rPh>
    <rPh sb="13" eb="14">
      <t>ヒ</t>
    </rPh>
    <phoneticPr fontId="3"/>
  </si>
  <si>
    <t>令和　7年　4月　1日</t>
    <rPh sb="0" eb="2">
      <t>レイワ</t>
    </rPh>
    <rPh sb="4" eb="5">
      <t>ネン</t>
    </rPh>
    <rPh sb="5" eb="6">
      <t>ヘイネン</t>
    </rPh>
    <rPh sb="7" eb="8">
      <t>ツキ</t>
    </rPh>
    <rPh sb="10" eb="11">
      <t>ヒ</t>
    </rPh>
    <phoneticPr fontId="3"/>
  </si>
  <si>
    <r>
      <t>（Ｂ）</t>
    </r>
    <r>
      <rPr>
        <sz val="11"/>
        <color rgb="FFFF0000"/>
        <rFont val="游ゴシック"/>
        <family val="3"/>
        <charset val="128"/>
        <scheme val="minor"/>
      </rPr>
      <t>R7</t>
    </r>
    <r>
      <rPr>
        <sz val="11"/>
        <color theme="1"/>
        <rFont val="游ゴシック"/>
        <family val="2"/>
        <charset val="128"/>
        <scheme val="minor"/>
      </rPr>
      <t>改善賃金等</t>
    </r>
    <rPh sb="5" eb="7">
      <t>カイゼン</t>
    </rPh>
    <rPh sb="7" eb="9">
      <t>チンギン</t>
    </rPh>
    <rPh sb="9" eb="10">
      <t>トウ</t>
    </rPh>
    <phoneticPr fontId="3"/>
  </si>
  <si>
    <t>令和７年度</t>
    <rPh sb="0" eb="2">
      <t>レイワ</t>
    </rPh>
    <rPh sb="3" eb="5">
      <t>ネンド</t>
    </rPh>
    <phoneticPr fontId="3"/>
  </si>
  <si>
    <t>②　補助基準額（令和７年度）</t>
    <rPh sb="2" eb="4">
      <t>ホジョ</t>
    </rPh>
    <rPh sb="4" eb="6">
      <t>キジュン</t>
    </rPh>
    <rPh sb="6" eb="7">
      <t>ガク</t>
    </rPh>
    <rPh sb="8" eb="10">
      <t>レイワ</t>
    </rPh>
    <rPh sb="11" eb="13">
      <t>ネンド</t>
    </rPh>
    <phoneticPr fontId="3"/>
  </si>
  <si>
    <t>基本給（支給方法：時給）</t>
    <rPh sb="0" eb="3">
      <t>キホンキュウ</t>
    </rPh>
    <rPh sb="4" eb="6">
      <t>シキュウ</t>
    </rPh>
    <rPh sb="6" eb="8">
      <t>ホウホウ</t>
    </rPh>
    <rPh sb="9" eb="11">
      <t>ジキュウ</t>
    </rPh>
    <rPh sb="11" eb="12">
      <t>ニチガク</t>
    </rPh>
    <phoneticPr fontId="3"/>
  </si>
  <si>
    <r>
      <rPr>
        <sz val="10"/>
        <rFont val="游ゴシック"/>
        <family val="3"/>
        <charset val="128"/>
        <scheme val="minor"/>
      </rPr>
      <t>算定方法：</t>
    </r>
    <r>
      <rPr>
        <sz val="8"/>
        <color rgb="FFFF0000"/>
        <rFont val="游ゴシック"/>
        <family val="3"/>
        <charset val="128"/>
        <scheme val="minor"/>
      </rPr>
      <t>953円＊5時間＊5日＊4週＊12か月－183,600</t>
    </r>
    <rPh sb="8" eb="9">
      <t>エン</t>
    </rPh>
    <rPh sb="11" eb="13">
      <t>ジカン</t>
    </rPh>
    <rPh sb="15" eb="16">
      <t>ニチ</t>
    </rPh>
    <rPh sb="18" eb="19">
      <t>シュウ</t>
    </rPh>
    <rPh sb="23" eb="24">
      <t>ゲツ</t>
    </rPh>
    <phoneticPr fontId="3"/>
  </si>
  <si>
    <t>最低賃金の上昇等に伴う賃金改善の有無</t>
    <rPh sb="16" eb="18">
      <t>ウム</t>
    </rPh>
    <phoneticPr fontId="3"/>
  </si>
  <si>
    <t>有</t>
  </si>
  <si>
    <t>無</t>
  </si>
  <si>
    <r>
      <t>※１　令和６年度に対象となっていた方は「継続」、令和７年度より新たに対象者となる方、</t>
    </r>
    <r>
      <rPr>
        <sz val="10"/>
        <color rgb="FFFF0000"/>
        <rFont val="游ゴシック"/>
        <family val="3"/>
        <charset val="128"/>
        <scheme val="minor"/>
      </rPr>
      <t>該当要件を変更する場合については「新規」を選択し</t>
    </r>
    <r>
      <rPr>
        <sz val="10"/>
        <rFont val="游ゴシック"/>
        <family val="3"/>
        <charset val="128"/>
        <scheme val="minor"/>
      </rPr>
      <t>、</t>
    </r>
    <r>
      <rPr>
        <b/>
        <u/>
        <sz val="10"/>
        <rFont val="游ゴシック"/>
        <family val="3"/>
        <charset val="128"/>
        <scheme val="minor"/>
      </rPr>
      <t>新規の方については保有資格及び在籍年数を証明する根拠資料を添付してください。</t>
    </r>
    <rPh sb="3" eb="5">
      <t>レイワ</t>
    </rPh>
    <rPh sb="6" eb="8">
      <t>ネンド</t>
    </rPh>
    <rPh sb="9" eb="11">
      <t>タイショウ</t>
    </rPh>
    <rPh sb="17" eb="18">
      <t>カタ</t>
    </rPh>
    <rPh sb="20" eb="22">
      <t>ケイゾク</t>
    </rPh>
    <rPh sb="24" eb="26">
      <t>レイワ</t>
    </rPh>
    <rPh sb="27" eb="29">
      <t>ネンド</t>
    </rPh>
    <rPh sb="31" eb="32">
      <t>アラ</t>
    </rPh>
    <rPh sb="34" eb="37">
      <t>タイショウシャ</t>
    </rPh>
    <rPh sb="40" eb="41">
      <t>カタ</t>
    </rPh>
    <rPh sb="42" eb="44">
      <t>ガイトウ</t>
    </rPh>
    <rPh sb="44" eb="46">
      <t>ヨウケン</t>
    </rPh>
    <rPh sb="47" eb="49">
      <t>ヘンコウ</t>
    </rPh>
    <rPh sb="51" eb="53">
      <t>バアイ</t>
    </rPh>
    <rPh sb="59" eb="61">
      <t>シンキ</t>
    </rPh>
    <rPh sb="63" eb="65">
      <t>センタク</t>
    </rPh>
    <rPh sb="67" eb="69">
      <t>シンキ</t>
    </rPh>
    <rPh sb="70" eb="71">
      <t>カタ</t>
    </rPh>
    <rPh sb="76" eb="78">
      <t>ホユウ</t>
    </rPh>
    <rPh sb="78" eb="80">
      <t>シカク</t>
    </rPh>
    <rPh sb="80" eb="81">
      <t>オヨ</t>
    </rPh>
    <rPh sb="82" eb="84">
      <t>ザイセキ</t>
    </rPh>
    <rPh sb="84" eb="86">
      <t>ネンスウ</t>
    </rPh>
    <rPh sb="87" eb="89">
      <t>ショウメイ</t>
    </rPh>
    <rPh sb="91" eb="93">
      <t>コンキョ</t>
    </rPh>
    <rPh sb="93" eb="95">
      <t>シリョウ</t>
    </rPh>
    <rPh sb="96" eb="98">
      <t>テンプ</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</si>
</sst>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quot;-&quot;"/>
    <numFmt numFmtId="177" formatCode="#,##0;&quot;▲ &quot;#,##0"/>
    <numFmt numFmtId="178" formatCode="\(0.0%\)"/>
    <numFmt numFmtId="179" formatCode="0.0&quot;時間&quot;\ "/>
    <numFmt numFmtId="180" formatCode="#,##0&quot;円&quot;;[Red]\-#,##0"/>
    <numFmt numFmtId="181" formatCode="0.0&quot;人&quot;\ "/>
    <numFmt numFmtId="182" formatCode="#,##0&quot;月&quot;;[Red]\-#,##0"/>
    <numFmt numFmtId="183" formatCode="0_);[Red]\(0\)"/>
    <numFmt numFmtId="184" formatCode="0.0"/>
  </numFmts>
  <fonts count="65">
    <font>
      <sz val="11"/>
      <color theme="1"/>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sz val="6"/>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
      <sz val="10"/>
      <color rgb="FFFF0000"/>
      <name val="游ゴシック"/>
      <family val="3"/>
      <charset val="128"/>
      <scheme val="minor"/>
    </font>
    <font>
      <sz val="14"/>
      <color rgb="FFFF0000"/>
      <name val="游ゴシック"/>
      <family val="3"/>
      <charset val="128"/>
      <scheme val="minor"/>
    </font>
    <font>
      <sz val="10"/>
      <name val="游ゴシック"/>
      <family val="3"/>
      <charset val="128"/>
      <scheme val="minor"/>
    </font>
    <font>
      <b/>
      <sz val="14"/>
      <name val="游ゴシック"/>
      <family val="3"/>
      <charset val="128"/>
      <scheme val="minor"/>
    </font>
    <font>
      <sz val="11"/>
      <name val="游ゴシック"/>
      <family val="2"/>
      <charset val="128"/>
      <scheme val="minor"/>
    </font>
    <font>
      <sz val="11"/>
      <name val="游ゴシック"/>
      <family val="3"/>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scheme val="minor"/>
    </font>
    <font>
      <sz val="12"/>
      <name val="游ゴシック"/>
      <family val="3"/>
      <charset val="128"/>
      <scheme val="minor"/>
    </font>
    <font>
      <sz val="14"/>
      <name val="游ゴシック"/>
      <family val="3"/>
      <charset val="128"/>
      <scheme val="minor"/>
    </font>
    <font>
      <sz val="9"/>
      <name val="游ゴシック"/>
      <family val="3"/>
      <charset val="128"/>
      <scheme val="minor"/>
    </font>
    <font>
      <b/>
      <sz val="10"/>
      <name val="游ゴシック"/>
      <family val="3"/>
      <charset val="128"/>
      <scheme val="minor"/>
    </font>
    <font>
      <b/>
      <u/>
      <sz val="10"/>
      <name val="游ゴシック"/>
      <family val="3"/>
      <charset val="128"/>
      <scheme val="minor"/>
    </font>
    <font>
      <b/>
      <sz val="11"/>
      <color theme="1"/>
      <name val="HGｺﾞｼｯｸM"/>
      <family val="3"/>
      <charset val="128"/>
    </font>
    <font>
      <sz val="11"/>
      <color theme="1"/>
      <name val="HGｺﾞｼｯｸM"/>
      <family val="3"/>
      <charset val="128"/>
    </font>
    <font>
      <sz val="12"/>
      <color theme="1"/>
      <name val="ＤＦ特太ゴシック体"/>
      <family val="3"/>
      <charset val="128"/>
    </font>
    <font>
      <sz val="6"/>
      <color theme="1"/>
      <name val="HGｺﾞｼｯｸM"/>
      <family val="3"/>
      <charset val="128"/>
    </font>
    <font>
      <b/>
      <sz val="9"/>
      <color indexed="81"/>
      <name val="MS P ゴシック"/>
      <family val="3"/>
      <charset val="128"/>
    </font>
    <font>
      <b/>
      <sz val="12"/>
      <color theme="1"/>
      <name val="HGｺﾞｼｯｸM"/>
      <family val="3"/>
      <charset val="128"/>
    </font>
    <font>
      <sz val="20"/>
      <color theme="1"/>
      <name val="ＤＦ特太ゴシック体"/>
      <family val="3"/>
      <charset val="128"/>
    </font>
    <font>
      <b/>
      <sz val="10"/>
      <color theme="1"/>
      <name val="HGｺﾞｼｯｸM"/>
      <family val="3"/>
      <charset val="128"/>
    </font>
    <font>
      <b/>
      <sz val="8"/>
      <color theme="1"/>
      <name val="HGｺﾞｼｯｸM"/>
      <family val="3"/>
      <charset val="128"/>
    </font>
    <font>
      <b/>
      <sz val="14"/>
      <color indexed="81"/>
      <name val="HGPｺﾞｼｯｸM"/>
      <family val="3"/>
      <charset val="128"/>
    </font>
    <font>
      <b/>
      <sz val="10"/>
      <color indexed="81"/>
      <name val="HGPｺﾞｼｯｸM"/>
      <family val="3"/>
      <charset val="128"/>
    </font>
    <font>
      <b/>
      <sz val="14"/>
      <color theme="1"/>
      <name val="HGｺﾞｼｯｸM"/>
      <family val="3"/>
      <charset val="128"/>
    </font>
    <font>
      <sz val="12"/>
      <color rgb="FFFF0000"/>
      <name val="HGｺﾞｼｯｸM"/>
      <family val="3"/>
      <charset val="128"/>
    </font>
    <font>
      <sz val="12"/>
      <color indexed="81"/>
      <name val="HGｺﾞｼｯｸM"/>
      <family val="3"/>
      <charset val="128"/>
    </font>
    <font>
      <u/>
      <sz val="12"/>
      <color indexed="81"/>
      <name val="HGｺﾞｼｯｸM"/>
      <family val="3"/>
      <charset val="128"/>
    </font>
    <font>
      <sz val="12"/>
      <color indexed="10"/>
      <name val="HGｺﾞｼｯｸM"/>
      <family val="3"/>
      <charset val="128"/>
    </font>
    <font>
      <sz val="12"/>
      <color indexed="81"/>
      <name val="HGPｺﾞｼｯｸM"/>
      <family val="3"/>
      <charset val="128"/>
    </font>
    <font>
      <sz val="12"/>
      <color indexed="81"/>
      <name val="HGSｺﾞｼｯｸM"/>
      <family val="3"/>
      <charset val="128"/>
    </font>
    <font>
      <u/>
      <sz val="12"/>
      <color indexed="81"/>
      <name val="HGSｺﾞｼｯｸM"/>
      <family val="3"/>
      <charset val="128"/>
    </font>
    <font>
      <sz val="14"/>
      <color theme="1"/>
      <name val="ＤＦ特太ゴシック体"/>
      <family val="3"/>
      <charset val="128"/>
    </font>
    <font>
      <u/>
      <sz val="11"/>
      <color theme="10"/>
      <name val="游ゴシック"/>
      <family val="2"/>
      <charset val="128"/>
      <scheme val="minor"/>
    </font>
    <font>
      <sz val="16"/>
      <color indexed="81"/>
      <name val="MS P ゴシック"/>
      <family val="3"/>
      <charset val="128"/>
    </font>
    <font>
      <sz val="10"/>
      <name val="HGSｺﾞｼｯｸM"/>
      <family val="3"/>
      <charset val="128"/>
    </font>
    <font>
      <b/>
      <sz val="14"/>
      <name val="HGSｺﾞｼｯｸM"/>
      <family val="3"/>
      <charset val="128"/>
    </font>
    <font>
      <sz val="14"/>
      <name val="HGSｺﾞｼｯｸM"/>
      <family val="3"/>
      <charset val="128"/>
    </font>
    <font>
      <sz val="12"/>
      <name val="HGPｺﾞｼｯｸM"/>
      <family val="3"/>
      <charset val="128"/>
    </font>
    <font>
      <b/>
      <u/>
      <sz val="12"/>
      <name val="HGPｺﾞｼｯｸM"/>
      <family val="3"/>
      <charset val="128"/>
    </font>
    <font>
      <b/>
      <sz val="12"/>
      <name val="HGPｺﾞｼｯｸM"/>
      <family val="3"/>
      <charset val="128"/>
    </font>
    <font>
      <b/>
      <sz val="12"/>
      <name val="HGSｺﾞｼｯｸM"/>
      <family val="3"/>
      <charset val="128"/>
    </font>
    <font>
      <u/>
      <sz val="12"/>
      <name val="HGPｺﾞｼｯｸM"/>
      <family val="3"/>
      <charset val="128"/>
    </font>
    <font>
      <b/>
      <sz val="11"/>
      <color rgb="FFFF0000"/>
      <name val="游ゴシック"/>
      <family val="3"/>
      <charset val="128"/>
      <scheme val="minor"/>
    </font>
    <font>
      <sz val="12"/>
      <color rgb="FFFF0000"/>
      <name val="HGPｺﾞｼｯｸM"/>
      <family val="3"/>
      <charset val="128"/>
    </font>
    <font>
      <b/>
      <u/>
      <sz val="12"/>
      <color rgb="FFFF0000"/>
      <name val="HGPｺﾞｼｯｸM"/>
      <family val="3"/>
      <charset val="128"/>
    </font>
    <font>
      <b/>
      <sz val="10"/>
      <color rgb="FFFF0000"/>
      <name val="游ゴシック"/>
      <family val="3"/>
      <charset val="128"/>
      <scheme val="minor"/>
    </font>
    <font>
      <b/>
      <sz val="12"/>
      <color rgb="FFFF0000"/>
      <name val="HGｺﾞｼｯｸM"/>
      <family val="3"/>
      <charset val="128"/>
    </font>
    <font>
      <b/>
      <sz val="11"/>
      <color rgb="FFFF0000"/>
      <name val="HGｺﾞｼｯｸM"/>
      <family val="3"/>
      <charset val="128"/>
    </font>
    <font>
      <sz val="8"/>
      <color rgb="FFFF0000"/>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CCFFCC"/>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7">
    <xf numFmtId="0" fontId="0" fillId="0" borderId="0">
      <alignment vertical="center"/>
    </xf>
    <xf numFmtId="38" fontId="19" fillId="0" borderId="0" applyFont="0" applyFill="0" applyBorder="0" applyAlignment="0" applyProtection="0">
      <alignment vertical="center"/>
    </xf>
    <xf numFmtId="0" fontId="20" fillId="0" borderId="0">
      <alignment vertical="center"/>
    </xf>
    <xf numFmtId="38" fontId="22"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48" fillId="0" borderId="0" applyNumberFormat="0" applyFill="0" applyBorder="0" applyAlignment="0" applyProtection="0">
      <alignment vertical="center"/>
    </xf>
  </cellStyleXfs>
  <cellXfs count="446">
    <xf numFmtId="0" fontId="0" fillId="0" borderId="0" xfId="0">
      <alignment vertical="center"/>
    </xf>
    <xf numFmtId="0" fontId="4" fillId="0" borderId="0" xfId="0" applyFont="1" applyBorder="1" applyAlignment="1">
      <alignment vertical="center" shrinkToFit="1"/>
    </xf>
    <xf numFmtId="0" fontId="5"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5" fillId="0" borderId="4" xfId="0" applyFont="1" applyBorder="1" applyAlignment="1">
      <alignment vertical="center" shrinkToFit="1"/>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1" fillId="0" borderId="0" xfId="0" applyFont="1">
      <alignment vertical="center"/>
    </xf>
    <xf numFmtId="0" fontId="0" fillId="0" borderId="0" xfId="0" applyAlignment="1">
      <alignment horizontal="right" vertical="center"/>
    </xf>
    <xf numFmtId="0" fontId="10"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vertical="center" shrinkToFit="1"/>
    </xf>
    <xf numFmtId="0" fontId="11" fillId="0" borderId="0" xfId="0" applyFont="1" applyAlignment="1">
      <alignment horizontal="center" vertical="center"/>
    </xf>
    <xf numFmtId="0" fontId="5" fillId="0" borderId="2" xfId="0" applyFont="1" applyBorder="1" applyAlignment="1">
      <alignment vertical="center" shrinkToFit="1"/>
    </xf>
    <xf numFmtId="0" fontId="0" fillId="0" borderId="2" xfId="0" applyBorder="1" applyAlignment="1">
      <alignment vertical="center"/>
    </xf>
    <xf numFmtId="0" fontId="5" fillId="0" borderId="1" xfId="0" applyFont="1" applyBorder="1" applyAlignment="1">
      <alignment vertical="center" shrinkToFit="1"/>
    </xf>
    <xf numFmtId="3" fontId="0" fillId="0" borderId="8" xfId="0" applyNumberFormat="1" applyBorder="1" applyAlignment="1">
      <alignment horizontal="right" vertical="center"/>
    </xf>
    <xf numFmtId="3" fontId="0" fillId="0" borderId="8" xfId="0" applyNumberFormat="1" applyBorder="1">
      <alignment vertical="center"/>
    </xf>
    <xf numFmtId="3" fontId="0" fillId="0" borderId="25" xfId="0" applyNumberFormat="1" applyBorder="1" applyAlignment="1">
      <alignment horizontal="right" vertical="center"/>
    </xf>
    <xf numFmtId="3" fontId="0" fillId="0" borderId="10" xfId="0" applyNumberFormat="1" applyBorder="1" applyAlignment="1">
      <alignment horizontal="right" vertical="center"/>
    </xf>
    <xf numFmtId="3" fontId="0" fillId="0" borderId="12" xfId="0" applyNumberFormat="1" applyBorder="1">
      <alignment vertical="center"/>
    </xf>
    <xf numFmtId="3" fontId="7" fillId="0" borderId="8" xfId="0" applyNumberFormat="1" applyFont="1" applyBorder="1">
      <alignment vertical="center"/>
    </xf>
    <xf numFmtId="3" fontId="7" fillId="0" borderId="25" xfId="0" applyNumberFormat="1" applyFont="1" applyBorder="1" applyAlignment="1">
      <alignment horizontal="right" vertical="center"/>
    </xf>
    <xf numFmtId="3" fontId="7" fillId="0" borderId="9" xfId="0" applyNumberFormat="1" applyFont="1" applyBorder="1" applyAlignment="1">
      <alignment horizontal="right" vertical="center"/>
    </xf>
    <xf numFmtId="3" fontId="7" fillId="0" borderId="8" xfId="0" applyNumberFormat="1" applyFont="1" applyBorder="1" applyAlignment="1">
      <alignment horizontal="right" vertical="center"/>
    </xf>
    <xf numFmtId="3" fontId="7" fillId="0" borderId="9" xfId="0" applyNumberFormat="1" applyFont="1" applyBorder="1">
      <alignment vertical="center"/>
    </xf>
    <xf numFmtId="0" fontId="7" fillId="0" borderId="9" xfId="0" applyFont="1" applyBorder="1">
      <alignment vertical="center"/>
    </xf>
    <xf numFmtId="0" fontId="7" fillId="0" borderId="8" xfId="0" applyFont="1" applyBorder="1" applyAlignment="1">
      <alignment horizontal="right" vertical="center"/>
    </xf>
    <xf numFmtId="20" fontId="12" fillId="0" borderId="0" xfId="0" applyNumberFormat="1" applyFont="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14" fillId="0" borderId="0" xfId="0" applyFont="1" applyAlignment="1">
      <alignment horizontal="center" vertical="center"/>
    </xf>
    <xf numFmtId="0" fontId="12" fillId="0" borderId="16" xfId="0" applyFont="1" applyBorder="1" applyAlignment="1">
      <alignment vertical="center"/>
    </xf>
    <xf numFmtId="0" fontId="12" fillId="0" borderId="17" xfId="0" applyFont="1" applyBorder="1" applyAlignment="1">
      <alignment vertical="center"/>
    </xf>
    <xf numFmtId="0" fontId="12" fillId="0" borderId="16" xfId="0" applyFont="1" applyBorder="1" applyAlignment="1">
      <alignment horizontal="center" vertical="center"/>
    </xf>
    <xf numFmtId="0" fontId="12" fillId="0" borderId="8" xfId="0" applyFont="1" applyBorder="1" applyAlignment="1">
      <alignment vertical="center"/>
    </xf>
    <xf numFmtId="0" fontId="12" fillId="0" borderId="19" xfId="0" applyFont="1" applyBorder="1" applyAlignment="1">
      <alignment vertical="center"/>
    </xf>
    <xf numFmtId="0" fontId="12" fillId="0" borderId="8" xfId="0" applyFont="1" applyBorder="1" applyAlignment="1">
      <alignment horizontal="center" vertical="center"/>
    </xf>
    <xf numFmtId="0" fontId="12" fillId="0" borderId="12" xfId="0" applyFont="1" applyBorder="1" applyAlignment="1">
      <alignment vertical="center"/>
    </xf>
    <xf numFmtId="0" fontId="12" fillId="0" borderId="21" xfId="0" applyFont="1" applyBorder="1" applyAlignment="1">
      <alignment vertical="center"/>
    </xf>
    <xf numFmtId="0" fontId="12" fillId="0" borderId="12" xfId="0" applyFont="1" applyBorder="1" applyAlignment="1">
      <alignment horizontal="center" vertical="center"/>
    </xf>
    <xf numFmtId="20" fontId="7" fillId="0" borderId="0" xfId="0" applyNumberFormat="1" applyFont="1" applyAlignment="1">
      <alignment horizontal="center" vertical="center"/>
    </xf>
    <xf numFmtId="0" fontId="12" fillId="0" borderId="0" xfId="0" applyNumberFormat="1" applyFont="1" applyAlignment="1">
      <alignment horizontal="center" vertical="center"/>
    </xf>
    <xf numFmtId="0" fontId="5" fillId="0" borderId="1" xfId="0" applyFont="1" applyBorder="1" applyAlignment="1">
      <alignment horizontal="center" vertical="center"/>
    </xf>
    <xf numFmtId="0" fontId="7" fillId="0" borderId="16" xfId="0" applyFont="1" applyBorder="1">
      <alignment vertical="center"/>
    </xf>
    <xf numFmtId="3" fontId="13" fillId="0" borderId="12" xfId="0" applyNumberFormat="1" applyFont="1" applyBorder="1" applyAlignment="1">
      <alignment horizontal="right" vertical="center"/>
    </xf>
    <xf numFmtId="3" fontId="7" fillId="0" borderId="16" xfId="0" applyNumberFormat="1" applyFont="1" applyBorder="1">
      <alignment vertical="center"/>
    </xf>
    <xf numFmtId="3" fontId="7" fillId="0" borderId="12" xfId="0" applyNumberFormat="1" applyFont="1" applyBorder="1">
      <alignment vertical="center"/>
    </xf>
    <xf numFmtId="0" fontId="0" fillId="0" borderId="32" xfId="0" applyBorder="1">
      <alignment vertical="center"/>
    </xf>
    <xf numFmtId="3" fontId="0" fillId="0" borderId="33" xfId="0" applyNumberFormat="1" applyBorder="1">
      <alignment vertical="center"/>
    </xf>
    <xf numFmtId="0" fontId="15" fillId="2" borderId="16" xfId="0" applyFont="1" applyFill="1" applyBorder="1">
      <alignment vertical="center"/>
    </xf>
    <xf numFmtId="0" fontId="15" fillId="2" borderId="9" xfId="0" applyFont="1" applyFill="1" applyBorder="1" applyAlignment="1">
      <alignment vertical="center" shrinkToFit="1"/>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0" fontId="15" fillId="2" borderId="8" xfId="0" applyFont="1" applyFill="1" applyBorder="1">
      <alignment vertical="center"/>
    </xf>
    <xf numFmtId="0" fontId="15" fillId="2" borderId="12" xfId="0" applyFont="1" applyFill="1" applyBorder="1" applyAlignment="1">
      <alignment vertical="center" shrinkToFit="1"/>
    </xf>
    <xf numFmtId="0" fontId="7" fillId="0" borderId="12" xfId="0" applyFont="1" applyBorder="1">
      <alignment vertical="center"/>
    </xf>
    <xf numFmtId="3" fontId="7" fillId="0" borderId="16" xfId="0" applyNumberFormat="1" applyFont="1" applyBorder="1" applyAlignment="1">
      <alignment horizontal="right" vertical="center"/>
    </xf>
    <xf numFmtId="3" fontId="0" fillId="0" borderId="16" xfId="0" applyNumberFormat="1" applyBorder="1" applyAlignment="1">
      <alignment horizontal="right" vertical="center"/>
    </xf>
    <xf numFmtId="0" fontId="7" fillId="0" borderId="16" xfId="0" applyFont="1" applyBorder="1" applyAlignment="1">
      <alignment horizontal="right" vertical="center"/>
    </xf>
    <xf numFmtId="3" fontId="0" fillId="0" borderId="16" xfId="0" applyNumberFormat="1" applyBorder="1">
      <alignment vertical="center"/>
    </xf>
    <xf numFmtId="3" fontId="13" fillId="0" borderId="21" xfId="0" applyNumberFormat="1" applyFont="1" applyBorder="1" applyAlignment="1">
      <alignment horizontal="right" vertical="center"/>
    </xf>
    <xf numFmtId="3" fontId="9" fillId="0" borderId="21" xfId="0" applyNumberFormat="1" applyFont="1" applyBorder="1" applyAlignment="1">
      <alignment horizontal="right" vertical="center"/>
    </xf>
    <xf numFmtId="0" fontId="13" fillId="2" borderId="6" xfId="0" applyFont="1" applyFill="1" applyBorder="1" applyAlignment="1">
      <alignment horizontal="left" vertical="center"/>
    </xf>
    <xf numFmtId="0" fontId="8" fillId="2" borderId="18" xfId="0" applyFont="1" applyFill="1" applyBorder="1" applyAlignment="1">
      <alignment horizontal="left" vertical="center"/>
    </xf>
    <xf numFmtId="0" fontId="8" fillId="2" borderId="17" xfId="0" applyFont="1" applyFill="1" applyBorder="1" applyAlignment="1">
      <alignment horizontal="left" vertical="center"/>
    </xf>
    <xf numFmtId="0" fontId="9" fillId="2" borderId="17" xfId="0" applyFont="1" applyFill="1" applyBorder="1" applyAlignment="1">
      <alignment horizontal="left" vertical="center"/>
    </xf>
    <xf numFmtId="3" fontId="6" fillId="0" borderId="25" xfId="0" applyNumberFormat="1" applyFont="1" applyBorder="1" applyAlignment="1">
      <alignment horizontal="right" vertical="center"/>
    </xf>
    <xf numFmtId="20" fontId="0" fillId="0" borderId="0" xfId="0" applyNumberFormat="1" applyFont="1" applyAlignment="1">
      <alignment horizontal="center" vertical="center"/>
    </xf>
    <xf numFmtId="0" fontId="6" fillId="0" borderId="0" xfId="0" applyFont="1" applyAlignment="1">
      <alignment horizontal="center" vertical="center"/>
    </xf>
    <xf numFmtId="20" fontId="6" fillId="0" borderId="0" xfId="0" applyNumberFormat="1" applyFont="1" applyAlignment="1">
      <alignment horizontal="center" vertical="center"/>
    </xf>
    <xf numFmtId="3" fontId="12" fillId="0" borderId="33" xfId="0" applyNumberFormat="1" applyFont="1" applyBorder="1">
      <alignment vertical="center"/>
    </xf>
    <xf numFmtId="0" fontId="18" fillId="0" borderId="0" xfId="2" applyFont="1" applyBorder="1" applyProtection="1">
      <alignment vertical="center"/>
    </xf>
    <xf numFmtId="0" fontId="18" fillId="0" borderId="0" xfId="2" applyFont="1" applyBorder="1" applyAlignment="1" applyProtection="1">
      <alignment horizontal="right" vertical="center"/>
    </xf>
    <xf numFmtId="0" fontId="18" fillId="0" borderId="0" xfId="2" applyFont="1" applyProtection="1">
      <alignment vertical="center"/>
    </xf>
    <xf numFmtId="0" fontId="18" fillId="0" borderId="0" xfId="2" applyFont="1" applyFill="1" applyBorder="1" applyProtection="1">
      <alignment vertical="center"/>
    </xf>
    <xf numFmtId="0" fontId="15" fillId="0" borderId="0" xfId="2" applyFont="1" applyFill="1" applyBorder="1" applyAlignment="1" applyProtection="1">
      <alignment horizontal="left" vertical="center"/>
    </xf>
    <xf numFmtId="0" fontId="15" fillId="0" borderId="0" xfId="2" applyFont="1" applyFill="1" applyBorder="1" applyAlignment="1" applyProtection="1">
      <alignment horizontal="center" vertical="center"/>
    </xf>
    <xf numFmtId="0" fontId="24" fillId="0" borderId="0" xfId="2" applyFont="1" applyBorder="1" applyAlignment="1" applyProtection="1">
      <alignment horizontal="center" vertical="center"/>
    </xf>
    <xf numFmtId="0" fontId="15" fillId="0" borderId="0" xfId="2" applyFont="1" applyFill="1" applyBorder="1" applyAlignment="1" applyProtection="1">
      <alignment vertical="center"/>
    </xf>
    <xf numFmtId="0" fontId="18" fillId="0" borderId="0" xfId="2" applyFont="1" applyFill="1" applyProtection="1">
      <alignment vertical="center"/>
    </xf>
    <xf numFmtId="0" fontId="25" fillId="0" borderId="1" xfId="2" applyFont="1" applyBorder="1" applyAlignment="1" applyProtection="1">
      <alignment vertical="center" wrapText="1"/>
    </xf>
    <xf numFmtId="0" fontId="15" fillId="0" borderId="34" xfId="2" applyFont="1" applyBorder="1" applyAlignment="1" applyProtection="1">
      <alignment horizontal="center" vertical="center" shrinkToFit="1"/>
    </xf>
    <xf numFmtId="176" fontId="18" fillId="0" borderId="2" xfId="2" applyNumberFormat="1" applyFont="1" applyFill="1" applyBorder="1" applyAlignment="1" applyProtection="1">
      <alignment horizontal="center" vertical="center"/>
      <protection locked="0"/>
    </xf>
    <xf numFmtId="176" fontId="18" fillId="0" borderId="1" xfId="2" applyNumberFormat="1" applyFont="1" applyFill="1" applyBorder="1" applyAlignment="1" applyProtection="1">
      <alignment horizontal="center" vertical="center" shrinkToFit="1"/>
      <protection locked="0"/>
    </xf>
    <xf numFmtId="176" fontId="18" fillId="0" borderId="34" xfId="2" applyNumberFormat="1" applyFont="1" applyFill="1" applyBorder="1" applyAlignment="1" applyProtection="1">
      <alignment horizontal="center" vertical="center" shrinkToFit="1"/>
      <protection locked="0"/>
    </xf>
    <xf numFmtId="177" fontId="18" fillId="0" borderId="2" xfId="2" applyNumberFormat="1" applyFont="1" applyFill="1" applyBorder="1" applyAlignment="1" applyProtection="1">
      <alignment horizontal="center" vertical="center" wrapText="1" shrinkToFit="1"/>
      <protection locked="0"/>
    </xf>
    <xf numFmtId="176" fontId="18" fillId="0" borderId="3" xfId="2" applyNumberFormat="1" applyFont="1" applyFill="1" applyBorder="1" applyAlignment="1" applyProtection="1">
      <alignment horizontal="center" vertical="center" wrapText="1" shrinkToFit="1"/>
      <protection locked="0"/>
    </xf>
    <xf numFmtId="177" fontId="18" fillId="0" borderId="3" xfId="2" applyNumberFormat="1" applyFont="1" applyFill="1" applyBorder="1" applyAlignment="1" applyProtection="1">
      <alignment horizontal="center" vertical="center" wrapText="1" shrinkToFit="1"/>
      <protection locked="0"/>
    </xf>
    <xf numFmtId="176" fontId="18" fillId="0" borderId="15" xfId="2" applyNumberFormat="1" applyFont="1" applyFill="1" applyBorder="1" applyAlignment="1" applyProtection="1">
      <alignment horizontal="center" vertical="center"/>
      <protection locked="0"/>
    </xf>
    <xf numFmtId="177" fontId="18" fillId="0" borderId="2" xfId="2" applyNumberFormat="1" applyFont="1" applyFill="1" applyBorder="1" applyAlignment="1" applyProtection="1">
      <alignment horizontal="center" vertical="center"/>
      <protection locked="0"/>
    </xf>
    <xf numFmtId="177" fontId="18" fillId="0" borderId="3" xfId="2" applyNumberFormat="1" applyFont="1" applyFill="1" applyBorder="1" applyAlignment="1" applyProtection="1">
      <alignment horizontal="center" vertical="center"/>
      <protection locked="0"/>
    </xf>
    <xf numFmtId="176" fontId="18" fillId="0" borderId="34" xfId="2" applyNumberFormat="1" applyFont="1" applyFill="1" applyBorder="1" applyAlignment="1" applyProtection="1">
      <alignment horizontal="center" vertical="center"/>
      <protection locked="0"/>
    </xf>
    <xf numFmtId="176" fontId="18" fillId="0" borderId="5" xfId="2" applyNumberFormat="1" applyFont="1" applyFill="1" applyBorder="1" applyAlignment="1" applyProtection="1">
      <alignment horizontal="center" vertical="center"/>
      <protection locked="0"/>
    </xf>
    <xf numFmtId="0" fontId="18" fillId="0" borderId="1" xfId="2" applyFont="1" applyBorder="1" applyAlignment="1" applyProtection="1">
      <alignment horizontal="center" vertical="center"/>
    </xf>
    <xf numFmtId="38" fontId="18" fillId="0" borderId="1" xfId="1" applyFont="1" applyBorder="1" applyProtection="1">
      <alignment vertical="center"/>
    </xf>
    <xf numFmtId="176" fontId="18" fillId="0" borderId="38" xfId="2" applyNumberFormat="1" applyFont="1" applyFill="1" applyBorder="1" applyAlignment="1" applyProtection="1">
      <alignment horizontal="center" vertical="center"/>
      <protection locked="0"/>
    </xf>
    <xf numFmtId="0" fontId="15" fillId="0" borderId="2" xfId="2" applyFont="1" applyBorder="1" applyAlignment="1" applyProtection="1">
      <alignment horizontal="center" vertical="center" shrinkToFit="1"/>
    </xf>
    <xf numFmtId="176" fontId="18" fillId="0" borderId="2" xfId="2" applyNumberFormat="1" applyFont="1" applyFill="1" applyBorder="1" applyAlignment="1" applyProtection="1">
      <alignment horizontal="center" vertical="center" shrinkToFit="1"/>
      <protection locked="0"/>
    </xf>
    <xf numFmtId="176" fontId="18" fillId="0" borderId="1" xfId="2" applyNumberFormat="1" applyFont="1" applyFill="1" applyBorder="1" applyAlignment="1" applyProtection="1">
      <alignment horizontal="center" vertical="center"/>
      <protection locked="0"/>
    </xf>
    <xf numFmtId="0" fontId="15" fillId="0" borderId="0" xfId="2" applyFont="1" applyBorder="1" applyAlignment="1" applyProtection="1">
      <alignment horizontal="center" vertical="center" shrinkToFit="1"/>
    </xf>
    <xf numFmtId="38" fontId="15" fillId="0" borderId="0" xfId="4" applyFont="1" applyBorder="1" applyAlignment="1" applyProtection="1">
      <alignment horizontal="center" vertical="center" shrinkToFit="1"/>
    </xf>
    <xf numFmtId="38" fontId="16" fillId="0" borderId="0" xfId="4" applyFont="1" applyBorder="1" applyAlignment="1" applyProtection="1">
      <alignment horizontal="left" vertical="center" shrinkToFit="1"/>
    </xf>
    <xf numFmtId="38" fontId="24" fillId="0" borderId="0" xfId="4" applyFont="1" applyBorder="1" applyAlignment="1" applyProtection="1">
      <alignment horizontal="left" vertical="center" shrinkToFit="1"/>
    </xf>
    <xf numFmtId="38" fontId="25" fillId="0" borderId="0" xfId="4" applyFont="1" applyBorder="1" applyAlignment="1" applyProtection="1">
      <alignment horizontal="left" vertical="top" wrapText="1" shrinkToFit="1"/>
    </xf>
    <xf numFmtId="0" fontId="15" fillId="0" borderId="0" xfId="2" applyFont="1" applyBorder="1" applyAlignment="1" applyProtection="1">
      <alignment horizontal="left" vertical="center"/>
    </xf>
    <xf numFmtId="0" fontId="15" fillId="0" borderId="0" xfId="2" applyFont="1" applyBorder="1" applyAlignment="1" applyProtection="1">
      <alignment horizontal="center" vertical="center" wrapText="1" shrinkToFit="1"/>
    </xf>
    <xf numFmtId="0" fontId="15" fillId="0" borderId="0" xfId="2" applyFont="1" applyFill="1" applyBorder="1" applyAlignment="1" applyProtection="1">
      <alignment vertical="center" wrapText="1" shrinkToFit="1"/>
    </xf>
    <xf numFmtId="0" fontId="15" fillId="0" borderId="0" xfId="2" applyFont="1" applyBorder="1" applyAlignment="1" applyProtection="1">
      <alignment horizontal="left" vertical="center" wrapText="1" shrinkToFit="1"/>
    </xf>
    <xf numFmtId="0" fontId="15" fillId="0" borderId="0" xfId="2" applyFont="1" applyBorder="1" applyAlignment="1" applyProtection="1">
      <alignment horizontal="left" vertical="center" wrapText="1" shrinkToFit="1"/>
    </xf>
    <xf numFmtId="0" fontId="15" fillId="0" borderId="0" xfId="2" applyFont="1" applyFill="1" applyBorder="1" applyAlignment="1" applyProtection="1">
      <alignment horizontal="center" vertical="center" shrinkToFit="1"/>
    </xf>
    <xf numFmtId="0" fontId="15" fillId="0" borderId="0" xfId="2" applyFont="1" applyFill="1" applyBorder="1" applyAlignment="1" applyProtection="1">
      <alignment horizontal="left" vertical="center"/>
    </xf>
    <xf numFmtId="0" fontId="15" fillId="0" borderId="0" xfId="2" applyFont="1" applyBorder="1" applyAlignment="1" applyProtection="1">
      <alignment horizontal="right" vertical="center"/>
    </xf>
    <xf numFmtId="0" fontId="15" fillId="0" borderId="0" xfId="2" applyFont="1" applyBorder="1" applyProtection="1">
      <alignment vertical="center"/>
    </xf>
    <xf numFmtId="0" fontId="15" fillId="0" borderId="0" xfId="2" applyFont="1" applyFill="1" applyBorder="1" applyProtection="1">
      <alignment vertical="center"/>
    </xf>
    <xf numFmtId="38" fontId="15" fillId="0" borderId="0" xfId="4" applyFont="1" applyBorder="1" applyAlignment="1" applyProtection="1">
      <alignment horizontal="left" vertical="center" shrinkToFit="1"/>
    </xf>
    <xf numFmtId="176" fontId="18" fillId="0" borderId="37" xfId="2" applyNumberFormat="1" applyFont="1" applyFill="1" applyBorder="1" applyAlignment="1" applyProtection="1">
      <alignment horizontal="center" vertical="center"/>
      <protection locked="0"/>
    </xf>
    <xf numFmtId="176" fontId="18" fillId="0" borderId="3" xfId="2" applyNumberFormat="1" applyFont="1" applyFill="1" applyBorder="1" applyAlignment="1" applyProtection="1">
      <alignment horizontal="center" vertical="center"/>
      <protection locked="0"/>
    </xf>
    <xf numFmtId="176" fontId="18" fillId="0" borderId="26" xfId="2" applyNumberFormat="1" applyFont="1" applyFill="1" applyBorder="1" applyAlignment="1" applyProtection="1">
      <alignment horizontal="center" vertical="center"/>
      <protection locked="0"/>
    </xf>
    <xf numFmtId="176" fontId="18" fillId="0" borderId="40" xfId="2" applyNumberFormat="1" applyFont="1" applyFill="1" applyBorder="1" applyAlignment="1" applyProtection="1">
      <alignment horizontal="center" vertical="center"/>
      <protection locked="0"/>
    </xf>
    <xf numFmtId="176" fontId="18" fillId="0" borderId="23" xfId="2" applyNumberFormat="1" applyFont="1" applyFill="1" applyBorder="1" applyAlignment="1" applyProtection="1">
      <alignment horizontal="center" vertical="center"/>
      <protection locked="0"/>
    </xf>
    <xf numFmtId="176" fontId="18" fillId="0" borderId="41" xfId="2" applyNumberFormat="1" applyFont="1" applyFill="1" applyBorder="1" applyAlignment="1" applyProtection="1">
      <alignment horizontal="center" vertical="center"/>
      <protection locked="0"/>
    </xf>
    <xf numFmtId="0" fontId="18" fillId="0" borderId="5" xfId="2" applyFont="1" applyBorder="1" applyAlignment="1" applyProtection="1">
      <alignment horizontal="center" vertical="center"/>
    </xf>
    <xf numFmtId="38" fontId="18" fillId="0" borderId="5" xfId="1" applyFont="1" applyBorder="1" applyProtection="1">
      <alignment vertical="center"/>
    </xf>
    <xf numFmtId="0" fontId="27" fillId="0" borderId="0" xfId="2" applyFont="1" applyFill="1" applyBorder="1" applyAlignment="1" applyProtection="1">
      <alignment vertical="center"/>
    </xf>
    <xf numFmtId="0" fontId="26" fillId="0" borderId="0" xfId="2" applyFont="1" applyBorder="1" applyProtection="1">
      <alignment vertical="center"/>
    </xf>
    <xf numFmtId="176" fontId="7" fillId="0" borderId="2" xfId="2" applyNumberFormat="1" applyFont="1" applyFill="1" applyBorder="1" applyAlignment="1" applyProtection="1">
      <alignment horizontal="center" vertical="center"/>
      <protection locked="0"/>
    </xf>
    <xf numFmtId="176" fontId="7" fillId="0" borderId="1" xfId="2" applyNumberFormat="1" applyFont="1" applyFill="1" applyBorder="1" applyAlignment="1" applyProtection="1">
      <alignment horizontal="center" vertical="center" shrinkToFit="1"/>
      <protection locked="0"/>
    </xf>
    <xf numFmtId="176" fontId="7" fillId="0" borderId="34" xfId="2" applyNumberFormat="1" applyFont="1" applyFill="1" applyBorder="1" applyAlignment="1" applyProtection="1">
      <alignment horizontal="center" vertical="center" shrinkToFit="1"/>
      <protection locked="0"/>
    </xf>
    <xf numFmtId="177" fontId="7" fillId="0" borderId="2" xfId="2" applyNumberFormat="1" applyFont="1" applyFill="1" applyBorder="1" applyAlignment="1" applyProtection="1">
      <alignment horizontal="center" vertical="center" wrapText="1" shrinkToFit="1"/>
      <protection locked="0"/>
    </xf>
    <xf numFmtId="177" fontId="7" fillId="0" borderId="3" xfId="2" applyNumberFormat="1" applyFont="1" applyFill="1" applyBorder="1" applyAlignment="1" applyProtection="1">
      <alignment horizontal="center" vertical="center" wrapText="1" shrinkToFit="1"/>
      <protection locked="0"/>
    </xf>
    <xf numFmtId="176" fontId="7" fillId="0" borderId="37" xfId="2" applyNumberFormat="1" applyFont="1" applyFill="1" applyBorder="1" applyAlignment="1" applyProtection="1">
      <alignment horizontal="center" vertical="center"/>
      <protection locked="0"/>
    </xf>
    <xf numFmtId="176" fontId="7" fillId="0" borderId="34" xfId="2" applyNumberFormat="1" applyFont="1" applyFill="1" applyBorder="1" applyAlignment="1" applyProtection="1">
      <alignment horizontal="center" vertical="center"/>
      <protection locked="0"/>
    </xf>
    <xf numFmtId="38" fontId="28" fillId="0" borderId="0" xfId="1" applyFont="1">
      <alignment vertical="center"/>
    </xf>
    <xf numFmtId="38" fontId="29" fillId="0" borderId="0" xfId="1" applyFont="1">
      <alignment vertical="center"/>
    </xf>
    <xf numFmtId="38" fontId="29" fillId="0" borderId="0" xfId="1" applyFont="1" applyAlignment="1">
      <alignment horizontal="right" vertical="center"/>
    </xf>
    <xf numFmtId="38" fontId="29" fillId="0" borderId="0" xfId="1" applyFont="1" applyAlignment="1">
      <alignment horizontal="center" vertical="center"/>
    </xf>
    <xf numFmtId="38" fontId="29" fillId="0" borderId="0" xfId="1" applyFont="1" applyBorder="1" applyAlignment="1">
      <alignment horizontal="center" vertical="center"/>
    </xf>
    <xf numFmtId="38" fontId="29" fillId="0" borderId="46" xfId="1" applyFont="1" applyBorder="1" applyAlignment="1">
      <alignment horizontal="center" vertical="center"/>
    </xf>
    <xf numFmtId="38" fontId="29" fillId="0" borderId="47" xfId="1" applyFont="1" applyBorder="1" applyAlignment="1">
      <alignment horizontal="center" vertical="center"/>
    </xf>
    <xf numFmtId="38" fontId="28" fillId="0" borderId="51" xfId="1" applyFont="1" applyBorder="1">
      <alignment vertical="center"/>
    </xf>
    <xf numFmtId="38" fontId="28" fillId="0" borderId="53" xfId="1" applyFont="1" applyBorder="1">
      <alignment vertical="center"/>
    </xf>
    <xf numFmtId="38" fontId="29" fillId="0" borderId="35" xfId="1" applyFont="1" applyBorder="1">
      <alignment vertical="center"/>
    </xf>
    <xf numFmtId="38" fontId="29" fillId="0" borderId="37" xfId="1" applyFont="1" applyBorder="1" applyAlignment="1">
      <alignment vertical="center"/>
    </xf>
    <xf numFmtId="38" fontId="29" fillId="0" borderId="57" xfId="1" applyFont="1" applyBorder="1" applyAlignment="1">
      <alignment vertical="center"/>
    </xf>
    <xf numFmtId="38" fontId="29" fillId="0" borderId="14" xfId="1" applyFont="1" applyBorder="1" applyAlignment="1">
      <alignment vertical="center"/>
    </xf>
    <xf numFmtId="38" fontId="29" fillId="0" borderId="59" xfId="1" applyFont="1" applyBorder="1" applyAlignment="1">
      <alignment vertical="center"/>
    </xf>
    <xf numFmtId="38" fontId="28" fillId="0" borderId="60" xfId="1" applyFont="1" applyBorder="1">
      <alignment vertical="center"/>
    </xf>
    <xf numFmtId="38" fontId="29" fillId="0" borderId="0" xfId="1" applyFont="1" applyFill="1" applyBorder="1" applyAlignment="1">
      <alignment horizontal="left" vertical="center"/>
    </xf>
    <xf numFmtId="38" fontId="29" fillId="0" borderId="0" xfId="1" applyFont="1" applyFill="1" applyBorder="1" applyAlignment="1">
      <alignment horizontal="left" vertical="center" wrapText="1"/>
    </xf>
    <xf numFmtId="38" fontId="29" fillId="0" borderId="0" xfId="1" applyFont="1" applyFill="1" applyBorder="1" applyAlignment="1">
      <alignment horizontal="center" vertical="center"/>
    </xf>
    <xf numFmtId="38" fontId="29" fillId="0" borderId="0" xfId="1" applyFont="1" applyFill="1">
      <alignment vertical="center"/>
    </xf>
    <xf numFmtId="38" fontId="29" fillId="0" borderId="0" xfId="1" applyFont="1" applyFill="1" applyBorder="1">
      <alignment vertical="center"/>
    </xf>
    <xf numFmtId="38" fontId="29" fillId="0" borderId="0" xfId="1" applyFont="1" applyFill="1" applyBorder="1" applyAlignment="1">
      <alignment horizontal="center" vertical="center" shrinkToFit="1"/>
    </xf>
    <xf numFmtId="38" fontId="33" fillId="0" borderId="0" xfId="1" applyFont="1">
      <alignment vertical="center"/>
    </xf>
    <xf numFmtId="0" fontId="29" fillId="0" borderId="0" xfId="0" applyFont="1">
      <alignment vertical="center"/>
    </xf>
    <xf numFmtId="0" fontId="34" fillId="0" borderId="0" xfId="0" applyFont="1" applyAlignment="1">
      <alignment horizontal="center" vertical="center"/>
    </xf>
    <xf numFmtId="0" fontId="29" fillId="0" borderId="0" xfId="0" applyFont="1" applyAlignment="1">
      <alignment horizontal="right" vertical="center"/>
    </xf>
    <xf numFmtId="0" fontId="28" fillId="0" borderId="45" xfId="0" applyFont="1" applyBorder="1">
      <alignment vertical="center"/>
    </xf>
    <xf numFmtId="0" fontId="28" fillId="0" borderId="46" xfId="0" applyFont="1" applyBorder="1">
      <alignment vertical="center"/>
    </xf>
    <xf numFmtId="0" fontId="28" fillId="0" borderId="47" xfId="0" applyFont="1" applyBorder="1">
      <alignment vertical="center"/>
    </xf>
    <xf numFmtId="0" fontId="35" fillId="0" borderId="74" xfId="0" applyFont="1" applyBorder="1" applyAlignment="1">
      <alignment horizontal="center" vertical="center" wrapText="1"/>
    </xf>
    <xf numFmtId="0" fontId="36" fillId="0" borderId="71" xfId="0" applyFont="1" applyBorder="1" applyAlignment="1">
      <alignment horizontal="center" vertical="center" wrapText="1"/>
    </xf>
    <xf numFmtId="0" fontId="35" fillId="0" borderId="75" xfId="0" applyFont="1" applyBorder="1" applyAlignment="1">
      <alignment horizontal="center" vertical="center" wrapText="1"/>
    </xf>
    <xf numFmtId="0" fontId="28" fillId="0" borderId="60" xfId="0" applyFont="1" applyBorder="1">
      <alignment vertical="center"/>
    </xf>
    <xf numFmtId="0" fontId="28" fillId="0" borderId="71" xfId="0" applyFont="1" applyBorder="1" applyAlignment="1">
      <alignment horizontal="center" vertical="center" wrapText="1"/>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9" xfId="0" applyFont="1" applyBorder="1" applyAlignment="1">
      <alignment horizontal="center" vertical="center"/>
    </xf>
    <xf numFmtId="0" fontId="28" fillId="0" borderId="79" xfId="0" applyFont="1" applyBorder="1" applyAlignment="1">
      <alignment vertical="center"/>
    </xf>
    <xf numFmtId="0" fontId="28" fillId="0" borderId="80" xfId="0" applyFont="1" applyBorder="1" applyAlignment="1">
      <alignment vertical="center"/>
    </xf>
    <xf numFmtId="179" fontId="29" fillId="3" borderId="65" xfId="0" applyNumberFormat="1" applyFont="1" applyFill="1" applyBorder="1">
      <alignment vertical="center"/>
    </xf>
    <xf numFmtId="0" fontId="35" fillId="0" borderId="81"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76" xfId="0" applyFont="1" applyBorder="1">
      <alignment vertical="center"/>
    </xf>
    <xf numFmtId="0" fontId="28" fillId="0" borderId="82" xfId="0" applyFont="1" applyBorder="1" applyAlignment="1">
      <alignment horizontal="center" vertical="center" wrapText="1"/>
    </xf>
    <xf numFmtId="0" fontId="28" fillId="0" borderId="81" xfId="0" applyFont="1" applyBorder="1" applyAlignment="1">
      <alignment horizontal="center" vertical="center"/>
    </xf>
    <xf numFmtId="0" fontId="29" fillId="0" borderId="31" xfId="0" applyFont="1" applyBorder="1" applyAlignment="1">
      <alignment horizontal="center" vertical="center"/>
    </xf>
    <xf numFmtId="0" fontId="29" fillId="3" borderId="31" xfId="0" applyFont="1" applyFill="1" applyBorder="1" applyAlignment="1">
      <alignment horizontal="center" vertical="center" shrinkToFit="1"/>
    </xf>
    <xf numFmtId="180" fontId="29" fillId="0" borderId="59" xfId="1" applyNumberFormat="1" applyFont="1" applyFill="1" applyBorder="1" applyAlignment="1">
      <alignment horizontal="right" vertical="center" shrinkToFit="1"/>
    </xf>
    <xf numFmtId="181" fontId="29" fillId="0" borderId="85" xfId="0" applyNumberFormat="1" applyFont="1" applyFill="1" applyBorder="1">
      <alignment vertical="center"/>
    </xf>
    <xf numFmtId="179" fontId="29" fillId="3" borderId="86" xfId="0" applyNumberFormat="1" applyFont="1" applyFill="1" applyBorder="1">
      <alignment vertical="center"/>
    </xf>
    <xf numFmtId="179" fontId="29" fillId="0" borderId="11" xfId="0" applyNumberFormat="1" applyFont="1" applyFill="1" applyBorder="1">
      <alignment vertical="center"/>
    </xf>
    <xf numFmtId="181" fontId="29" fillId="0" borderId="85" xfId="0" applyNumberFormat="1" applyFont="1" applyBorder="1">
      <alignment vertical="center"/>
    </xf>
    <xf numFmtId="182" fontId="29" fillId="3" borderId="31" xfId="1" applyNumberFormat="1" applyFont="1" applyFill="1" applyBorder="1">
      <alignment vertical="center"/>
    </xf>
    <xf numFmtId="180" fontId="29" fillId="0" borderId="31" xfId="0" applyNumberFormat="1" applyFont="1" applyFill="1" applyBorder="1">
      <alignment vertical="center"/>
    </xf>
    <xf numFmtId="180" fontId="29" fillId="3" borderId="86" xfId="1" applyNumberFormat="1" applyFont="1" applyFill="1" applyBorder="1">
      <alignment vertical="center"/>
    </xf>
    <xf numFmtId="180" fontId="29" fillId="3" borderId="11" xfId="1" applyNumberFormat="1" applyFont="1" applyFill="1" applyBorder="1">
      <alignment vertical="center"/>
    </xf>
    <xf numFmtId="180" fontId="29" fillId="0" borderId="85" xfId="1" applyNumberFormat="1" applyFont="1" applyBorder="1">
      <alignment vertical="center"/>
    </xf>
    <xf numFmtId="180" fontId="29" fillId="0" borderId="31" xfId="1" applyNumberFormat="1" applyFont="1" applyFill="1" applyBorder="1">
      <alignment vertical="center"/>
    </xf>
    <xf numFmtId="0" fontId="29" fillId="3" borderId="31" xfId="0" applyFont="1" applyFill="1" applyBorder="1" applyAlignment="1">
      <alignment vertical="center" wrapText="1"/>
    </xf>
    <xf numFmtId="0" fontId="29" fillId="0" borderId="87" xfId="0" applyFont="1" applyBorder="1" applyAlignment="1">
      <alignment horizontal="center" vertical="center"/>
    </xf>
    <xf numFmtId="0" fontId="29" fillId="3" borderId="87" xfId="0" applyFont="1" applyFill="1" applyBorder="1" applyAlignment="1">
      <alignment horizontal="center" vertical="center" shrinkToFit="1"/>
    </xf>
    <xf numFmtId="181" fontId="29" fillId="0" borderId="41" xfId="0" applyNumberFormat="1" applyFont="1" applyFill="1" applyBorder="1">
      <alignment vertical="center"/>
    </xf>
    <xf numFmtId="179" fontId="29" fillId="3" borderId="88" xfId="0" applyNumberFormat="1" applyFont="1" applyFill="1" applyBorder="1">
      <alignment vertical="center"/>
    </xf>
    <xf numFmtId="179" fontId="29" fillId="0" borderId="1" xfId="0" applyNumberFormat="1" applyFont="1" applyFill="1" applyBorder="1">
      <alignment vertical="center"/>
    </xf>
    <xf numFmtId="181" fontId="29" fillId="0" borderId="41" xfId="0" applyNumberFormat="1" applyFont="1" applyBorder="1">
      <alignment vertical="center"/>
    </xf>
    <xf numFmtId="182" fontId="29" fillId="3" borderId="87" xfId="1" applyNumberFormat="1" applyFont="1" applyFill="1" applyBorder="1">
      <alignment vertical="center"/>
    </xf>
    <xf numFmtId="180" fontId="29" fillId="0" borderId="87" xfId="0" applyNumberFormat="1" applyFont="1" applyFill="1" applyBorder="1">
      <alignment vertical="center"/>
    </xf>
    <xf numFmtId="180" fontId="29" fillId="3" borderId="88" xfId="1" applyNumberFormat="1" applyFont="1" applyFill="1" applyBorder="1">
      <alignment vertical="center"/>
    </xf>
    <xf numFmtId="180" fontId="29" fillId="3" borderId="1" xfId="1" applyNumberFormat="1" applyFont="1" applyFill="1" applyBorder="1">
      <alignment vertical="center"/>
    </xf>
    <xf numFmtId="180" fontId="29" fillId="0" borderId="41" xfId="1" applyNumberFormat="1" applyFont="1" applyBorder="1">
      <alignment vertical="center"/>
    </xf>
    <xf numFmtId="180" fontId="29" fillId="0" borderId="87" xfId="1" applyNumberFormat="1" applyFont="1" applyFill="1" applyBorder="1">
      <alignment vertical="center"/>
    </xf>
    <xf numFmtId="0" fontId="29" fillId="3" borderId="87" xfId="0" applyFont="1" applyFill="1" applyBorder="1" applyAlignment="1">
      <alignment vertical="center" wrapText="1"/>
    </xf>
    <xf numFmtId="0" fontId="29" fillId="0" borderId="56" xfId="0" applyFont="1" applyBorder="1" applyAlignment="1">
      <alignment horizontal="center" vertical="center"/>
    </xf>
    <xf numFmtId="181" fontId="29" fillId="0" borderId="89" xfId="0" applyNumberFormat="1" applyFont="1" applyBorder="1" applyAlignment="1">
      <alignment vertical="center"/>
    </xf>
    <xf numFmtId="0" fontId="29" fillId="0" borderId="32" xfId="0" applyFont="1" applyBorder="1" applyAlignment="1">
      <alignment vertical="center"/>
    </xf>
    <xf numFmtId="0" fontId="29" fillId="0" borderId="90" xfId="0" applyFont="1" applyBorder="1" applyAlignment="1">
      <alignment vertical="center"/>
    </xf>
    <xf numFmtId="181" fontId="29" fillId="0" borderId="55" xfId="0" applyNumberFormat="1" applyFont="1" applyBorder="1" applyAlignment="1">
      <alignment vertical="center"/>
    </xf>
    <xf numFmtId="182" fontId="29" fillId="0" borderId="89" xfId="0" applyNumberFormat="1" applyFont="1" applyFill="1" applyBorder="1">
      <alignment vertical="center"/>
    </xf>
    <xf numFmtId="180" fontId="29" fillId="0" borderId="32" xfId="0" applyNumberFormat="1" applyFont="1" applyBorder="1">
      <alignment vertical="center"/>
    </xf>
    <xf numFmtId="180" fontId="29" fillId="0" borderId="91" xfId="0" applyNumberFormat="1" applyFont="1" applyBorder="1">
      <alignment vertical="center"/>
    </xf>
    <xf numFmtId="180" fontId="29" fillId="0" borderId="33" xfId="0" applyNumberFormat="1" applyFont="1" applyBorder="1">
      <alignment vertical="center"/>
    </xf>
    <xf numFmtId="180" fontId="29" fillId="3" borderId="89" xfId="0" applyNumberFormat="1" applyFont="1" applyFill="1" applyBorder="1">
      <alignment vertical="center"/>
    </xf>
    <xf numFmtId="180" fontId="29" fillId="0" borderId="89" xfId="0" applyNumberFormat="1" applyFont="1" applyFill="1" applyBorder="1">
      <alignment vertical="center"/>
    </xf>
    <xf numFmtId="0" fontId="29" fillId="0" borderId="89" xfId="0" applyFont="1" applyBorder="1" applyAlignment="1">
      <alignment vertical="center" wrapText="1"/>
    </xf>
    <xf numFmtId="0" fontId="29" fillId="0" borderId="0" xfId="0" applyFont="1" applyFill="1" applyBorder="1">
      <alignment vertical="center"/>
    </xf>
    <xf numFmtId="0" fontId="29" fillId="0" borderId="0" xfId="0" applyFont="1" applyFill="1">
      <alignment vertical="center"/>
    </xf>
    <xf numFmtId="0" fontId="29" fillId="0" borderId="0" xfId="0" applyFont="1" applyFill="1" applyBorder="1" applyAlignment="1">
      <alignment horizontal="left" vertical="center"/>
    </xf>
    <xf numFmtId="38" fontId="29" fillId="0" borderId="0" xfId="1" applyFont="1" applyFill="1" applyBorder="1" applyAlignment="1">
      <alignment horizontal="center" vertical="center" wrapText="1"/>
    </xf>
    <xf numFmtId="38" fontId="29" fillId="3" borderId="1" xfId="1" applyFont="1" applyFill="1" applyBorder="1" applyAlignment="1">
      <alignment vertical="center" wrapText="1"/>
    </xf>
    <xf numFmtId="38" fontId="29" fillId="0" borderId="1" xfId="1" applyFont="1" applyFill="1" applyBorder="1" applyAlignment="1">
      <alignment vertical="center" wrapText="1"/>
    </xf>
    <xf numFmtId="183" fontId="29" fillId="0" borderId="1" xfId="1" applyNumberFormat="1" applyFont="1" applyBorder="1" applyAlignment="1">
      <alignment vertical="center" wrapText="1"/>
    </xf>
    <xf numFmtId="0" fontId="29" fillId="0" borderId="0" xfId="0" applyFont="1" applyFill="1" applyBorder="1" applyAlignment="1">
      <alignment vertical="center" wrapText="1"/>
    </xf>
    <xf numFmtId="0" fontId="29" fillId="0" borderId="0" xfId="0" applyFont="1" applyAlignment="1">
      <alignment vertical="center" wrapText="1"/>
    </xf>
    <xf numFmtId="0" fontId="39" fillId="0" borderId="0" xfId="0" applyFont="1" applyAlignment="1">
      <alignment vertical="center"/>
    </xf>
    <xf numFmtId="0" fontId="29" fillId="2" borderId="1" xfId="0" applyFont="1" applyFill="1" applyBorder="1" applyAlignment="1">
      <alignment vertical="center" wrapText="1"/>
    </xf>
    <xf numFmtId="0" fontId="29" fillId="0" borderId="1" xfId="0" applyFont="1" applyBorder="1" applyAlignment="1">
      <alignment vertical="center" wrapText="1"/>
    </xf>
    <xf numFmtId="179" fontId="29" fillId="3" borderId="83" xfId="0" applyNumberFormat="1" applyFont="1" applyFill="1" applyBorder="1">
      <alignment vertical="center"/>
    </xf>
    <xf numFmtId="0" fontId="40" fillId="0" borderId="0" xfId="0" applyFont="1" applyAlignment="1">
      <alignment vertical="center"/>
    </xf>
    <xf numFmtId="184" fontId="29" fillId="0" borderId="0" xfId="0" applyNumberFormat="1" applyFont="1">
      <alignment vertical="center"/>
    </xf>
    <xf numFmtId="38" fontId="29" fillId="0" borderId="46" xfId="1" applyFont="1" applyFill="1" applyBorder="1" applyAlignment="1">
      <alignment horizontal="center" vertical="center"/>
    </xf>
    <xf numFmtId="38" fontId="25" fillId="0" borderId="0" xfId="4" applyFont="1" applyBorder="1" applyAlignment="1" applyProtection="1">
      <alignment horizontal="left" vertical="top" wrapText="1" shrinkToFit="1"/>
    </xf>
    <xf numFmtId="0" fontId="50" fillId="0" borderId="0" xfId="2" applyFont="1" applyBorder="1" applyAlignment="1" applyProtection="1">
      <alignment horizontal="center" vertical="center" shrinkToFit="1"/>
    </xf>
    <xf numFmtId="0" fontId="53" fillId="0" borderId="0" xfId="2" applyFont="1" applyBorder="1" applyProtection="1">
      <alignment vertical="center"/>
    </xf>
    <xf numFmtId="0" fontId="53" fillId="0" borderId="0" xfId="2" applyFont="1" applyBorder="1" applyAlignment="1" applyProtection="1">
      <alignment horizontal="left" vertical="center"/>
    </xf>
    <xf numFmtId="38" fontId="55" fillId="0" borderId="0" xfId="4" applyFont="1" applyBorder="1" applyAlignment="1" applyProtection="1">
      <alignment horizontal="left" vertical="center" shrinkToFit="1"/>
    </xf>
    <xf numFmtId="38" fontId="53" fillId="0" borderId="0" xfId="4" applyFont="1" applyBorder="1" applyAlignment="1" applyProtection="1">
      <alignment horizontal="left" vertical="center" shrinkToFit="1"/>
    </xf>
    <xf numFmtId="38" fontId="53" fillId="0" borderId="0" xfId="4" applyFont="1" applyBorder="1" applyAlignment="1" applyProtection="1">
      <alignment horizontal="left" vertical="top" wrapText="1" shrinkToFit="1"/>
    </xf>
    <xf numFmtId="0" fontId="53" fillId="0" borderId="0" xfId="2" applyFont="1" applyProtection="1">
      <alignment vertical="center"/>
    </xf>
    <xf numFmtId="0" fontId="53" fillId="0" borderId="0" xfId="2" applyFont="1" applyBorder="1" applyAlignment="1" applyProtection="1">
      <alignment horizontal="center" vertical="center" wrapText="1" shrinkToFit="1"/>
    </xf>
    <xf numFmtId="38" fontId="53" fillId="0" borderId="0" xfId="4" applyFont="1" applyBorder="1" applyAlignment="1" applyProtection="1">
      <alignment horizontal="center" vertical="center" shrinkToFit="1"/>
    </xf>
    <xf numFmtId="0" fontId="53" fillId="0" borderId="0" xfId="2" applyFont="1" applyFill="1" applyBorder="1" applyAlignment="1" applyProtection="1">
      <alignment vertical="center"/>
    </xf>
    <xf numFmtId="0" fontId="53" fillId="0" borderId="0" xfId="2" applyFont="1" applyFill="1" applyBorder="1" applyAlignment="1" applyProtection="1">
      <alignment vertical="center" wrapText="1" shrinkToFit="1"/>
    </xf>
    <xf numFmtId="0" fontId="53" fillId="0" borderId="0" xfId="2" applyFont="1" applyBorder="1" applyAlignment="1" applyProtection="1">
      <alignment horizontal="left" vertical="center" wrapText="1" shrinkToFit="1"/>
    </xf>
    <xf numFmtId="0" fontId="7" fillId="0" borderId="0" xfId="0" applyFont="1">
      <alignment vertical="center"/>
    </xf>
    <xf numFmtId="0" fontId="58" fillId="0" borderId="0" xfId="0" applyFont="1">
      <alignment vertical="center"/>
    </xf>
    <xf numFmtId="0" fontId="59" fillId="0" borderId="0" xfId="2" applyFont="1" applyBorder="1" applyProtection="1">
      <alignment vertical="center"/>
    </xf>
    <xf numFmtId="0" fontId="59" fillId="0" borderId="0" xfId="2" applyFont="1" applyFill="1" applyBorder="1" applyAlignment="1" applyProtection="1">
      <alignment vertical="center"/>
    </xf>
    <xf numFmtId="0" fontId="59" fillId="0" borderId="0" xfId="2" applyFont="1" applyBorder="1" applyAlignment="1" applyProtection="1">
      <alignment horizontal="left" vertical="center" wrapText="1" shrinkToFit="1"/>
    </xf>
    <xf numFmtId="0" fontId="59" fillId="0" borderId="0" xfId="2" applyFont="1" applyProtection="1">
      <alignment vertical="center"/>
    </xf>
    <xf numFmtId="0" fontId="58" fillId="0" borderId="0" xfId="2" applyFont="1" applyBorder="1" applyProtection="1">
      <alignment vertical="center"/>
    </xf>
    <xf numFmtId="0" fontId="61" fillId="0" borderId="0" xfId="2" applyFont="1" applyFill="1" applyBorder="1" applyAlignment="1" applyProtection="1">
      <alignment vertical="center"/>
    </xf>
    <xf numFmtId="0" fontId="58" fillId="0" borderId="0" xfId="2" applyFont="1" applyProtection="1">
      <alignment vertical="center"/>
    </xf>
    <xf numFmtId="38" fontId="52" fillId="0" borderId="0" xfId="4" applyFont="1" applyBorder="1" applyAlignment="1" applyProtection="1">
      <alignment vertical="center" shrinkToFit="1"/>
    </xf>
    <xf numFmtId="0" fontId="62" fillId="0" borderId="0" xfId="0" applyFont="1">
      <alignment vertical="center"/>
    </xf>
    <xf numFmtId="0" fontId="28" fillId="0" borderId="0" xfId="0" applyFont="1">
      <alignment vertical="center"/>
    </xf>
    <xf numFmtId="0" fontId="63" fillId="0" borderId="0" xfId="0" applyFont="1">
      <alignment vertical="center"/>
    </xf>
    <xf numFmtId="0" fontId="24" fillId="0" borderId="0" xfId="2" applyFont="1" applyBorder="1" applyAlignment="1" applyProtection="1">
      <alignment horizontal="center" vertical="center"/>
    </xf>
    <xf numFmtId="0" fontId="15" fillId="0" borderId="0" xfId="2" applyFont="1" applyFill="1" applyBorder="1" applyAlignment="1" applyProtection="1">
      <alignment horizontal="left" vertical="center"/>
    </xf>
    <xf numFmtId="38" fontId="16" fillId="0" borderId="0" xfId="4" applyFont="1" applyBorder="1" applyAlignment="1" applyProtection="1">
      <alignment horizontal="left" vertical="center" shrinkToFit="1"/>
    </xf>
    <xf numFmtId="38" fontId="24" fillId="0" borderId="0" xfId="4" applyFont="1" applyBorder="1" applyAlignment="1" applyProtection="1">
      <alignment horizontal="left" vertical="center" shrinkToFit="1"/>
    </xf>
    <xf numFmtId="38" fontId="25" fillId="0" borderId="0" xfId="4" applyFont="1" applyBorder="1" applyAlignment="1" applyProtection="1">
      <alignment horizontal="left" vertical="top" wrapText="1" shrinkToFit="1"/>
    </xf>
    <xf numFmtId="0" fontId="15" fillId="0" borderId="0" xfId="2" applyFont="1" applyBorder="1" applyAlignment="1" applyProtection="1">
      <alignment horizontal="left" vertical="center" wrapText="1" shrinkToFit="1"/>
    </xf>
    <xf numFmtId="176" fontId="18" fillId="4" borderId="41" xfId="2" applyNumberFormat="1" applyFont="1" applyFill="1" applyBorder="1" applyAlignment="1" applyProtection="1">
      <alignment horizontal="center" vertical="center"/>
      <protection locked="0"/>
    </xf>
    <xf numFmtId="0" fontId="0" fillId="0" borderId="92" xfId="0" applyBorder="1" applyAlignment="1">
      <alignment vertical="center" wrapText="1"/>
    </xf>
    <xf numFmtId="0" fontId="0" fillId="0" borderId="88" xfId="0" applyBorder="1" applyAlignment="1">
      <alignment horizontal="center" vertical="center"/>
    </xf>
    <xf numFmtId="0" fontId="15" fillId="2" borderId="17" xfId="0" applyFont="1" applyFill="1" applyBorder="1" applyAlignment="1">
      <alignment horizontal="left" vertical="center"/>
    </xf>
    <xf numFmtId="0" fontId="13" fillId="2" borderId="18" xfId="0" applyFont="1" applyFill="1" applyBorder="1" applyAlignment="1">
      <alignment horizontal="left" vertical="center"/>
    </xf>
    <xf numFmtId="3" fontId="7" fillId="0" borderId="26" xfId="0" applyNumberFormat="1" applyFont="1" applyBorder="1" applyAlignment="1">
      <alignment horizontal="right" vertical="center"/>
    </xf>
    <xf numFmtId="3" fontId="7" fillId="0" borderId="27" xfId="0" applyNumberFormat="1" applyFont="1" applyBorder="1" applyAlignment="1">
      <alignment horizontal="right" vertical="center"/>
    </xf>
    <xf numFmtId="3" fontId="7" fillId="0" borderId="31" xfId="0" applyNumberFormat="1" applyFont="1" applyBorder="1" applyAlignment="1">
      <alignment horizontal="right" vertical="center"/>
    </xf>
    <xf numFmtId="0" fontId="15" fillId="0" borderId="21" xfId="0" applyFont="1" applyBorder="1" applyAlignment="1">
      <alignment horizontal="left" vertical="center"/>
    </xf>
    <xf numFmtId="0" fontId="13" fillId="0" borderId="22" xfId="0" applyFont="1" applyBorder="1" applyAlignment="1">
      <alignment horizontal="left" vertical="center"/>
    </xf>
    <xf numFmtId="0" fontId="16" fillId="0" borderId="0" xfId="0" applyFont="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3" fontId="6" fillId="0" borderId="23" xfId="0" applyNumberFormat="1" applyFont="1" applyBorder="1" applyAlignment="1">
      <alignment horizontal="right" vertical="center"/>
    </xf>
    <xf numFmtId="3" fontId="6" fillId="0" borderId="24" xfId="0" applyNumberFormat="1" applyFont="1" applyBorder="1" applyAlignment="1">
      <alignment horizontal="right" vertical="center"/>
    </xf>
    <xf numFmtId="0" fontId="6" fillId="0" borderId="11" xfId="0" applyFont="1" applyBorder="1" applyAlignment="1">
      <alignment horizontal="center" vertical="center"/>
    </xf>
    <xf numFmtId="0" fontId="18" fillId="0" borderId="0" xfId="0" applyFont="1" applyAlignment="1">
      <alignment horizontal="right" vertical="center"/>
    </xf>
    <xf numFmtId="0" fontId="17" fillId="0" borderId="0" xfId="0" applyFont="1" applyAlignment="1">
      <alignment horizontal="center" vertical="center"/>
    </xf>
    <xf numFmtId="0" fontId="18" fillId="0" borderId="0" xfId="0" applyFont="1" applyAlignment="1">
      <alignment horizontal="center" vertical="center"/>
    </xf>
    <xf numFmtId="3" fontId="0" fillId="0" borderId="26" xfId="0" applyNumberFormat="1" applyBorder="1" applyAlignment="1">
      <alignment horizontal="right" vertical="center"/>
    </xf>
    <xf numFmtId="0" fontId="0" fillId="0" borderId="27" xfId="0" applyBorder="1" applyAlignment="1">
      <alignment horizontal="right" vertical="center"/>
    </xf>
    <xf numFmtId="3" fontId="0" fillId="0" borderId="23" xfId="0" applyNumberFormat="1" applyBorder="1" applyAlignment="1">
      <alignment horizontal="right" vertical="center"/>
    </xf>
    <xf numFmtId="3" fontId="0" fillId="0" borderId="24" xfId="0" applyNumberFormat="1" applyBorder="1" applyAlignment="1">
      <alignment horizontal="right" vertical="center"/>
    </xf>
    <xf numFmtId="0" fontId="0" fillId="0" borderId="0" xfId="0" applyAlignment="1">
      <alignment horizontal="left" vertical="center"/>
    </xf>
    <xf numFmtId="0" fontId="12" fillId="0" borderId="17" xfId="0" applyFont="1" applyBorder="1" applyAlignment="1">
      <alignment horizontal="left" vertical="center"/>
    </xf>
    <xf numFmtId="0" fontId="12" fillId="0" borderId="28"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29" xfId="0" applyFont="1" applyBorder="1" applyAlignment="1">
      <alignment horizontal="left" vertical="center"/>
    </xf>
    <xf numFmtId="0" fontId="12" fillId="0" borderId="20" xfId="0" applyFont="1" applyBorder="1" applyAlignment="1">
      <alignment horizontal="left" vertical="center"/>
    </xf>
    <xf numFmtId="0" fontId="1" fillId="0" borderId="0" xfId="0" applyFont="1" applyAlignment="1">
      <alignment horizontal="right" vertical="center"/>
    </xf>
    <xf numFmtId="3"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0" fontId="12" fillId="0" borderId="22" xfId="0" applyFont="1" applyBorder="1" applyAlignment="1">
      <alignment horizontal="center" vertical="center"/>
    </xf>
    <xf numFmtId="0" fontId="12" fillId="0" borderId="88" xfId="0" applyFont="1" applyBorder="1" applyAlignment="1">
      <alignment horizontal="center" vertical="center"/>
    </xf>
    <xf numFmtId="0" fontId="7" fillId="0" borderId="88" xfId="0" applyFont="1" applyBorder="1" applyAlignment="1">
      <alignment horizontal="center" vertical="center"/>
    </xf>
    <xf numFmtId="3" fontId="7" fillId="0" borderId="23" xfId="0" applyNumberFormat="1" applyFont="1" applyBorder="1" applyAlignment="1">
      <alignment horizontal="right" vertical="center"/>
    </xf>
    <xf numFmtId="3" fontId="7" fillId="0" borderId="24" xfId="0" applyNumberFormat="1" applyFont="1" applyBorder="1" applyAlignment="1">
      <alignment horizontal="right" vertical="center"/>
    </xf>
    <xf numFmtId="0" fontId="13" fillId="0" borderId="21" xfId="0" applyFont="1" applyBorder="1" applyAlignment="1">
      <alignment horizontal="left" vertical="center"/>
    </xf>
    <xf numFmtId="0" fontId="1" fillId="0" borderId="0" xfId="0" applyFont="1" applyAlignment="1">
      <alignment horizontal="left" vertical="center"/>
    </xf>
    <xf numFmtId="0" fontId="13" fillId="2" borderId="17" xfId="0" applyFont="1" applyFill="1" applyBorder="1" applyAlignment="1">
      <alignment horizontal="left" vertical="center"/>
    </xf>
    <xf numFmtId="0" fontId="12" fillId="0" borderId="0" xfId="0" applyFont="1" applyAlignment="1">
      <alignment horizontal="center" vertical="center"/>
    </xf>
    <xf numFmtId="0" fontId="7" fillId="0" borderId="0" xfId="0" applyFont="1" applyAlignment="1">
      <alignment horizontal="center"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6" fillId="0" borderId="0" xfId="0" applyFont="1" applyAlignment="1">
      <alignment horizontal="right" vertical="center"/>
    </xf>
    <xf numFmtId="0" fontId="0" fillId="0" borderId="0" xfId="0" applyAlignment="1">
      <alignment horizontal="center" vertical="center"/>
    </xf>
    <xf numFmtId="38" fontId="29" fillId="0" borderId="45" xfId="1" applyFont="1" applyBorder="1" applyAlignment="1">
      <alignment horizontal="left" vertical="center" wrapText="1"/>
    </xf>
    <xf numFmtId="38" fontId="29" fillId="0" borderId="46" xfId="1" applyFont="1" applyBorder="1" applyAlignment="1">
      <alignment horizontal="left" vertical="center" wrapText="1"/>
    </xf>
    <xf numFmtId="38" fontId="29" fillId="0" borderId="60" xfId="1" applyFont="1" applyBorder="1" applyAlignment="1">
      <alignment horizontal="left" vertical="center" wrapText="1"/>
    </xf>
    <xf numFmtId="38" fontId="29" fillId="0" borderId="62" xfId="1" applyFont="1" applyBorder="1" applyAlignment="1">
      <alignment horizontal="left" vertical="center" wrapText="1"/>
    </xf>
    <xf numFmtId="38" fontId="29" fillId="3" borderId="45" xfId="1" applyFont="1" applyFill="1" applyBorder="1" applyAlignment="1">
      <alignment horizontal="center" vertical="center"/>
    </xf>
    <xf numFmtId="38" fontId="29" fillId="3" borderId="46" xfId="1" applyFont="1" applyFill="1" applyBorder="1" applyAlignment="1">
      <alignment horizontal="center" vertical="center"/>
    </xf>
    <xf numFmtId="38" fontId="29" fillId="3" borderId="47" xfId="1" applyFont="1" applyFill="1" applyBorder="1" applyAlignment="1">
      <alignment horizontal="center" vertical="center"/>
    </xf>
    <xf numFmtId="38" fontId="29" fillId="3" borderId="60" xfId="1" applyFont="1" applyFill="1" applyBorder="1" applyAlignment="1">
      <alignment horizontal="center" vertical="center"/>
    </xf>
    <xf numFmtId="38" fontId="29" fillId="3" borderId="62" xfId="1" applyFont="1" applyFill="1" applyBorder="1" applyAlignment="1">
      <alignment horizontal="center" vertical="center"/>
    </xf>
    <xf numFmtId="38" fontId="29" fillId="3" borderId="63" xfId="1" applyFont="1" applyFill="1" applyBorder="1" applyAlignment="1">
      <alignment horizontal="center" vertical="center"/>
    </xf>
    <xf numFmtId="38" fontId="29" fillId="0" borderId="54" xfId="1" applyFont="1" applyBorder="1" applyAlignment="1">
      <alignment horizontal="center" vertical="center"/>
    </xf>
    <xf numFmtId="38" fontId="29" fillId="0" borderId="55" xfId="1" applyFont="1" applyBorder="1" applyAlignment="1">
      <alignment horizontal="center" vertical="center"/>
    </xf>
    <xf numFmtId="38" fontId="29" fillId="0" borderId="56" xfId="1" applyFont="1" applyBorder="1" applyAlignment="1">
      <alignment horizontal="center" vertical="center"/>
    </xf>
    <xf numFmtId="38" fontId="29" fillId="0" borderId="34" xfId="1" applyFont="1" applyBorder="1" applyAlignment="1">
      <alignment horizontal="left" vertical="center" wrapText="1"/>
    </xf>
    <xf numFmtId="38" fontId="29" fillId="0" borderId="37" xfId="1" applyFont="1" applyBorder="1" applyAlignment="1">
      <alignment horizontal="left" vertical="center"/>
    </xf>
    <xf numFmtId="38" fontId="29" fillId="0" borderId="57" xfId="1" applyFont="1" applyBorder="1" applyAlignment="1">
      <alignment horizontal="left" vertical="center"/>
    </xf>
    <xf numFmtId="38" fontId="29" fillId="0" borderId="35" xfId="1" applyFont="1" applyBorder="1" applyAlignment="1">
      <alignment horizontal="left" vertical="center"/>
    </xf>
    <xf numFmtId="38" fontId="29" fillId="0" borderId="0" xfId="1" applyFont="1" applyBorder="1" applyAlignment="1">
      <alignment horizontal="left" vertical="center"/>
    </xf>
    <xf numFmtId="38" fontId="29" fillId="0" borderId="52" xfId="1" applyFont="1" applyBorder="1" applyAlignment="1">
      <alignment horizontal="left" vertical="center"/>
    </xf>
    <xf numFmtId="38" fontId="29" fillId="0" borderId="58" xfId="1" applyFont="1" applyFill="1" applyBorder="1" applyAlignment="1">
      <alignment horizontal="right" vertical="center"/>
    </xf>
    <xf numFmtId="38" fontId="29" fillId="0" borderId="37" xfId="1" applyFont="1" applyFill="1" applyBorder="1" applyAlignment="1">
      <alignment horizontal="right" vertical="center"/>
    </xf>
    <xf numFmtId="178" fontId="29" fillId="0" borderId="53" xfId="5" applyNumberFormat="1" applyFont="1" applyBorder="1" applyAlignment="1">
      <alignment horizontal="right" vertical="center"/>
    </xf>
    <xf numFmtId="178" fontId="29" fillId="0" borderId="0" xfId="5" applyNumberFormat="1" applyFont="1" applyBorder="1" applyAlignment="1">
      <alignment horizontal="right" vertical="center"/>
    </xf>
    <xf numFmtId="38" fontId="29" fillId="0" borderId="37" xfId="1" applyFont="1" applyBorder="1" applyAlignment="1">
      <alignment horizontal="left" vertical="center" wrapText="1"/>
    </xf>
    <xf numFmtId="38" fontId="29" fillId="0" borderId="57" xfId="1" applyFont="1" applyBorder="1" applyAlignment="1">
      <alignment horizontal="left" vertical="center" wrapText="1"/>
    </xf>
    <xf numFmtId="38" fontId="29" fillId="0" borderId="61" xfId="1" applyFont="1" applyBorder="1" applyAlignment="1">
      <alignment horizontal="left" vertical="center" wrapText="1"/>
    </xf>
    <xf numFmtId="38" fontId="29" fillId="0" borderId="63" xfId="1" applyFont="1" applyBorder="1" applyAlignment="1">
      <alignment horizontal="left" vertical="center" wrapText="1"/>
    </xf>
    <xf numFmtId="38" fontId="29" fillId="0" borderId="64" xfId="1" applyFont="1" applyFill="1" applyBorder="1" applyAlignment="1">
      <alignment horizontal="right" vertical="center"/>
    </xf>
    <xf numFmtId="38" fontId="29" fillId="0" borderId="14" xfId="1" applyFont="1" applyFill="1" applyBorder="1" applyAlignment="1">
      <alignment horizontal="right" vertical="center"/>
    </xf>
    <xf numFmtId="38" fontId="29" fillId="0" borderId="14" xfId="1" applyFont="1" applyBorder="1" applyAlignment="1">
      <alignment horizontal="left" vertical="center"/>
    </xf>
    <xf numFmtId="38" fontId="29" fillId="0" borderId="59" xfId="1" applyFont="1" applyBorder="1" applyAlignment="1">
      <alignment horizontal="left" vertical="center"/>
    </xf>
    <xf numFmtId="38" fontId="29" fillId="0" borderId="54" xfId="1" applyFont="1" applyBorder="1" applyAlignment="1">
      <alignment horizontal="left" vertical="center"/>
    </xf>
    <xf numFmtId="38" fontId="29" fillId="0" borderId="55" xfId="1" applyFont="1" applyBorder="1" applyAlignment="1">
      <alignment horizontal="left" vertical="center"/>
    </xf>
    <xf numFmtId="38" fontId="29" fillId="0" borderId="54" xfId="1" applyFont="1" applyBorder="1" applyAlignment="1">
      <alignment horizontal="right" vertical="center"/>
    </xf>
    <xf numFmtId="38" fontId="29" fillId="0" borderId="55" xfId="1" applyFont="1" applyBorder="1" applyAlignment="1">
      <alignment horizontal="right" vertical="center"/>
    </xf>
    <xf numFmtId="38" fontId="29" fillId="0" borderId="56" xfId="1" applyFont="1" applyBorder="1" applyAlignment="1">
      <alignment horizontal="left" vertical="center"/>
    </xf>
    <xf numFmtId="38" fontId="29" fillId="0" borderId="47" xfId="1" applyFont="1" applyBorder="1" applyAlignment="1">
      <alignment horizontal="left" vertical="center" wrapText="1"/>
    </xf>
    <xf numFmtId="38" fontId="29" fillId="0" borderId="48" xfId="1" applyFont="1" applyBorder="1" applyAlignment="1">
      <alignment horizontal="left" vertical="center"/>
    </xf>
    <xf numFmtId="38" fontId="29" fillId="0" borderId="49" xfId="1" applyFont="1" applyBorder="1" applyAlignment="1">
      <alignment horizontal="left" vertical="center"/>
    </xf>
    <xf numFmtId="38" fontId="29" fillId="0" borderId="50" xfId="1" applyFont="1" applyBorder="1" applyAlignment="1">
      <alignment horizontal="left" vertical="center"/>
    </xf>
    <xf numFmtId="38" fontId="29" fillId="0" borderId="48" xfId="1" applyFont="1" applyBorder="1" applyAlignment="1">
      <alignment horizontal="right" vertical="center"/>
    </xf>
    <xf numFmtId="38" fontId="29" fillId="0" borderId="49" xfId="1" applyFont="1" applyBorder="1" applyAlignment="1">
      <alignment horizontal="right" vertical="center"/>
    </xf>
    <xf numFmtId="38" fontId="29" fillId="0" borderId="45" xfId="1" applyFont="1" applyBorder="1" applyAlignment="1">
      <alignment horizontal="left" vertical="center"/>
    </xf>
    <xf numFmtId="38" fontId="29" fillId="0" borderId="43" xfId="1" applyFont="1" applyBorder="1" applyAlignment="1">
      <alignment horizontal="left" vertical="center"/>
    </xf>
    <xf numFmtId="38" fontId="29" fillId="0" borderId="44" xfId="1" applyFont="1" applyBorder="1" applyAlignment="1">
      <alignment horizontal="left" vertical="center"/>
    </xf>
    <xf numFmtId="38" fontId="29" fillId="0" borderId="53" xfId="1" applyFont="1" applyFill="1" applyBorder="1" applyAlignment="1">
      <alignment horizontal="right" vertical="center"/>
    </xf>
    <xf numFmtId="38" fontId="29" fillId="0" borderId="0" xfId="1" applyFont="1" applyFill="1" applyBorder="1" applyAlignment="1">
      <alignment horizontal="right" vertical="center"/>
    </xf>
    <xf numFmtId="38" fontId="30" fillId="0" borderId="0" xfId="1" applyFont="1" applyAlignment="1">
      <alignment horizontal="center" vertical="center"/>
    </xf>
    <xf numFmtId="38" fontId="29" fillId="3" borderId="14" xfId="1" applyFont="1" applyFill="1" applyBorder="1" applyAlignment="1">
      <alignment horizontal="center" vertical="center"/>
    </xf>
    <xf numFmtId="38" fontId="29" fillId="0" borderId="42" xfId="1" applyFont="1" applyBorder="1" applyAlignment="1">
      <alignment horizontal="left" vertical="center"/>
    </xf>
    <xf numFmtId="38" fontId="29" fillId="0" borderId="45" xfId="1" applyFont="1" applyBorder="1" applyAlignment="1">
      <alignment horizontal="center" vertical="center"/>
    </xf>
    <xf numFmtId="38" fontId="29" fillId="0" borderId="46" xfId="1" applyFont="1" applyBorder="1" applyAlignment="1">
      <alignment horizontal="center" vertical="center"/>
    </xf>
    <xf numFmtId="38" fontId="29" fillId="0" borderId="46" xfId="1" applyFont="1" applyFill="1" applyBorder="1" applyAlignment="1">
      <alignment horizontal="center" vertical="center"/>
    </xf>
    <xf numFmtId="38" fontId="47" fillId="0" borderId="0" xfId="1" applyFont="1" applyAlignment="1">
      <alignment horizontal="center" vertical="center"/>
    </xf>
    <xf numFmtId="38" fontId="48" fillId="3" borderId="14" xfId="6" applyNumberFormat="1" applyFill="1" applyBorder="1" applyAlignment="1">
      <alignment horizontal="center" vertical="center"/>
    </xf>
    <xf numFmtId="38" fontId="29" fillId="0" borderId="45" xfId="1" applyFont="1" applyFill="1" applyBorder="1" applyAlignment="1">
      <alignment horizontal="center" vertical="center"/>
    </xf>
    <xf numFmtId="38" fontId="29" fillId="3" borderId="1" xfId="1" applyFont="1" applyFill="1" applyBorder="1" applyAlignment="1">
      <alignment horizontal="center" vertical="center" wrapText="1"/>
    </xf>
    <xf numFmtId="0" fontId="29" fillId="0" borderId="0" xfId="0" applyFont="1" applyFill="1" applyBorder="1" applyAlignment="1">
      <alignment horizontal="left" vertical="center" wrapText="1"/>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29" fillId="0" borderId="56" xfId="0" applyFont="1" applyBorder="1" applyAlignment="1">
      <alignment horizontal="center" vertical="center"/>
    </xf>
    <xf numFmtId="0" fontId="29" fillId="3" borderId="15" xfId="0" applyFont="1" applyFill="1" applyBorder="1" applyAlignment="1">
      <alignment horizontal="center" vertical="center"/>
    </xf>
    <xf numFmtId="0" fontId="29" fillId="3" borderId="1" xfId="0" applyFont="1" applyFill="1" applyBorder="1" applyAlignment="1">
      <alignment horizontal="center" vertical="center"/>
    </xf>
    <xf numFmtId="0" fontId="29" fillId="3" borderId="2" xfId="0" applyFont="1" applyFill="1" applyBorder="1" applyAlignment="1">
      <alignment horizontal="center" vertical="center"/>
    </xf>
    <xf numFmtId="38" fontId="51" fillId="0" borderId="0" xfId="4" applyFont="1" applyBorder="1" applyAlignment="1" applyProtection="1">
      <alignment horizontal="left" vertical="center" shrinkToFit="1"/>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39" xfId="0" applyFont="1" applyBorder="1" applyAlignment="1">
      <alignment horizontal="center" vertical="center" wrapText="1"/>
    </xf>
    <xf numFmtId="0" fontId="28" fillId="0" borderId="27" xfId="0" applyFont="1" applyBorder="1" applyAlignment="1">
      <alignment horizontal="center" vertical="center" wrapText="1"/>
    </xf>
    <xf numFmtId="0" fontId="29" fillId="3" borderId="83"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84" xfId="0" applyFont="1" applyFill="1" applyBorder="1" applyAlignment="1">
      <alignment horizontal="center" vertical="center"/>
    </xf>
    <xf numFmtId="0" fontId="34" fillId="0" borderId="0" xfId="0" applyFont="1" applyAlignment="1">
      <alignment horizontal="center" vertical="center"/>
    </xf>
    <xf numFmtId="38" fontId="29" fillId="0" borderId="54" xfId="0" applyNumberFormat="1" applyFont="1" applyBorder="1" applyAlignment="1">
      <alignment horizontal="center" vertical="center" shrinkToFit="1"/>
    </xf>
    <xf numFmtId="38" fontId="29" fillId="0" borderId="56" xfId="0" applyNumberFormat="1" applyFont="1" applyBorder="1" applyAlignment="1">
      <alignment horizontal="center" vertical="center" shrinkToFit="1"/>
    </xf>
    <xf numFmtId="0" fontId="28" fillId="0" borderId="4" xfId="0" applyFont="1" applyBorder="1" applyAlignment="1">
      <alignment horizontal="center" vertical="center"/>
    </xf>
    <xf numFmtId="0" fontId="28" fillId="0" borderId="40"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8" fillId="0" borderId="72" xfId="0" applyFont="1" applyBorder="1" applyAlignment="1">
      <alignment horizontal="center" vertical="center"/>
    </xf>
    <xf numFmtId="0" fontId="28" fillId="0" borderId="4"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69" xfId="0" applyFont="1" applyBorder="1" applyAlignment="1">
      <alignment horizontal="center" vertical="center"/>
    </xf>
    <xf numFmtId="0" fontId="24" fillId="0" borderId="0" xfId="2" applyFont="1" applyBorder="1" applyAlignment="1" applyProtection="1">
      <alignment horizontal="center" vertical="center"/>
    </xf>
    <xf numFmtId="0" fontId="15" fillId="2" borderId="5" xfId="2" applyFont="1" applyFill="1" applyBorder="1" applyAlignment="1" applyProtection="1">
      <alignment horizontal="center" vertical="center"/>
    </xf>
    <xf numFmtId="0" fontId="15" fillId="2" borderId="7" xfId="2" applyFont="1" applyFill="1" applyBorder="1" applyAlignment="1" applyProtection="1">
      <alignment horizontal="center" vertical="center"/>
    </xf>
    <xf numFmtId="0" fontId="15" fillId="2" borderId="11" xfId="2" applyFont="1" applyFill="1" applyBorder="1" applyAlignment="1" applyProtection="1">
      <alignment horizontal="center" vertical="center"/>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xf>
    <xf numFmtId="0" fontId="15" fillId="2" borderId="34" xfId="2" applyFont="1" applyFill="1" applyBorder="1" applyAlignment="1" applyProtection="1">
      <alignment horizontal="center" vertical="center"/>
    </xf>
    <xf numFmtId="0" fontId="15" fillId="2" borderId="37" xfId="2" applyFont="1" applyFill="1" applyBorder="1" applyAlignment="1" applyProtection="1">
      <alignment horizontal="center" vertical="center"/>
    </xf>
    <xf numFmtId="0" fontId="15" fillId="2" borderId="38" xfId="2" applyFont="1" applyFill="1" applyBorder="1" applyAlignment="1" applyProtection="1">
      <alignment horizontal="center" vertical="center"/>
    </xf>
    <xf numFmtId="0" fontId="15" fillId="2" borderId="5" xfId="2" applyFont="1" applyFill="1" applyBorder="1" applyAlignment="1" applyProtection="1">
      <alignment horizontal="center" vertical="center" wrapText="1"/>
    </xf>
    <xf numFmtId="0" fontId="15" fillId="2" borderId="7" xfId="2" applyFont="1" applyFill="1" applyBorder="1" applyAlignment="1" applyProtection="1">
      <alignment horizontal="center" vertical="center" wrapText="1"/>
    </xf>
    <xf numFmtId="0" fontId="15" fillId="2" borderId="11" xfId="2" applyFont="1" applyFill="1" applyBorder="1" applyAlignment="1" applyProtection="1">
      <alignment horizontal="center" vertical="center" wrapText="1"/>
    </xf>
    <xf numFmtId="0" fontId="15" fillId="2" borderId="1" xfId="2" applyFont="1" applyFill="1" applyBorder="1" applyAlignment="1" applyProtection="1">
      <alignment horizontal="center" vertical="center" wrapText="1"/>
    </xf>
    <xf numFmtId="0" fontId="15" fillId="2" borderId="2" xfId="2" applyFont="1" applyFill="1" applyBorder="1" applyAlignment="1" applyProtection="1">
      <alignment horizontal="center" vertical="center"/>
    </xf>
    <xf numFmtId="0" fontId="15" fillId="2" borderId="1" xfId="2" applyFont="1" applyFill="1" applyBorder="1" applyAlignment="1" applyProtection="1">
      <alignment horizontal="center" vertical="center"/>
    </xf>
    <xf numFmtId="0" fontId="15" fillId="2" borderId="37" xfId="2" applyFont="1" applyFill="1" applyBorder="1" applyAlignment="1" applyProtection="1">
      <alignment horizontal="center" vertical="center" wrapText="1"/>
    </xf>
    <xf numFmtId="0" fontId="15" fillId="2" borderId="0" xfId="2" applyFont="1" applyFill="1" applyBorder="1" applyAlignment="1" applyProtection="1">
      <alignment horizontal="center" vertical="center" wrapText="1"/>
    </xf>
    <xf numFmtId="0" fontId="15" fillId="2" borderId="23" xfId="2" applyFont="1" applyFill="1" applyBorder="1" applyAlignment="1" applyProtection="1">
      <alignment horizontal="center" vertical="center" wrapText="1"/>
    </xf>
    <xf numFmtId="0" fontId="15" fillId="2" borderId="85" xfId="2" applyFont="1" applyFill="1" applyBorder="1" applyAlignment="1" applyProtection="1">
      <alignment horizontal="center" vertical="center" wrapText="1"/>
    </xf>
    <xf numFmtId="0" fontId="15" fillId="0" borderId="0" xfId="2" applyFont="1" applyFill="1" applyBorder="1" applyAlignment="1" applyProtection="1">
      <alignment horizontal="left" vertical="center"/>
    </xf>
    <xf numFmtId="38" fontId="16" fillId="0" borderId="0" xfId="4" applyFont="1" applyBorder="1" applyAlignment="1" applyProtection="1">
      <alignment horizontal="left" vertical="center" shrinkToFit="1"/>
    </xf>
    <xf numFmtId="38" fontId="24" fillId="0" borderId="0" xfId="4" applyFont="1" applyBorder="1" applyAlignment="1" applyProtection="1">
      <alignment horizontal="left" vertical="center" shrinkToFit="1"/>
    </xf>
    <xf numFmtId="38" fontId="25" fillId="0" borderId="0" xfId="4" applyFont="1" applyBorder="1" applyAlignment="1" applyProtection="1">
      <alignment horizontal="left" vertical="top" wrapText="1" shrinkToFit="1"/>
    </xf>
    <xf numFmtId="38" fontId="16" fillId="0" borderId="14" xfId="1" applyFont="1" applyBorder="1" applyAlignment="1" applyProtection="1">
      <alignment horizontal="center" vertical="center" shrinkToFit="1"/>
    </xf>
    <xf numFmtId="0" fontId="15" fillId="2" borderId="38" xfId="2" applyFont="1" applyFill="1" applyBorder="1" applyAlignment="1" applyProtection="1">
      <alignment horizontal="center" vertical="center" wrapText="1"/>
    </xf>
    <xf numFmtId="0" fontId="15" fillId="2" borderId="36" xfId="2" applyFont="1" applyFill="1" applyBorder="1" applyAlignment="1" applyProtection="1">
      <alignment horizontal="center" vertical="center" wrapText="1"/>
    </xf>
    <xf numFmtId="0" fontId="15" fillId="2" borderId="0" xfId="2" applyFont="1" applyFill="1" applyBorder="1" applyAlignment="1" applyProtection="1">
      <alignment horizontal="center" vertical="center"/>
    </xf>
    <xf numFmtId="0" fontId="15" fillId="2" borderId="36" xfId="2" applyFont="1" applyFill="1" applyBorder="1" applyAlignment="1" applyProtection="1">
      <alignment horizontal="center" vertical="center"/>
    </xf>
    <xf numFmtId="0" fontId="15" fillId="2" borderId="3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xf>
    <xf numFmtId="38" fontId="23" fillId="0" borderId="37" xfId="4" applyFont="1" applyBorder="1" applyAlignment="1" applyProtection="1">
      <alignment horizontal="right" vertical="center" shrinkToFit="1"/>
    </xf>
    <xf numFmtId="0" fontId="15" fillId="0" borderId="0" xfId="2" applyFont="1" applyBorder="1" applyAlignment="1" applyProtection="1">
      <alignment horizontal="left" vertical="center" wrapText="1" shrinkToFit="1"/>
    </xf>
    <xf numFmtId="0" fontId="15" fillId="2" borderId="31" xfId="2" applyFont="1" applyFill="1" applyBorder="1" applyAlignment="1" applyProtection="1">
      <alignment horizontal="center" vertical="center" wrapText="1"/>
    </xf>
  </cellXfs>
  <cellStyles count="7">
    <cellStyle name="パーセント" xfId="5" builtinId="5"/>
    <cellStyle name="ハイパーリンク" xfId="6" builtinId="8"/>
    <cellStyle name="桁区切り" xfId="1" builtinId="6"/>
    <cellStyle name="桁区切り 2" xfId="3"/>
    <cellStyle name="桁区切り 3 4" xfId="4"/>
    <cellStyle name="標準" xfId="0" builtinId="0"/>
    <cellStyle name="標準 3" xfId="2"/>
  </cellStyles>
  <dxfs count="36">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678793</xdr:colOff>
      <xdr:row>8</xdr:row>
      <xdr:rowOff>613104</xdr:rowOff>
    </xdr:from>
    <xdr:to>
      <xdr:col>18</xdr:col>
      <xdr:colOff>479753</xdr:colOff>
      <xdr:row>12</xdr:row>
      <xdr:rowOff>0</xdr:rowOff>
    </xdr:to>
    <xdr:sp macro="" textlink="">
      <xdr:nvSpPr>
        <xdr:cNvPr id="2" name="四角形吹き出し 1"/>
        <xdr:cNvSpPr/>
      </xdr:nvSpPr>
      <xdr:spPr>
        <a:xfrm>
          <a:off x="12601465" y="2288190"/>
          <a:ext cx="4629150" cy="908707"/>
        </a:xfrm>
        <a:prstGeom prst="wedgeRectCallout">
          <a:avLst>
            <a:gd name="adj1" fmla="val -65115"/>
            <a:gd name="adj2" fmla="val 302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プルダウンで選択してください。</a:t>
          </a:r>
          <a:endParaRPr kumimoji="1" lang="en-US" altLang="ja-JP" sz="1100">
            <a:solidFill>
              <a:srgbClr val="FF0000"/>
            </a:solidFill>
          </a:endParaRPr>
        </a:p>
        <a:p>
          <a:pPr algn="l"/>
          <a:r>
            <a:rPr kumimoji="1" lang="ja-JP" altLang="en-US" sz="1100">
              <a:solidFill>
                <a:srgbClr val="FF0000"/>
              </a:solidFill>
            </a:rPr>
            <a:t>「有」の場合は、改善賃金等から最低賃金の上昇に伴う賃金改善分を差し引いて下さい。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11</xdr:col>
      <xdr:colOff>175173</xdr:colOff>
      <xdr:row>13</xdr:row>
      <xdr:rowOff>32845</xdr:rowOff>
    </xdr:from>
    <xdr:to>
      <xdr:col>18</xdr:col>
      <xdr:colOff>544911</xdr:colOff>
      <xdr:row>22</xdr:row>
      <xdr:rowOff>185337</xdr:rowOff>
    </xdr:to>
    <xdr:sp macro="" textlink="">
      <xdr:nvSpPr>
        <xdr:cNvPr id="4" name="正方形/長方形 3"/>
        <xdr:cNvSpPr/>
      </xdr:nvSpPr>
      <xdr:spPr>
        <a:xfrm>
          <a:off x="12097845" y="3492500"/>
          <a:ext cx="5197928" cy="251732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〇平成２５年度まで適用されていた給与規程等に基づく賃金水準と比較する。</a:t>
          </a:r>
          <a:endParaRPr kumimoji="1" lang="en-US" altLang="ja-JP" sz="14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rPr>
            <a:t>〇新規採用の場合は、同程度の経験や能力等を有する職員における</a:t>
          </a:r>
          <a:r>
            <a:rPr kumimoji="1" lang="ja-JP" altLang="en-US" sz="1400">
              <a:solidFill>
                <a:sysClr val="windowText" lastClr="000000"/>
              </a:solidFill>
              <a:effectLst/>
              <a:latin typeface="+mn-lt"/>
              <a:ea typeface="+mn-ea"/>
              <a:cs typeface="+mn-cs"/>
            </a:rPr>
            <a:t>平成２５年度</a:t>
          </a:r>
          <a:r>
            <a:rPr kumimoji="1" lang="ja-JP" altLang="ja-JP" sz="1400">
              <a:solidFill>
                <a:sysClr val="windowText" lastClr="000000"/>
              </a:solidFill>
              <a:effectLst/>
              <a:latin typeface="+mn-lt"/>
              <a:ea typeface="+mn-ea"/>
              <a:cs typeface="+mn-cs"/>
            </a:rPr>
            <a:t>まで適用されていた給与規程等に基づく賃金水準</a:t>
          </a:r>
          <a:r>
            <a:rPr kumimoji="1" lang="ja-JP" altLang="en-US" sz="1400">
              <a:solidFill>
                <a:sysClr val="windowText" lastClr="000000"/>
              </a:solidFill>
              <a:effectLst/>
              <a:latin typeface="+mn-lt"/>
              <a:ea typeface="+mn-ea"/>
              <a:cs typeface="+mn-cs"/>
            </a:rPr>
            <a:t>と比較する。</a:t>
          </a:r>
          <a:endParaRPr kumimoji="1" lang="en-US" altLang="ja-JP"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mn-lt"/>
              <a:ea typeface="+mn-ea"/>
              <a:cs typeface="+mn-cs"/>
            </a:rPr>
            <a:t>〇平成２６年度以降に開設したクラブは佐世保市の基準を採用してください。</a:t>
          </a:r>
          <a:endParaRPr lang="ja-JP" altLang="ja-JP" sz="1400">
            <a:solidFill>
              <a:sysClr val="windowText" lastClr="000000"/>
            </a:solidFill>
            <a:effectLst/>
          </a:endParaRPr>
        </a:p>
        <a:p>
          <a:pPr algn="l"/>
          <a:endParaRPr kumimoji="1" lang="ja-JP" altLang="en-US" sz="16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700690</xdr:colOff>
      <xdr:row>46</xdr:row>
      <xdr:rowOff>197068</xdr:rowOff>
    </xdr:from>
    <xdr:to>
      <xdr:col>3</xdr:col>
      <xdr:colOff>1127672</xdr:colOff>
      <xdr:row>48</xdr:row>
      <xdr:rowOff>21895</xdr:rowOff>
    </xdr:to>
    <xdr:sp macro="" textlink="">
      <xdr:nvSpPr>
        <xdr:cNvPr id="2" name="楕円 1"/>
        <xdr:cNvSpPr/>
      </xdr:nvSpPr>
      <xdr:spPr>
        <a:xfrm>
          <a:off x="3262587" y="11670861"/>
          <a:ext cx="426982" cy="3065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87586</xdr:colOff>
      <xdr:row>21</xdr:row>
      <xdr:rowOff>224867</xdr:rowOff>
    </xdr:from>
    <xdr:to>
      <xdr:col>4</xdr:col>
      <xdr:colOff>733534</xdr:colOff>
      <xdr:row>34</xdr:row>
      <xdr:rowOff>131378</xdr:rowOff>
    </xdr:to>
    <xdr:sp macro="" textlink="">
      <xdr:nvSpPr>
        <xdr:cNvPr id="4" name="四角形吹き出し 3"/>
        <xdr:cNvSpPr/>
      </xdr:nvSpPr>
      <xdr:spPr>
        <a:xfrm>
          <a:off x="372241" y="5228229"/>
          <a:ext cx="4631121" cy="3322373"/>
        </a:xfrm>
        <a:custGeom>
          <a:avLst/>
          <a:gdLst>
            <a:gd name="connsiteX0" fmla="*/ 0 w 4631121"/>
            <a:gd name="connsiteY0" fmla="*/ 0 h 2660431"/>
            <a:gd name="connsiteX1" fmla="*/ 2701487 w 4631121"/>
            <a:gd name="connsiteY1" fmla="*/ 0 h 2660431"/>
            <a:gd name="connsiteX2" fmla="*/ 4080434 w 4631121"/>
            <a:gd name="connsiteY2" fmla="*/ -661942 h 2660431"/>
            <a:gd name="connsiteX3" fmla="*/ 3859268 w 4631121"/>
            <a:gd name="connsiteY3" fmla="*/ 0 h 2660431"/>
            <a:gd name="connsiteX4" fmla="*/ 4631121 w 4631121"/>
            <a:gd name="connsiteY4" fmla="*/ 0 h 2660431"/>
            <a:gd name="connsiteX5" fmla="*/ 4631121 w 4631121"/>
            <a:gd name="connsiteY5" fmla="*/ 443405 h 2660431"/>
            <a:gd name="connsiteX6" fmla="*/ 4631121 w 4631121"/>
            <a:gd name="connsiteY6" fmla="*/ 443405 h 2660431"/>
            <a:gd name="connsiteX7" fmla="*/ 4631121 w 4631121"/>
            <a:gd name="connsiteY7" fmla="*/ 1108513 h 2660431"/>
            <a:gd name="connsiteX8" fmla="*/ 4631121 w 4631121"/>
            <a:gd name="connsiteY8" fmla="*/ 2660431 h 2660431"/>
            <a:gd name="connsiteX9" fmla="*/ 3859268 w 4631121"/>
            <a:gd name="connsiteY9" fmla="*/ 2660431 h 2660431"/>
            <a:gd name="connsiteX10" fmla="*/ 2701487 w 4631121"/>
            <a:gd name="connsiteY10" fmla="*/ 2660431 h 2660431"/>
            <a:gd name="connsiteX11" fmla="*/ 2701487 w 4631121"/>
            <a:gd name="connsiteY11" fmla="*/ 2660431 h 2660431"/>
            <a:gd name="connsiteX12" fmla="*/ 0 w 4631121"/>
            <a:gd name="connsiteY12" fmla="*/ 2660431 h 2660431"/>
            <a:gd name="connsiteX13" fmla="*/ 0 w 4631121"/>
            <a:gd name="connsiteY13" fmla="*/ 1108513 h 2660431"/>
            <a:gd name="connsiteX14" fmla="*/ 0 w 4631121"/>
            <a:gd name="connsiteY14" fmla="*/ 443405 h 2660431"/>
            <a:gd name="connsiteX15" fmla="*/ 0 w 4631121"/>
            <a:gd name="connsiteY15" fmla="*/ 443405 h 2660431"/>
            <a:gd name="connsiteX16" fmla="*/ 0 w 4631121"/>
            <a:gd name="connsiteY16" fmla="*/ 0 h 2660431"/>
            <a:gd name="connsiteX0" fmla="*/ 0 w 4631121"/>
            <a:gd name="connsiteY0" fmla="*/ 661942 h 3322373"/>
            <a:gd name="connsiteX1" fmla="*/ 3489763 w 4631121"/>
            <a:gd name="connsiteY1" fmla="*/ 629097 h 3322373"/>
            <a:gd name="connsiteX2" fmla="*/ 4080434 w 4631121"/>
            <a:gd name="connsiteY2" fmla="*/ 0 h 3322373"/>
            <a:gd name="connsiteX3" fmla="*/ 3859268 w 4631121"/>
            <a:gd name="connsiteY3" fmla="*/ 661942 h 3322373"/>
            <a:gd name="connsiteX4" fmla="*/ 4631121 w 4631121"/>
            <a:gd name="connsiteY4" fmla="*/ 661942 h 3322373"/>
            <a:gd name="connsiteX5" fmla="*/ 4631121 w 4631121"/>
            <a:gd name="connsiteY5" fmla="*/ 1105347 h 3322373"/>
            <a:gd name="connsiteX6" fmla="*/ 4631121 w 4631121"/>
            <a:gd name="connsiteY6" fmla="*/ 1105347 h 3322373"/>
            <a:gd name="connsiteX7" fmla="*/ 4631121 w 4631121"/>
            <a:gd name="connsiteY7" fmla="*/ 1770455 h 3322373"/>
            <a:gd name="connsiteX8" fmla="*/ 4631121 w 4631121"/>
            <a:gd name="connsiteY8" fmla="*/ 3322373 h 3322373"/>
            <a:gd name="connsiteX9" fmla="*/ 3859268 w 4631121"/>
            <a:gd name="connsiteY9" fmla="*/ 3322373 h 3322373"/>
            <a:gd name="connsiteX10" fmla="*/ 2701487 w 4631121"/>
            <a:gd name="connsiteY10" fmla="*/ 3322373 h 3322373"/>
            <a:gd name="connsiteX11" fmla="*/ 2701487 w 4631121"/>
            <a:gd name="connsiteY11" fmla="*/ 3322373 h 3322373"/>
            <a:gd name="connsiteX12" fmla="*/ 0 w 4631121"/>
            <a:gd name="connsiteY12" fmla="*/ 3322373 h 3322373"/>
            <a:gd name="connsiteX13" fmla="*/ 0 w 4631121"/>
            <a:gd name="connsiteY13" fmla="*/ 1770455 h 3322373"/>
            <a:gd name="connsiteX14" fmla="*/ 0 w 4631121"/>
            <a:gd name="connsiteY14" fmla="*/ 1105347 h 3322373"/>
            <a:gd name="connsiteX15" fmla="*/ 0 w 4631121"/>
            <a:gd name="connsiteY15" fmla="*/ 1105347 h 3322373"/>
            <a:gd name="connsiteX16" fmla="*/ 0 w 4631121"/>
            <a:gd name="connsiteY16" fmla="*/ 661942 h 33223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631121" h="3322373">
              <a:moveTo>
                <a:pt x="0" y="661942"/>
              </a:moveTo>
              <a:lnTo>
                <a:pt x="3489763" y="629097"/>
              </a:lnTo>
              <a:lnTo>
                <a:pt x="4080434" y="0"/>
              </a:lnTo>
              <a:lnTo>
                <a:pt x="3859268" y="661942"/>
              </a:lnTo>
              <a:lnTo>
                <a:pt x="4631121" y="661942"/>
              </a:lnTo>
              <a:lnTo>
                <a:pt x="4631121" y="1105347"/>
              </a:lnTo>
              <a:lnTo>
                <a:pt x="4631121" y="1105347"/>
              </a:lnTo>
              <a:lnTo>
                <a:pt x="4631121" y="1770455"/>
              </a:lnTo>
              <a:lnTo>
                <a:pt x="4631121" y="3322373"/>
              </a:lnTo>
              <a:lnTo>
                <a:pt x="3859268" y="3322373"/>
              </a:lnTo>
              <a:lnTo>
                <a:pt x="2701487" y="3322373"/>
              </a:lnTo>
              <a:lnTo>
                <a:pt x="2701487" y="3322373"/>
              </a:lnTo>
              <a:lnTo>
                <a:pt x="0" y="3322373"/>
              </a:lnTo>
              <a:lnTo>
                <a:pt x="0" y="1770455"/>
              </a:lnTo>
              <a:lnTo>
                <a:pt x="0" y="1105347"/>
              </a:lnTo>
              <a:lnTo>
                <a:pt x="0" y="1105347"/>
              </a:lnTo>
              <a:lnTo>
                <a:pt x="0" y="661942"/>
              </a:lnTo>
              <a:close/>
            </a:path>
          </a:pathLst>
        </a:cu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0" u="none">
            <a:solidFill>
              <a:schemeClr val="tx1"/>
            </a:solidFill>
          </a:endParaRPr>
        </a:p>
        <a:p>
          <a:pPr algn="l"/>
          <a:endParaRPr kumimoji="1" lang="en-US" altLang="ja-JP" sz="1200" b="0" u="none">
            <a:solidFill>
              <a:schemeClr val="tx1"/>
            </a:solidFill>
          </a:endParaRPr>
        </a:p>
        <a:p>
          <a:pPr algn="l"/>
          <a:endParaRPr kumimoji="1" lang="en-US" altLang="ja-JP" sz="1200" b="0" u="none">
            <a:solidFill>
              <a:schemeClr val="tx1"/>
            </a:solidFill>
          </a:endParaRPr>
        </a:p>
        <a:p>
          <a:pPr algn="l"/>
          <a:endParaRPr kumimoji="1" lang="en-US" altLang="ja-JP" sz="1200" b="0" u="none">
            <a:solidFill>
              <a:schemeClr val="tx1"/>
            </a:solidFill>
          </a:endParaRPr>
        </a:p>
        <a:p>
          <a:pPr algn="l"/>
          <a:r>
            <a:rPr kumimoji="1" lang="ja-JP" altLang="en-US" sz="1200" b="0" u="none">
              <a:solidFill>
                <a:schemeClr val="tx1"/>
              </a:solidFill>
            </a:rPr>
            <a:t>●</a:t>
          </a:r>
          <a:r>
            <a:rPr kumimoji="1" lang="en-US" altLang="ja-JP" sz="1200" b="0" u="none">
              <a:solidFill>
                <a:schemeClr val="tx1"/>
              </a:solidFill>
            </a:rPr>
            <a:t>H26</a:t>
          </a:r>
          <a:r>
            <a:rPr kumimoji="1" lang="ja-JP" altLang="en-US" sz="1200" b="0" u="none">
              <a:solidFill>
                <a:schemeClr val="tx1"/>
              </a:solidFill>
            </a:rPr>
            <a:t>年度以降に開設したクラブは</a:t>
          </a:r>
          <a:r>
            <a:rPr kumimoji="1" lang="ja-JP" altLang="en-US" sz="1400" b="1" u="sng">
              <a:solidFill>
                <a:schemeClr val="tx1"/>
              </a:solidFill>
            </a:rPr>
            <a:t>年額</a:t>
          </a:r>
          <a:r>
            <a:rPr kumimoji="1" lang="en-US" altLang="ja-JP" sz="1400" b="1" u="sng">
              <a:solidFill>
                <a:schemeClr val="tx1"/>
              </a:solidFill>
            </a:rPr>
            <a:t>1,597,297</a:t>
          </a:r>
          <a:r>
            <a:rPr kumimoji="1" lang="ja-JP" altLang="en-US" sz="1400" b="1" u="sng">
              <a:solidFill>
                <a:schemeClr val="tx1"/>
              </a:solidFill>
            </a:rPr>
            <a:t>円</a:t>
          </a:r>
          <a:r>
            <a:rPr kumimoji="1" lang="ja-JP" altLang="en-US" sz="1200" b="0" u="none">
              <a:solidFill>
                <a:schemeClr val="tx1"/>
              </a:solidFill>
            </a:rPr>
            <a:t>が基準額となりますので、この金額を「年額合計」の欄に入力してください。また、</a:t>
          </a:r>
          <a:r>
            <a:rPr kumimoji="1" lang="en-US" altLang="ja-JP" sz="1200" b="0" u="none">
              <a:solidFill>
                <a:schemeClr val="tx1"/>
              </a:solidFill>
            </a:rPr>
            <a:t>H25</a:t>
          </a:r>
          <a:r>
            <a:rPr kumimoji="1" lang="ja-JP" altLang="en-US" sz="1200" b="0" u="none">
              <a:solidFill>
                <a:schemeClr val="tx1"/>
              </a:solidFill>
            </a:rPr>
            <a:t>に勤務していなかった職員については、</a:t>
          </a:r>
          <a:r>
            <a:rPr kumimoji="1" lang="en-US" altLang="ja-JP" sz="1200" b="0" u="none">
              <a:solidFill>
                <a:schemeClr val="tx1"/>
              </a:solidFill>
            </a:rPr>
            <a:t>H25</a:t>
          </a:r>
          <a:r>
            <a:rPr kumimoji="1" lang="ja-JP" altLang="en-US" sz="1200" b="0" u="none">
              <a:solidFill>
                <a:schemeClr val="tx1"/>
              </a:solidFill>
            </a:rPr>
            <a:t>に勤務していた職員で勤務形態や勤務時間等が同等の方の賃金を基準にするか、上記の基準額（</a:t>
          </a:r>
          <a:r>
            <a:rPr kumimoji="1" lang="en-US" altLang="ja-JP" sz="1200" b="0" u="none">
              <a:solidFill>
                <a:schemeClr val="tx1"/>
              </a:solidFill>
            </a:rPr>
            <a:t>1,597,297</a:t>
          </a:r>
          <a:r>
            <a:rPr kumimoji="1" lang="ja-JP" altLang="en-US" sz="1200" b="0" u="none">
              <a:solidFill>
                <a:schemeClr val="tx1"/>
              </a:solidFill>
            </a:rPr>
            <a:t>円）を適用してください。</a:t>
          </a:r>
          <a:endParaRPr kumimoji="1" lang="en-US" altLang="ja-JP" sz="1200" b="0" u="none">
            <a:solidFill>
              <a:schemeClr val="tx1"/>
            </a:solidFill>
          </a:endParaRPr>
        </a:p>
        <a:p>
          <a:pPr algn="l"/>
          <a:endParaRPr kumimoji="1" lang="en-US" altLang="ja-JP" sz="1200" b="0" u="none">
            <a:solidFill>
              <a:schemeClr val="tx1"/>
            </a:solidFill>
          </a:endParaRPr>
        </a:p>
        <a:p>
          <a:pPr algn="l"/>
          <a:r>
            <a:rPr kumimoji="1" lang="ja-JP" altLang="en-US" sz="1200" b="0" u="none">
              <a:solidFill>
                <a:schemeClr val="tx1"/>
              </a:solidFill>
            </a:rPr>
            <a:t>●</a:t>
          </a:r>
          <a:r>
            <a:rPr kumimoji="1" lang="en-US" altLang="ja-JP" sz="1200" b="0" u="none">
              <a:solidFill>
                <a:schemeClr val="tx1"/>
              </a:solidFill>
            </a:rPr>
            <a:t>R6</a:t>
          </a:r>
          <a:r>
            <a:rPr kumimoji="1" lang="ja-JP" altLang="en-US" sz="1200" b="0" u="none">
              <a:solidFill>
                <a:schemeClr val="tx1"/>
              </a:solidFill>
            </a:rPr>
            <a:t>に申請しておらず、</a:t>
          </a:r>
          <a:r>
            <a:rPr kumimoji="1" lang="en-US" altLang="ja-JP" sz="1200" b="0" u="sng">
              <a:solidFill>
                <a:schemeClr val="tx1"/>
              </a:solidFill>
            </a:rPr>
            <a:t>R7</a:t>
          </a:r>
          <a:r>
            <a:rPr kumimoji="1" lang="ja-JP" altLang="en-US" sz="1200" b="0" u="sng">
              <a:solidFill>
                <a:schemeClr val="tx1"/>
              </a:solidFill>
            </a:rPr>
            <a:t>より新規に処遇改善事業の対象者とされている方については、</a:t>
          </a:r>
          <a:r>
            <a:rPr kumimoji="1" lang="en-US" altLang="ja-JP" sz="1200" b="1" u="sng">
              <a:solidFill>
                <a:schemeClr val="tx1"/>
              </a:solidFill>
            </a:rPr>
            <a:t>H25</a:t>
          </a:r>
          <a:r>
            <a:rPr kumimoji="1" lang="ja-JP" altLang="en-US" sz="1200" b="1" u="sng">
              <a:solidFill>
                <a:schemeClr val="tx1"/>
              </a:solidFill>
            </a:rPr>
            <a:t>年度の賃金が証明できる書類（賃金台帳、給与明細等）を添付してください</a:t>
          </a:r>
          <a:r>
            <a:rPr kumimoji="1" lang="ja-JP" altLang="en-US" sz="1200" b="0" u="sng">
              <a:solidFill>
                <a:schemeClr val="tx1"/>
              </a:solidFill>
            </a:rPr>
            <a:t>。</a:t>
          </a:r>
        </a:p>
      </xdr:txBody>
    </xdr:sp>
    <xdr:clientData/>
  </xdr:twoCellAnchor>
  <xdr:twoCellAnchor>
    <xdr:from>
      <xdr:col>4</xdr:col>
      <xdr:colOff>602154</xdr:colOff>
      <xdr:row>0</xdr:row>
      <xdr:rowOff>43794</xdr:rowOff>
    </xdr:from>
    <xdr:to>
      <xdr:col>9</xdr:col>
      <xdr:colOff>678793</xdr:colOff>
      <xdr:row>8</xdr:row>
      <xdr:rowOff>678793</xdr:rowOff>
    </xdr:to>
    <xdr:sp macro="" textlink="">
      <xdr:nvSpPr>
        <xdr:cNvPr id="5" name="四角形吹き出し 4"/>
        <xdr:cNvSpPr/>
      </xdr:nvSpPr>
      <xdr:spPr>
        <a:xfrm>
          <a:off x="4871982" y="43794"/>
          <a:ext cx="5824483" cy="2299137"/>
        </a:xfrm>
        <a:prstGeom prst="wedgeRectCallout">
          <a:avLst>
            <a:gd name="adj1" fmla="val 1887"/>
            <a:gd name="adj2" fmla="val 6169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●キャリアアップ処遇改善加算や月額</a:t>
          </a:r>
          <a:r>
            <a:rPr kumimoji="1" lang="en-US" altLang="ja-JP" sz="1200" b="1">
              <a:solidFill>
                <a:schemeClr val="tx1"/>
              </a:solidFill>
            </a:rPr>
            <a:t>9,000</a:t>
          </a:r>
          <a:r>
            <a:rPr kumimoji="1" lang="ja-JP" altLang="en-US" sz="1200" b="1">
              <a:solidFill>
                <a:schemeClr val="tx1"/>
              </a:solidFill>
            </a:rPr>
            <a:t>円相当の処遇改善事業、</a:t>
          </a:r>
          <a:r>
            <a:rPr kumimoji="1" lang="ja-JP" altLang="en-US" sz="1200" b="1" u="sng">
              <a:solidFill>
                <a:schemeClr val="tx1"/>
              </a:solidFill>
            </a:rPr>
            <a:t>最低賃金の上昇等に伴う賃金改善分（ベースアップ分）は除いて記載してください。</a:t>
          </a:r>
          <a:endParaRPr kumimoji="1" lang="en-US" altLang="ja-JP" sz="1200" b="1" u="sng">
            <a:solidFill>
              <a:schemeClr val="tx1"/>
            </a:solidFill>
          </a:endParaRPr>
        </a:p>
        <a:p>
          <a:pPr algn="l"/>
          <a:r>
            <a:rPr kumimoji="1" lang="ja-JP" altLang="en-US" sz="1200" b="1" u="none">
              <a:solidFill>
                <a:schemeClr val="tx1"/>
              </a:solidFill>
            </a:rPr>
            <a:t>例　Ｈ</a:t>
          </a:r>
          <a:r>
            <a:rPr kumimoji="1" lang="en-US" altLang="ja-JP" sz="1200" b="1" u="none">
              <a:solidFill>
                <a:schemeClr val="tx1"/>
              </a:solidFill>
            </a:rPr>
            <a:t>25</a:t>
          </a:r>
          <a:r>
            <a:rPr kumimoji="1" lang="ja-JP" altLang="en-US" sz="1200" b="1" u="none">
              <a:solidFill>
                <a:schemeClr val="tx1"/>
              </a:solidFill>
            </a:rPr>
            <a:t>年度　　　　　　　　Ｒ</a:t>
          </a:r>
          <a:r>
            <a:rPr kumimoji="1" lang="en-US" altLang="ja-JP" sz="1200" b="1" u="none">
              <a:solidFill>
                <a:schemeClr val="tx1"/>
              </a:solidFill>
            </a:rPr>
            <a:t>7</a:t>
          </a:r>
          <a:r>
            <a:rPr kumimoji="1" lang="ja-JP" altLang="en-US" sz="1200" b="1" u="none">
              <a:solidFill>
                <a:schemeClr val="tx1"/>
              </a:solidFill>
            </a:rPr>
            <a:t>年度</a:t>
          </a:r>
          <a:endParaRPr kumimoji="1" lang="en-US" altLang="ja-JP" sz="1200" b="1" u="none">
            <a:solidFill>
              <a:schemeClr val="tx1"/>
            </a:solidFill>
          </a:endParaRPr>
        </a:p>
        <a:p>
          <a:pPr algn="l"/>
          <a:r>
            <a:rPr kumimoji="1" lang="ja-JP" altLang="en-US" sz="1200" b="1" u="none">
              <a:solidFill>
                <a:schemeClr val="tx1"/>
              </a:solidFill>
            </a:rPr>
            <a:t>　　</a:t>
          </a:r>
          <a:r>
            <a:rPr kumimoji="1" lang="en-US" altLang="ja-JP" sz="1200" b="1" u="none">
              <a:solidFill>
                <a:schemeClr val="tx1"/>
              </a:solidFill>
            </a:rPr>
            <a:t>800</a:t>
          </a:r>
          <a:r>
            <a:rPr kumimoji="1" lang="ja-JP" altLang="en-US" sz="1200" b="1" u="none">
              <a:solidFill>
                <a:schemeClr val="tx1"/>
              </a:solidFill>
            </a:rPr>
            <a:t>円　　　　　　　　　　</a:t>
          </a:r>
          <a:r>
            <a:rPr kumimoji="1" lang="en-US" altLang="ja-JP" sz="1200" b="1" u="none">
              <a:solidFill>
                <a:schemeClr val="tx1"/>
              </a:solidFill>
            </a:rPr>
            <a:t>953</a:t>
          </a:r>
          <a:r>
            <a:rPr kumimoji="1" lang="ja-JP" altLang="en-US" sz="1200" b="1" u="none">
              <a:solidFill>
                <a:schemeClr val="tx1"/>
              </a:solidFill>
            </a:rPr>
            <a:t>円　上昇分がベースアップ分であれば</a:t>
          </a:r>
          <a:endParaRPr kumimoji="1" lang="en-US" altLang="ja-JP" sz="1200" b="1" u="none">
            <a:solidFill>
              <a:schemeClr val="tx1"/>
            </a:solidFill>
          </a:endParaRPr>
        </a:p>
        <a:p>
          <a:pPr algn="l"/>
          <a:r>
            <a:rPr kumimoji="1" lang="ja-JP" altLang="en-US" sz="1200" b="1" u="none">
              <a:solidFill>
                <a:schemeClr val="tx1"/>
              </a:solidFill>
            </a:rPr>
            <a:t>　　</a:t>
          </a:r>
          <a:r>
            <a:rPr kumimoji="1" lang="en-US" altLang="ja-JP" sz="1200" b="1" u="none">
              <a:solidFill>
                <a:schemeClr val="tx1"/>
              </a:solidFill>
            </a:rPr>
            <a:t>153</a:t>
          </a:r>
          <a:r>
            <a:rPr kumimoji="1" lang="ja-JP" altLang="en-US" sz="1200" b="1" u="none">
              <a:solidFill>
                <a:schemeClr val="tx1"/>
              </a:solidFill>
            </a:rPr>
            <a:t>円</a:t>
          </a:r>
          <a:r>
            <a:rPr kumimoji="1" lang="en-US" altLang="ja-JP" sz="1200" b="1" u="none">
              <a:solidFill>
                <a:schemeClr val="tx1"/>
              </a:solidFill>
            </a:rPr>
            <a:t>×</a:t>
          </a:r>
          <a:r>
            <a:rPr kumimoji="1" lang="ja-JP" altLang="en-US" sz="1200" b="1" u="none">
              <a:solidFill>
                <a:schemeClr val="tx1"/>
              </a:solidFill>
            </a:rPr>
            <a:t>勤務時間（例えば</a:t>
          </a:r>
          <a:r>
            <a:rPr kumimoji="1" lang="en-US" altLang="ja-JP" sz="1200" b="1" u="none">
              <a:solidFill>
                <a:schemeClr val="tx1"/>
              </a:solidFill>
            </a:rPr>
            <a:t>100</a:t>
          </a:r>
          <a:r>
            <a:rPr kumimoji="1" lang="ja-JP" altLang="en-US" sz="1200" b="1" u="none">
              <a:solidFill>
                <a:schemeClr val="tx1"/>
              </a:solidFill>
            </a:rPr>
            <a:t>時間）</a:t>
          </a:r>
          <a:r>
            <a:rPr kumimoji="1" lang="en-US" altLang="ja-JP" sz="1200" b="1" u="none">
              <a:solidFill>
                <a:schemeClr val="tx1"/>
              </a:solidFill>
            </a:rPr>
            <a:t>×12</a:t>
          </a:r>
          <a:r>
            <a:rPr kumimoji="1" lang="ja-JP" altLang="en-US" sz="1200" b="1" u="none">
              <a:solidFill>
                <a:schemeClr val="tx1"/>
              </a:solidFill>
            </a:rPr>
            <a:t>か月＝</a:t>
          </a:r>
          <a:r>
            <a:rPr kumimoji="1" lang="en-US" altLang="ja-JP" sz="1200" b="1" u="sng">
              <a:solidFill>
                <a:schemeClr val="tx1"/>
              </a:solidFill>
            </a:rPr>
            <a:t>183,600</a:t>
          </a:r>
          <a:r>
            <a:rPr kumimoji="1" lang="ja-JP" altLang="en-US" sz="1200" b="1" u="sng">
              <a:solidFill>
                <a:schemeClr val="tx1"/>
              </a:solidFill>
            </a:rPr>
            <a:t>円を引く</a:t>
          </a:r>
          <a:endParaRPr kumimoji="1" lang="en-US" altLang="ja-JP" sz="1200" b="1" u="sng">
            <a:solidFill>
              <a:schemeClr val="tx1"/>
            </a:solidFill>
          </a:endParaRPr>
        </a:p>
        <a:p>
          <a:pPr algn="l"/>
          <a:r>
            <a:rPr kumimoji="1" lang="en-US" altLang="ja-JP" sz="1200" b="1" u="none">
              <a:solidFill>
                <a:schemeClr val="tx1"/>
              </a:solidFill>
            </a:rPr>
            <a:t>※</a:t>
          </a:r>
          <a:r>
            <a:rPr kumimoji="1" lang="ja-JP" altLang="en-US" sz="1200" b="1" u="none">
              <a:solidFill>
                <a:schemeClr val="tx1"/>
              </a:solidFill>
            </a:rPr>
            <a:t>就業規則で定期昇給の定めがあり、昇給により給与が上昇した場合は、処遇改善に含める。</a:t>
          </a:r>
          <a:r>
            <a:rPr kumimoji="1" lang="ja-JP" altLang="en-US" sz="1200" b="1" u="sng">
              <a:solidFill>
                <a:srgbClr val="FF0000"/>
              </a:solidFill>
            </a:rPr>
            <a:t>（定期昇給がわかる根拠資料を添付）</a:t>
          </a:r>
        </a:p>
      </xdr:txBody>
    </xdr:sp>
    <xdr:clientData/>
  </xdr:twoCellAnchor>
  <xdr:twoCellAnchor>
    <xdr:from>
      <xdr:col>6</xdr:col>
      <xdr:colOff>1423277</xdr:colOff>
      <xdr:row>39</xdr:row>
      <xdr:rowOff>0</xdr:rowOff>
    </xdr:from>
    <xdr:to>
      <xdr:col>9</xdr:col>
      <xdr:colOff>886810</xdr:colOff>
      <xdr:row>43</xdr:row>
      <xdr:rowOff>164225</xdr:rowOff>
    </xdr:to>
    <xdr:sp macro="" textlink="">
      <xdr:nvSpPr>
        <xdr:cNvPr id="6" name="四角形吹き出し 5"/>
        <xdr:cNvSpPr/>
      </xdr:nvSpPr>
      <xdr:spPr>
        <a:xfrm>
          <a:off x="7751380" y="9798707"/>
          <a:ext cx="3153102" cy="1127673"/>
        </a:xfrm>
        <a:prstGeom prst="wedgeRectCallout">
          <a:avLst>
            <a:gd name="adj1" fmla="val -59255"/>
            <a:gd name="adj2" fmla="val -76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●開設時間や対象職員の条件（雇用形態、職務内容）等、補助の要件を今一度確認のうえ申請をお願いします。</a:t>
          </a:r>
        </a:p>
      </xdr:txBody>
    </xdr:sp>
    <xdr:clientData/>
  </xdr:twoCellAnchor>
  <xdr:twoCellAnchor>
    <xdr:from>
      <xdr:col>5</xdr:col>
      <xdr:colOff>733535</xdr:colOff>
      <xdr:row>4</xdr:row>
      <xdr:rowOff>175173</xdr:rowOff>
    </xdr:from>
    <xdr:to>
      <xdr:col>6</xdr:col>
      <xdr:colOff>645949</xdr:colOff>
      <xdr:row>4</xdr:row>
      <xdr:rowOff>175173</xdr:rowOff>
    </xdr:to>
    <xdr:cxnSp macro="">
      <xdr:nvCxnSpPr>
        <xdr:cNvPr id="8" name="直線矢印コネクタ 7"/>
        <xdr:cNvCxnSpPr/>
      </xdr:nvCxnSpPr>
      <xdr:spPr>
        <a:xfrm>
          <a:off x="5890173" y="974397"/>
          <a:ext cx="108387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1018191</xdr:colOff>
      <xdr:row>9</xdr:row>
      <xdr:rowOff>251810</xdr:rowOff>
    </xdr:from>
    <xdr:to>
      <xdr:col>6</xdr:col>
      <xdr:colOff>1587500</xdr:colOff>
      <xdr:row>11</xdr:row>
      <xdr:rowOff>43793</xdr:rowOff>
    </xdr:to>
    <xdr:sp macro="" textlink="">
      <xdr:nvSpPr>
        <xdr:cNvPr id="10" name="楕円 9"/>
        <xdr:cNvSpPr/>
      </xdr:nvSpPr>
      <xdr:spPr>
        <a:xfrm>
          <a:off x="7346294" y="2200603"/>
          <a:ext cx="569309" cy="317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656896</xdr:colOff>
      <xdr:row>9</xdr:row>
      <xdr:rowOff>98534</xdr:rowOff>
    </xdr:from>
    <xdr:to>
      <xdr:col>9</xdr:col>
      <xdr:colOff>153274</xdr:colOff>
      <xdr:row>10</xdr:row>
      <xdr:rowOff>153275</xdr:rowOff>
    </xdr:to>
    <xdr:sp macro="" textlink="">
      <xdr:nvSpPr>
        <xdr:cNvPr id="9" name="楕円 8"/>
        <xdr:cNvSpPr/>
      </xdr:nvSpPr>
      <xdr:spPr>
        <a:xfrm>
          <a:off x="9601637" y="2047327"/>
          <a:ext cx="569309" cy="317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2</xdr:row>
      <xdr:rowOff>0</xdr:rowOff>
    </xdr:from>
    <xdr:to>
      <xdr:col>44</xdr:col>
      <xdr:colOff>112183</xdr:colOff>
      <xdr:row>5</xdr:row>
      <xdr:rowOff>19050</xdr:rowOff>
    </xdr:to>
    <xdr:sp macro="" textlink="">
      <xdr:nvSpPr>
        <xdr:cNvPr id="2" name="正方形/長方形 1"/>
        <xdr:cNvSpPr/>
      </xdr:nvSpPr>
      <xdr:spPr>
        <a:xfrm>
          <a:off x="7600950" y="457200"/>
          <a:ext cx="1312333" cy="647700"/>
        </a:xfrm>
        <a:prstGeom prst="rect">
          <a:avLst/>
        </a:prstGeom>
        <a:solidFill>
          <a:schemeClr val="bg1">
            <a:lumMod val="95000"/>
          </a:schemeClr>
        </a:solidFill>
        <a:ln w="28575"/>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2800"/>
            <a:t>記載例</a:t>
          </a:r>
        </a:p>
      </xdr:txBody>
    </xdr:sp>
    <xdr:clientData/>
  </xdr:twoCellAnchor>
  <xdr:twoCellAnchor>
    <xdr:from>
      <xdr:col>33</xdr:col>
      <xdr:colOff>76200</xdr:colOff>
      <xdr:row>9</xdr:row>
      <xdr:rowOff>57151</xdr:rowOff>
    </xdr:from>
    <xdr:to>
      <xdr:col>36</xdr:col>
      <xdr:colOff>152400</xdr:colOff>
      <xdr:row>18</xdr:row>
      <xdr:rowOff>219077</xdr:rowOff>
    </xdr:to>
    <xdr:sp macro="" textlink="">
      <xdr:nvSpPr>
        <xdr:cNvPr id="3" name="右中かっこ 2"/>
        <xdr:cNvSpPr/>
      </xdr:nvSpPr>
      <xdr:spPr>
        <a:xfrm>
          <a:off x="6677025" y="2286001"/>
          <a:ext cx="676275" cy="2219326"/>
        </a:xfrm>
        <a:prstGeom prst="rightBrace">
          <a:avLst>
            <a:gd name="adj1" fmla="val 8333"/>
            <a:gd name="adj2" fmla="val 1374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137584</xdr:colOff>
      <xdr:row>9</xdr:row>
      <xdr:rowOff>137583</xdr:rowOff>
    </xdr:from>
    <xdr:to>
      <xdr:col>4</xdr:col>
      <xdr:colOff>878416</xdr:colOff>
      <xdr:row>12</xdr:row>
      <xdr:rowOff>105833</xdr:rowOff>
    </xdr:to>
    <xdr:sp macro="" textlink="">
      <xdr:nvSpPr>
        <xdr:cNvPr id="2" name="楕円 1"/>
        <xdr:cNvSpPr/>
      </xdr:nvSpPr>
      <xdr:spPr>
        <a:xfrm>
          <a:off x="690034" y="2842683"/>
          <a:ext cx="1293282" cy="1082675"/>
        </a:xfrm>
        <a:prstGeom prst="ellipse">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907677</xdr:colOff>
      <xdr:row>9</xdr:row>
      <xdr:rowOff>179294</xdr:rowOff>
    </xdr:from>
    <xdr:to>
      <xdr:col>15</xdr:col>
      <xdr:colOff>180539</xdr:colOff>
      <xdr:row>12</xdr:row>
      <xdr:rowOff>147544</xdr:rowOff>
    </xdr:to>
    <xdr:sp macro="" textlink="">
      <xdr:nvSpPr>
        <xdr:cNvPr id="3" name="楕円 2"/>
        <xdr:cNvSpPr/>
      </xdr:nvSpPr>
      <xdr:spPr>
        <a:xfrm>
          <a:off x="10661277" y="2884394"/>
          <a:ext cx="1301687" cy="1082675"/>
        </a:xfrm>
        <a:prstGeom prst="ellipse">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291350</xdr:colOff>
      <xdr:row>13</xdr:row>
      <xdr:rowOff>22412</xdr:rowOff>
    </xdr:from>
    <xdr:to>
      <xdr:col>19</xdr:col>
      <xdr:colOff>1770528</xdr:colOff>
      <xdr:row>19</xdr:row>
      <xdr:rowOff>56030</xdr:rowOff>
    </xdr:to>
    <xdr:sp macro="" textlink="">
      <xdr:nvSpPr>
        <xdr:cNvPr id="4" name="線吹き出し 1 (枠付き) 3"/>
        <xdr:cNvSpPr/>
      </xdr:nvSpPr>
      <xdr:spPr>
        <a:xfrm>
          <a:off x="14312150" y="4213412"/>
          <a:ext cx="3431803" cy="2262468"/>
        </a:xfrm>
        <a:prstGeom prst="borderCallout1">
          <a:avLst>
            <a:gd name="adj1" fmla="val 2763"/>
            <a:gd name="adj2" fmla="val 901"/>
            <a:gd name="adj3" fmla="val -37150"/>
            <a:gd name="adj4" fmla="val -74362"/>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latin typeface="HGPｺﾞｼｯｸM" panose="020B0600000000000000" pitchFamily="50" charset="-128"/>
              <a:ea typeface="HGPｺﾞｼｯｸM" panose="020B0600000000000000" pitchFamily="50" charset="-128"/>
            </a:rPr>
            <a:t>個々の職員の賃金改善額は必ずしも一律同額の必要はなく、職員の経験年数等に応じた配分など事業者が判断することも可能です。</a:t>
          </a:r>
          <a:endParaRPr kumimoji="1" lang="en-US" altLang="ja-JP" sz="13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300">
              <a:solidFill>
                <a:sysClr val="windowText" lastClr="000000"/>
              </a:solidFill>
              <a:latin typeface="HGPｺﾞｼｯｸM" panose="020B0600000000000000" pitchFamily="50" charset="-128"/>
              <a:ea typeface="HGPｺﾞｼｯｸM" panose="020B0600000000000000" pitchFamily="50" charset="-128"/>
            </a:rPr>
            <a:t>ただし、特定・一部の職員に合理的な理由なく偏って賃金改善を行うといった、恣意的な賃金改善は行えません。</a:t>
          </a:r>
          <a:endParaRPr kumimoji="1" lang="en-US" altLang="ja-JP" sz="13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3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300">
              <a:solidFill>
                <a:sysClr val="windowText" lastClr="000000"/>
              </a:solidFill>
              <a:latin typeface="HGPｺﾞｼｯｸM" panose="020B0600000000000000" pitchFamily="50" charset="-128"/>
              <a:ea typeface="HGPｺﾞｼｯｸM" panose="020B0600000000000000" pitchFamily="50" charset="-128"/>
            </a:rPr>
            <a:t>通勤手当や扶養手当など個人的な事情に基づいて支払われる手当については含まれません。</a:t>
          </a:r>
        </a:p>
      </xdr:txBody>
    </xdr:sp>
    <xdr:clientData/>
  </xdr:twoCellAnchor>
  <xdr:twoCellAnchor>
    <xdr:from>
      <xdr:col>19</xdr:col>
      <xdr:colOff>246529</xdr:colOff>
      <xdr:row>0</xdr:row>
      <xdr:rowOff>145676</xdr:rowOff>
    </xdr:from>
    <xdr:to>
      <xdr:col>19</xdr:col>
      <xdr:colOff>1558862</xdr:colOff>
      <xdr:row>3</xdr:row>
      <xdr:rowOff>37975</xdr:rowOff>
    </xdr:to>
    <xdr:sp macro="" textlink="">
      <xdr:nvSpPr>
        <xdr:cNvPr id="5" name="正方形/長方形 4"/>
        <xdr:cNvSpPr/>
      </xdr:nvSpPr>
      <xdr:spPr>
        <a:xfrm>
          <a:off x="16219954" y="145676"/>
          <a:ext cx="1312333" cy="692399"/>
        </a:xfrm>
        <a:prstGeom prst="rect">
          <a:avLst/>
        </a:prstGeom>
        <a:solidFill>
          <a:schemeClr val="bg1">
            <a:lumMod val="95000"/>
          </a:schemeClr>
        </a:solidFill>
        <a:ln w="28575"/>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2800"/>
            <a:t>記載例</a:t>
          </a:r>
        </a:p>
      </xdr:txBody>
    </xdr:sp>
    <xdr:clientData/>
  </xdr:twoCellAnchor>
  <xdr:twoCellAnchor>
    <xdr:from>
      <xdr:col>18</xdr:col>
      <xdr:colOff>885265</xdr:colOff>
      <xdr:row>9</xdr:row>
      <xdr:rowOff>156882</xdr:rowOff>
    </xdr:from>
    <xdr:to>
      <xdr:col>20</xdr:col>
      <xdr:colOff>0</xdr:colOff>
      <xdr:row>12</xdr:row>
      <xdr:rowOff>280147</xdr:rowOff>
    </xdr:to>
    <xdr:sp macro="" textlink="">
      <xdr:nvSpPr>
        <xdr:cNvPr id="6" name="正方形/長方形 5"/>
        <xdr:cNvSpPr/>
      </xdr:nvSpPr>
      <xdr:spPr>
        <a:xfrm>
          <a:off x="15925240" y="2861982"/>
          <a:ext cx="2238935" cy="12376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22411</xdr:colOff>
      <xdr:row>6</xdr:row>
      <xdr:rowOff>212911</xdr:rowOff>
    </xdr:from>
    <xdr:to>
      <xdr:col>16</xdr:col>
      <xdr:colOff>1042147</xdr:colOff>
      <xdr:row>26</xdr:row>
      <xdr:rowOff>190500</xdr:rowOff>
    </xdr:to>
    <xdr:sp macro="" textlink="">
      <xdr:nvSpPr>
        <xdr:cNvPr id="7" name="正方形/長方形 6"/>
        <xdr:cNvSpPr/>
      </xdr:nvSpPr>
      <xdr:spPr>
        <a:xfrm>
          <a:off x="10814236" y="1698811"/>
          <a:ext cx="3200961" cy="7511864"/>
        </a:xfrm>
        <a:prstGeom prst="rect">
          <a:avLst/>
        </a:prstGeom>
        <a:noFill/>
        <a:ln w="571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28</xdr:row>
      <xdr:rowOff>291352</xdr:rowOff>
    </xdr:from>
    <xdr:to>
      <xdr:col>9</xdr:col>
      <xdr:colOff>605117</xdr:colOff>
      <xdr:row>29</xdr:row>
      <xdr:rowOff>324971</xdr:rowOff>
    </xdr:to>
    <xdr:sp macro="" textlink="">
      <xdr:nvSpPr>
        <xdr:cNvPr id="9" name="線吹き出し 1 (枠付き) 8"/>
        <xdr:cNvSpPr/>
      </xdr:nvSpPr>
      <xdr:spPr>
        <a:xfrm>
          <a:off x="3260912" y="10006852"/>
          <a:ext cx="3552264" cy="403413"/>
        </a:xfrm>
        <a:prstGeom prst="borderCallout1">
          <a:avLst>
            <a:gd name="adj1" fmla="val 1068"/>
            <a:gd name="adj2" fmla="val 99267"/>
            <a:gd name="adj3" fmla="val 18555"/>
            <a:gd name="adj4" fmla="val 135567"/>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latin typeface="HGPｺﾞｼｯｸM" panose="020B0600000000000000" pitchFamily="50" charset="-128"/>
              <a:ea typeface="HGPｺﾞｼｯｸM" panose="020B0600000000000000" pitchFamily="50" charset="-128"/>
            </a:rPr>
            <a:t>令和</a:t>
          </a:r>
          <a:r>
            <a:rPr kumimoji="1" lang="en-US" altLang="ja-JP" sz="1300">
              <a:solidFill>
                <a:sysClr val="windowText" lastClr="000000"/>
              </a:solidFill>
              <a:latin typeface="HGPｺﾞｼｯｸM" panose="020B0600000000000000" pitchFamily="50" charset="-128"/>
              <a:ea typeface="HGPｺﾞｼｯｸM" panose="020B0600000000000000" pitchFamily="50" charset="-128"/>
            </a:rPr>
            <a:t>6</a:t>
          </a:r>
          <a:r>
            <a:rPr kumimoji="1" lang="ja-JP" altLang="en-US" sz="1300">
              <a:solidFill>
                <a:sysClr val="windowText" lastClr="000000"/>
              </a:solidFill>
              <a:latin typeface="HGPｺﾞｼｯｸM" panose="020B0600000000000000" pitchFamily="50" charset="-128"/>
              <a:ea typeface="HGPｺﾞｼｯｸM" panose="020B0600000000000000" pitchFamily="50" charset="-128"/>
            </a:rPr>
            <a:t>年度の見込みで算出してください。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333375</xdr:colOff>
      <xdr:row>0</xdr:row>
      <xdr:rowOff>152400</xdr:rowOff>
    </xdr:from>
    <xdr:to>
      <xdr:col>19</xdr:col>
      <xdr:colOff>66674</xdr:colOff>
      <xdr:row>4</xdr:row>
      <xdr:rowOff>266700</xdr:rowOff>
    </xdr:to>
    <xdr:sp macro="" textlink="">
      <xdr:nvSpPr>
        <xdr:cNvPr id="2" name="四角形吹き出し 1"/>
        <xdr:cNvSpPr/>
      </xdr:nvSpPr>
      <xdr:spPr>
        <a:xfrm>
          <a:off x="6372225" y="152400"/>
          <a:ext cx="2285999" cy="914400"/>
        </a:xfrm>
        <a:prstGeom prst="wedgeRectCallout">
          <a:avLst>
            <a:gd name="adj1" fmla="val -37447"/>
            <a:gd name="adj2" fmla="val 15381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キャリアアップ②または③の方は、経験年数の基準（②</a:t>
          </a:r>
          <a:r>
            <a:rPr kumimoji="1" lang="en-US" altLang="ja-JP" sz="1000">
              <a:solidFill>
                <a:schemeClr val="tx1"/>
              </a:solidFill>
            </a:rPr>
            <a:t>5</a:t>
          </a:r>
          <a:r>
            <a:rPr kumimoji="1" lang="ja-JP" altLang="en-US" sz="1000">
              <a:solidFill>
                <a:schemeClr val="tx1"/>
              </a:solidFill>
            </a:rPr>
            <a:t>年、③</a:t>
          </a:r>
          <a:r>
            <a:rPr kumimoji="1" lang="en-US" altLang="ja-JP" sz="1000">
              <a:solidFill>
                <a:schemeClr val="tx1"/>
              </a:solidFill>
            </a:rPr>
            <a:t>10</a:t>
          </a:r>
          <a:r>
            <a:rPr kumimoji="1" lang="ja-JP" altLang="en-US" sz="1000">
              <a:solidFill>
                <a:schemeClr val="tx1"/>
              </a:solidFill>
            </a:rPr>
            <a:t>年）を満たしていることを確認してください。</a:t>
          </a:r>
        </a:p>
      </xdr:txBody>
    </xdr:sp>
    <xdr:clientData/>
  </xdr:twoCellAnchor>
  <xdr:twoCellAnchor>
    <xdr:from>
      <xdr:col>1</xdr:col>
      <xdr:colOff>95249</xdr:colOff>
      <xdr:row>2</xdr:row>
      <xdr:rowOff>133350</xdr:rowOff>
    </xdr:from>
    <xdr:to>
      <xdr:col>5</xdr:col>
      <xdr:colOff>609600</xdr:colOff>
      <xdr:row>4</xdr:row>
      <xdr:rowOff>38100</xdr:rowOff>
    </xdr:to>
    <xdr:sp macro="" textlink="">
      <xdr:nvSpPr>
        <xdr:cNvPr id="3" name="テキスト ボックス 2"/>
        <xdr:cNvSpPr txBox="1"/>
      </xdr:nvSpPr>
      <xdr:spPr>
        <a:xfrm>
          <a:off x="276224" y="457200"/>
          <a:ext cx="3448051" cy="381000"/>
        </a:xfrm>
        <a:prstGeom prst="rect">
          <a:avLst/>
        </a:prstGeom>
        <a:solidFill>
          <a:schemeClr val="bg1"/>
        </a:solidFill>
        <a:ln w="2857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a:t>
          </a:r>
          <a:r>
            <a:rPr kumimoji="1" lang="ja-JP" altLang="en-US" sz="1200" b="1"/>
            <a:t>緑色のセルの部分に入力してください。</a:t>
          </a:r>
        </a:p>
      </xdr:txBody>
    </xdr:sp>
    <xdr:clientData/>
  </xdr:twoCellAnchor>
  <xdr:twoCellAnchor>
    <xdr:from>
      <xdr:col>19</xdr:col>
      <xdr:colOff>876300</xdr:colOff>
      <xdr:row>1</xdr:row>
      <xdr:rowOff>104775</xdr:rowOff>
    </xdr:from>
    <xdr:to>
      <xdr:col>22</xdr:col>
      <xdr:colOff>1114424</xdr:colOff>
      <xdr:row>4</xdr:row>
      <xdr:rowOff>228600</xdr:rowOff>
    </xdr:to>
    <xdr:sp macro="" textlink="">
      <xdr:nvSpPr>
        <xdr:cNvPr id="4" name="四角形吹き出し 3"/>
        <xdr:cNvSpPr/>
      </xdr:nvSpPr>
      <xdr:spPr>
        <a:xfrm>
          <a:off x="9467850" y="276225"/>
          <a:ext cx="2285999" cy="752475"/>
        </a:xfrm>
        <a:prstGeom prst="wedgeRectCallout">
          <a:avLst>
            <a:gd name="adj1" fmla="val -60364"/>
            <a:gd name="adj2" fmla="val 16970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途中で退職予定の方等、年間を通して在籍されない方については。月割りでの算定となります。</a:t>
          </a:r>
        </a:p>
      </xdr:txBody>
    </xdr:sp>
    <xdr:clientData/>
  </xdr:twoCellAnchor>
  <xdr:twoCellAnchor>
    <xdr:from>
      <xdr:col>22</xdr:col>
      <xdr:colOff>990600</xdr:colOff>
      <xdr:row>13</xdr:row>
      <xdr:rowOff>180975</xdr:rowOff>
    </xdr:from>
    <xdr:to>
      <xdr:col>26</xdr:col>
      <xdr:colOff>504824</xdr:colOff>
      <xdr:row>17</xdr:row>
      <xdr:rowOff>95250</xdr:rowOff>
    </xdr:to>
    <xdr:sp macro="" textlink="">
      <xdr:nvSpPr>
        <xdr:cNvPr id="5" name="四角形吹き出し 4"/>
        <xdr:cNvSpPr/>
      </xdr:nvSpPr>
      <xdr:spPr>
        <a:xfrm>
          <a:off x="12658725" y="4438650"/>
          <a:ext cx="2285999" cy="1019175"/>
        </a:xfrm>
        <a:prstGeom prst="wedgeRectCallout">
          <a:avLst>
            <a:gd name="adj1" fmla="val -107864"/>
            <a:gd name="adj2" fmla="val -12749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クラブが実際に対象者に支給する予定の金額を記載してください。必ずしも上限額を全額支給しなければならないものではありません。</a:t>
          </a:r>
        </a:p>
      </xdr:txBody>
    </xdr:sp>
    <xdr:clientData/>
  </xdr:twoCellAnchor>
  <xdr:twoCellAnchor>
    <xdr:from>
      <xdr:col>25</xdr:col>
      <xdr:colOff>504825</xdr:colOff>
      <xdr:row>0</xdr:row>
      <xdr:rowOff>85725</xdr:rowOff>
    </xdr:from>
    <xdr:to>
      <xdr:col>34</xdr:col>
      <xdr:colOff>352424</xdr:colOff>
      <xdr:row>4</xdr:row>
      <xdr:rowOff>38100</xdr:rowOff>
    </xdr:to>
    <xdr:sp macro="" textlink="">
      <xdr:nvSpPr>
        <xdr:cNvPr id="6" name="四角形吹き出し 5"/>
        <xdr:cNvSpPr/>
      </xdr:nvSpPr>
      <xdr:spPr>
        <a:xfrm>
          <a:off x="14401800" y="85725"/>
          <a:ext cx="3314699" cy="752475"/>
        </a:xfrm>
        <a:prstGeom prst="wedgeRectCallout">
          <a:avLst>
            <a:gd name="adj1" fmla="val -104904"/>
            <a:gd name="adj2" fmla="val 20894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加算対象額合計が</a:t>
          </a:r>
          <a:r>
            <a:rPr kumimoji="1" lang="en-US" altLang="ja-JP" sz="1000">
              <a:solidFill>
                <a:schemeClr val="tx1"/>
              </a:solidFill>
            </a:rPr>
            <a:t>919,000</a:t>
          </a:r>
          <a:r>
            <a:rPr kumimoji="1" lang="ja-JP" altLang="en-US" sz="1000">
              <a:solidFill>
                <a:schemeClr val="tx1"/>
              </a:solidFill>
            </a:rPr>
            <a:t>円を超える場合は</a:t>
          </a:r>
          <a:endParaRPr kumimoji="1" lang="en-US" altLang="ja-JP" sz="1000">
            <a:solidFill>
              <a:schemeClr val="tx1"/>
            </a:solidFill>
          </a:endParaRPr>
        </a:p>
        <a:p>
          <a:pPr algn="l"/>
          <a:r>
            <a:rPr kumimoji="1" lang="ja-JP" altLang="en-US" sz="1000">
              <a:solidFill>
                <a:schemeClr val="tx1"/>
              </a:solidFill>
            </a:rPr>
            <a:t>様式４号収支決算書へ記載する際</a:t>
          </a:r>
          <a:endParaRPr kumimoji="1" lang="en-US" altLang="ja-JP" sz="1000">
            <a:solidFill>
              <a:schemeClr val="tx1"/>
            </a:solidFill>
          </a:endParaRPr>
        </a:p>
        <a:p>
          <a:pPr algn="l"/>
          <a:r>
            <a:rPr kumimoji="1" lang="ja-JP" altLang="en-US" sz="1000">
              <a:solidFill>
                <a:schemeClr val="tx1"/>
              </a:solidFill>
            </a:rPr>
            <a:t>合計額が</a:t>
          </a:r>
          <a:r>
            <a:rPr kumimoji="1" lang="en-US" altLang="ja-JP" sz="1000">
              <a:solidFill>
                <a:schemeClr val="tx1"/>
              </a:solidFill>
            </a:rPr>
            <a:t>919,000</a:t>
          </a:r>
          <a:r>
            <a:rPr kumimoji="1" lang="ja-JP" altLang="en-US" sz="1000">
              <a:solidFill>
                <a:schemeClr val="tx1"/>
              </a:solidFill>
            </a:rPr>
            <a:t>円になるよう調整してください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0"/>
  <sheetViews>
    <sheetView tabSelected="1" view="pageBreakPreview" zoomScale="87" zoomScaleNormal="100" zoomScaleSheetLayoutView="87" workbookViewId="0">
      <selection activeCell="B10" sqref="B10:B14"/>
    </sheetView>
  </sheetViews>
  <sheetFormatPr defaultRowHeight="18.75"/>
  <cols>
    <col min="1" max="1" width="3.875" customWidth="1"/>
    <col min="2" max="2" width="14.5" customWidth="1"/>
    <col min="3" max="3" width="15.375" customWidth="1"/>
    <col min="4" max="4" width="22.375" customWidth="1"/>
    <col min="5" max="5" width="11.625" customWidth="1"/>
    <col min="6" max="6" width="15.375" customWidth="1"/>
    <col min="7" max="7" width="22.75" customWidth="1"/>
    <col min="8" max="8" width="11.625" customWidth="1"/>
    <col min="9" max="9" width="14.125" customWidth="1"/>
    <col min="10" max="10" width="12.75" customWidth="1"/>
    <col min="11" max="11" width="12" customWidth="1"/>
  </cols>
  <sheetData>
    <row r="1" spans="1:11" ht="21" customHeight="1">
      <c r="A1" s="279" t="s">
        <v>229</v>
      </c>
      <c r="B1" s="279"/>
      <c r="C1" s="279"/>
      <c r="D1" s="279"/>
      <c r="E1" s="279"/>
      <c r="F1" s="279"/>
      <c r="G1" s="279"/>
      <c r="H1" s="279"/>
      <c r="I1" s="279"/>
      <c r="J1" s="279"/>
    </row>
    <row r="2" spans="1:11" ht="14.25" customHeight="1">
      <c r="I2" s="1"/>
      <c r="J2" s="2"/>
    </row>
    <row r="3" spans="1:11" ht="19.5">
      <c r="A3" s="13" t="s">
        <v>0</v>
      </c>
    </row>
    <row r="4" spans="1:11" ht="8.25" customHeight="1">
      <c r="I4" s="3"/>
    </row>
    <row r="5" spans="1:11">
      <c r="A5" t="s">
        <v>1</v>
      </c>
      <c r="I5" s="12"/>
    </row>
    <row r="6" spans="1:11">
      <c r="A6" t="s">
        <v>3</v>
      </c>
      <c r="I6" s="12"/>
      <c r="J6" s="12"/>
    </row>
    <row r="7" spans="1:11">
      <c r="A7" t="s">
        <v>4</v>
      </c>
      <c r="J7" s="12"/>
      <c r="K7" s="12" t="s">
        <v>2</v>
      </c>
    </row>
    <row r="8" spans="1:11" ht="11.25" customHeight="1" thickBot="1"/>
    <row r="9" spans="1:11" ht="57.75" customHeight="1">
      <c r="A9" s="4" t="s">
        <v>5</v>
      </c>
      <c r="B9" s="5" t="s">
        <v>214</v>
      </c>
      <c r="C9" s="280" t="s">
        <v>6</v>
      </c>
      <c r="D9" s="281"/>
      <c r="E9" s="282"/>
      <c r="F9" s="280" t="s">
        <v>243</v>
      </c>
      <c r="G9" s="281"/>
      <c r="H9" s="282"/>
      <c r="I9" s="6" t="s">
        <v>7</v>
      </c>
      <c r="J9" s="7" t="s">
        <v>59</v>
      </c>
      <c r="K9" s="270" t="s">
        <v>248</v>
      </c>
    </row>
    <row r="10" spans="1:11" ht="21" customHeight="1">
      <c r="A10" s="283">
        <v>1</v>
      </c>
      <c r="B10" s="285"/>
      <c r="C10" s="272" t="s">
        <v>74</v>
      </c>
      <c r="D10" s="273"/>
      <c r="E10" s="71" t="s">
        <v>35</v>
      </c>
      <c r="F10" s="272" t="s">
        <v>74</v>
      </c>
      <c r="G10" s="273"/>
      <c r="H10" s="71" t="s">
        <v>35</v>
      </c>
      <c r="I10" s="287">
        <f>H11-E11</f>
        <v>0</v>
      </c>
      <c r="J10" s="274">
        <f>SUM(I10:I14)</f>
        <v>0</v>
      </c>
      <c r="K10" s="271"/>
    </row>
    <row r="11" spans="1:11" ht="21" customHeight="1">
      <c r="A11" s="284"/>
      <c r="B11" s="286"/>
      <c r="C11" s="277" t="s">
        <v>68</v>
      </c>
      <c r="D11" s="278"/>
      <c r="E11" s="66"/>
      <c r="F11" s="277" t="s">
        <v>68</v>
      </c>
      <c r="G11" s="278"/>
      <c r="H11" s="66"/>
      <c r="I11" s="288"/>
      <c r="J11" s="275"/>
      <c r="K11" s="271"/>
    </row>
    <row r="12" spans="1:11" ht="21" customHeight="1">
      <c r="A12" s="284"/>
      <c r="B12" s="286"/>
      <c r="C12" s="59" t="s">
        <v>8</v>
      </c>
      <c r="D12" s="32"/>
      <c r="E12" s="62"/>
      <c r="F12" s="59" t="s">
        <v>8</v>
      </c>
      <c r="G12" s="32"/>
      <c r="H12" s="62"/>
      <c r="I12" s="72">
        <f>H12-E12</f>
        <v>0</v>
      </c>
      <c r="J12" s="275"/>
      <c r="K12" s="271"/>
    </row>
    <row r="13" spans="1:11" ht="21" customHeight="1">
      <c r="A13" s="284"/>
      <c r="B13" s="286"/>
      <c r="C13" s="56" t="s">
        <v>43</v>
      </c>
      <c r="D13" s="28"/>
      <c r="E13" s="29"/>
      <c r="F13" s="56" t="s">
        <v>43</v>
      </c>
      <c r="G13" s="28"/>
      <c r="H13" s="29"/>
      <c r="I13" s="72">
        <f>H13-E13</f>
        <v>0</v>
      </c>
      <c r="J13" s="275"/>
      <c r="K13" s="271"/>
    </row>
    <row r="14" spans="1:11" ht="21" customHeight="1">
      <c r="A14" s="284"/>
      <c r="B14" s="286"/>
      <c r="C14" s="56" t="s">
        <v>38</v>
      </c>
      <c r="D14" s="31"/>
      <c r="E14" s="31"/>
      <c r="F14" s="56" t="s">
        <v>38</v>
      </c>
      <c r="G14" s="31"/>
      <c r="H14" s="31"/>
      <c r="I14" s="72">
        <f>H14-E14</f>
        <v>0</v>
      </c>
      <c r="J14" s="276"/>
      <c r="K14" s="271"/>
    </row>
    <row r="15" spans="1:11" ht="21" customHeight="1">
      <c r="A15" s="283">
        <v>2</v>
      </c>
      <c r="B15" s="285"/>
      <c r="C15" s="272" t="s">
        <v>74</v>
      </c>
      <c r="D15" s="273"/>
      <c r="E15" s="71" t="s">
        <v>35</v>
      </c>
      <c r="F15" s="272" t="s">
        <v>74</v>
      </c>
      <c r="G15" s="273"/>
      <c r="H15" s="71" t="s">
        <v>35</v>
      </c>
      <c r="I15" s="287">
        <f>H16-E16</f>
        <v>0</v>
      </c>
      <c r="J15" s="274">
        <f>SUM(I15:I19)</f>
        <v>0</v>
      </c>
      <c r="K15" s="271"/>
    </row>
    <row r="16" spans="1:11" ht="21" customHeight="1">
      <c r="A16" s="284"/>
      <c r="B16" s="286"/>
      <c r="C16" s="277" t="s">
        <v>68</v>
      </c>
      <c r="D16" s="278"/>
      <c r="E16" s="66"/>
      <c r="F16" s="277" t="s">
        <v>68</v>
      </c>
      <c r="G16" s="278"/>
      <c r="H16" s="66"/>
      <c r="I16" s="288"/>
      <c r="J16" s="275"/>
      <c r="K16" s="271"/>
    </row>
    <row r="17" spans="1:11" ht="21" customHeight="1">
      <c r="A17" s="284"/>
      <c r="B17" s="286"/>
      <c r="C17" s="59" t="s">
        <v>8</v>
      </c>
      <c r="D17" s="32"/>
      <c r="E17" s="62"/>
      <c r="F17" s="59" t="s">
        <v>8</v>
      </c>
      <c r="G17" s="32"/>
      <c r="H17" s="62"/>
      <c r="I17" s="72">
        <f>H17-E17</f>
        <v>0</v>
      </c>
      <c r="J17" s="275"/>
      <c r="K17" s="271"/>
    </row>
    <row r="18" spans="1:11" ht="21" customHeight="1">
      <c r="A18" s="284"/>
      <c r="B18" s="286"/>
      <c r="C18" s="56" t="s">
        <v>43</v>
      </c>
      <c r="D18" s="28"/>
      <c r="E18" s="29"/>
      <c r="F18" s="56" t="s">
        <v>43</v>
      </c>
      <c r="G18" s="28"/>
      <c r="H18" s="29"/>
      <c r="I18" s="72">
        <f>H18-E18</f>
        <v>0</v>
      </c>
      <c r="J18" s="275"/>
      <c r="K18" s="271"/>
    </row>
    <row r="19" spans="1:11" ht="21" customHeight="1">
      <c r="A19" s="289"/>
      <c r="B19" s="286"/>
      <c r="C19" s="56" t="s">
        <v>38</v>
      </c>
      <c r="D19" s="31"/>
      <c r="E19" s="31"/>
      <c r="F19" s="56" t="s">
        <v>38</v>
      </c>
      <c r="G19" s="31"/>
      <c r="H19" s="31"/>
      <c r="I19" s="72">
        <f>H19-E19</f>
        <v>0</v>
      </c>
      <c r="J19" s="276"/>
      <c r="K19" s="271"/>
    </row>
    <row r="20" spans="1:11" ht="21" customHeight="1">
      <c r="A20" s="283">
        <v>3</v>
      </c>
      <c r="B20" s="285"/>
      <c r="C20" s="272" t="s">
        <v>74</v>
      </c>
      <c r="D20" s="273"/>
      <c r="E20" s="71" t="s">
        <v>35</v>
      </c>
      <c r="F20" s="272" t="s">
        <v>74</v>
      </c>
      <c r="G20" s="273"/>
      <c r="H20" s="71" t="s">
        <v>35</v>
      </c>
      <c r="I20" s="287">
        <f>H21-E21</f>
        <v>0</v>
      </c>
      <c r="J20" s="274">
        <f>SUM(I20:I24)</f>
        <v>0</v>
      </c>
      <c r="K20" s="271"/>
    </row>
    <row r="21" spans="1:11" ht="21" customHeight="1">
      <c r="A21" s="284"/>
      <c r="B21" s="286"/>
      <c r="C21" s="277" t="s">
        <v>68</v>
      </c>
      <c r="D21" s="278"/>
      <c r="E21" s="66"/>
      <c r="F21" s="277" t="s">
        <v>68</v>
      </c>
      <c r="G21" s="278"/>
      <c r="H21" s="66"/>
      <c r="I21" s="288"/>
      <c r="J21" s="275"/>
      <c r="K21" s="271"/>
    </row>
    <row r="22" spans="1:11" ht="21" customHeight="1">
      <c r="A22" s="284"/>
      <c r="B22" s="286"/>
      <c r="C22" s="59" t="s">
        <v>8</v>
      </c>
      <c r="D22" s="32"/>
      <c r="E22" s="62"/>
      <c r="F22" s="59" t="s">
        <v>8</v>
      </c>
      <c r="G22" s="32"/>
      <c r="H22" s="62"/>
      <c r="I22" s="72">
        <f>H22-E22</f>
        <v>0</v>
      </c>
      <c r="J22" s="275"/>
      <c r="K22" s="271"/>
    </row>
    <row r="23" spans="1:11" ht="21" customHeight="1">
      <c r="A23" s="284"/>
      <c r="B23" s="286"/>
      <c r="C23" s="56" t="s">
        <v>43</v>
      </c>
      <c r="D23" s="28"/>
      <c r="E23" s="29"/>
      <c r="F23" s="56" t="s">
        <v>43</v>
      </c>
      <c r="G23" s="28"/>
      <c r="H23" s="29"/>
      <c r="I23" s="72">
        <f>H23-E23</f>
        <v>0</v>
      </c>
      <c r="J23" s="275"/>
      <c r="K23" s="271"/>
    </row>
    <row r="24" spans="1:11" ht="21" customHeight="1">
      <c r="A24" s="289"/>
      <c r="B24" s="286"/>
      <c r="C24" s="56" t="s">
        <v>38</v>
      </c>
      <c r="D24" s="31"/>
      <c r="E24" s="31"/>
      <c r="F24" s="56" t="s">
        <v>38</v>
      </c>
      <c r="G24" s="31"/>
      <c r="H24" s="31"/>
      <c r="I24" s="72">
        <f>H24-E24</f>
        <v>0</v>
      </c>
      <c r="J24" s="276"/>
      <c r="K24" s="271"/>
    </row>
    <row r="25" spans="1:11" ht="21" customHeight="1">
      <c r="A25" s="283">
        <v>4</v>
      </c>
      <c r="B25" s="283"/>
      <c r="C25" s="272" t="s">
        <v>69</v>
      </c>
      <c r="D25" s="273"/>
      <c r="E25" s="70" t="s">
        <v>35</v>
      </c>
      <c r="F25" s="272" t="s">
        <v>69</v>
      </c>
      <c r="G25" s="273"/>
      <c r="H25" s="69" t="s">
        <v>35</v>
      </c>
      <c r="I25" s="295">
        <f>H26-E26</f>
        <v>0</v>
      </c>
      <c r="J25" s="293">
        <f>I25</f>
        <v>0</v>
      </c>
      <c r="K25" s="271"/>
    </row>
    <row r="26" spans="1:11" ht="21" customHeight="1">
      <c r="A26" s="284"/>
      <c r="B26" s="284"/>
      <c r="C26" s="277" t="s">
        <v>68</v>
      </c>
      <c r="D26" s="278"/>
      <c r="E26" s="67"/>
      <c r="F26" s="277" t="s">
        <v>68</v>
      </c>
      <c r="G26" s="278"/>
      <c r="H26" s="25"/>
      <c r="I26" s="296"/>
      <c r="J26" s="294"/>
      <c r="K26" s="271"/>
    </row>
    <row r="27" spans="1:11" ht="21" customHeight="1">
      <c r="A27" s="284"/>
      <c r="B27" s="284"/>
      <c r="C27" s="59" t="s">
        <v>8</v>
      </c>
      <c r="D27" s="32"/>
      <c r="E27" s="63"/>
      <c r="F27" s="55" t="s">
        <v>8</v>
      </c>
      <c r="G27" s="64"/>
      <c r="H27" s="65"/>
      <c r="I27" s="23">
        <f>H27-E27</f>
        <v>0</v>
      </c>
      <c r="J27" s="24">
        <f>I27</f>
        <v>0</v>
      </c>
      <c r="K27" s="271"/>
    </row>
    <row r="28" spans="1:11" ht="21" customHeight="1">
      <c r="A28" s="284"/>
      <c r="B28" s="284"/>
      <c r="C28" s="56" t="s">
        <v>43</v>
      </c>
      <c r="D28" s="28"/>
      <c r="E28" s="21"/>
      <c r="F28" s="56" t="s">
        <v>43</v>
      </c>
      <c r="G28" s="28"/>
      <c r="H28" s="22"/>
      <c r="I28" s="23">
        <f>H28-E28</f>
        <v>0</v>
      </c>
      <c r="J28" s="24">
        <f>I28</f>
        <v>0</v>
      </c>
      <c r="K28" s="271"/>
    </row>
    <row r="29" spans="1:11" ht="21" customHeight="1">
      <c r="A29" s="289"/>
      <c r="B29" s="289"/>
      <c r="C29" s="56" t="s">
        <v>38</v>
      </c>
      <c r="D29" s="31"/>
      <c r="E29" s="9"/>
      <c r="F29" s="56" t="s">
        <v>38</v>
      </c>
      <c r="G29" s="31"/>
      <c r="H29" s="25"/>
      <c r="I29" s="23">
        <f>H29-E29</f>
        <v>0</v>
      </c>
      <c r="J29" s="10">
        <f>I29</f>
        <v>0</v>
      </c>
      <c r="K29" s="271"/>
    </row>
    <row r="30" spans="1:11" ht="21" customHeight="1">
      <c r="A30" s="283">
        <v>5</v>
      </c>
      <c r="B30" s="283"/>
      <c r="C30" s="272" t="s">
        <v>69</v>
      </c>
      <c r="D30" s="273"/>
      <c r="E30" s="70" t="s">
        <v>35</v>
      </c>
      <c r="F30" s="272" t="s">
        <v>69</v>
      </c>
      <c r="G30" s="273"/>
      <c r="H30" s="69" t="s">
        <v>35</v>
      </c>
      <c r="I30" s="295">
        <f>H31-E31</f>
        <v>0</v>
      </c>
      <c r="J30" s="293">
        <f>I30</f>
        <v>0</v>
      </c>
      <c r="K30" s="271"/>
    </row>
    <row r="31" spans="1:11" ht="21" customHeight="1">
      <c r="A31" s="284"/>
      <c r="B31" s="284"/>
      <c r="C31" s="277" t="s">
        <v>68</v>
      </c>
      <c r="D31" s="278"/>
      <c r="E31" s="67"/>
      <c r="F31" s="277" t="s">
        <v>68</v>
      </c>
      <c r="G31" s="278"/>
      <c r="H31" s="25"/>
      <c r="I31" s="296"/>
      <c r="J31" s="294"/>
      <c r="K31" s="271"/>
    </row>
    <row r="32" spans="1:11" ht="21" customHeight="1">
      <c r="A32" s="284"/>
      <c r="B32" s="284"/>
      <c r="C32" s="59" t="s">
        <v>8</v>
      </c>
      <c r="D32" s="32"/>
      <c r="E32" s="63"/>
      <c r="F32" s="55" t="s">
        <v>8</v>
      </c>
      <c r="G32" s="64"/>
      <c r="H32" s="65"/>
      <c r="I32" s="23">
        <f>H32-E32</f>
        <v>0</v>
      </c>
      <c r="J32" s="24">
        <f>I32</f>
        <v>0</v>
      </c>
      <c r="K32" s="271"/>
    </row>
    <row r="33" spans="1:11" ht="21" customHeight="1">
      <c r="A33" s="284"/>
      <c r="B33" s="284"/>
      <c r="C33" s="56" t="s">
        <v>43</v>
      </c>
      <c r="D33" s="28"/>
      <c r="E33" s="21"/>
      <c r="F33" s="56" t="s">
        <v>43</v>
      </c>
      <c r="G33" s="28"/>
      <c r="H33" s="22"/>
      <c r="I33" s="23">
        <f>H33-E33</f>
        <v>0</v>
      </c>
      <c r="J33" s="24">
        <f>I33</f>
        <v>0</v>
      </c>
      <c r="K33" s="271"/>
    </row>
    <row r="34" spans="1:11" ht="21" customHeight="1" thickBot="1">
      <c r="A34" s="289"/>
      <c r="B34" s="289"/>
      <c r="C34" s="60" t="s">
        <v>38</v>
      </c>
      <c r="D34" s="61"/>
      <c r="E34" s="9"/>
      <c r="F34" s="60" t="s">
        <v>38</v>
      </c>
      <c r="G34" s="61"/>
      <c r="H34" s="25"/>
      <c r="I34" s="23">
        <f>H34-E34</f>
        <v>0</v>
      </c>
      <c r="J34" s="8">
        <f>I34</f>
        <v>0</v>
      </c>
      <c r="K34" s="271"/>
    </row>
    <row r="35" spans="1:11" ht="19.5" thickBot="1">
      <c r="I35" s="53" t="s">
        <v>60</v>
      </c>
      <c r="J35" s="54">
        <f>SUM(J10:J34)</f>
        <v>0</v>
      </c>
    </row>
    <row r="37" spans="1:11" ht="24">
      <c r="A37" s="304" t="s">
        <v>61</v>
      </c>
      <c r="B37" s="304"/>
      <c r="C37" s="304"/>
      <c r="D37" s="305"/>
      <c r="E37" s="306"/>
      <c r="F37" s="306"/>
      <c r="G37" s="11" t="s">
        <v>9</v>
      </c>
      <c r="H37" s="290" t="s">
        <v>242</v>
      </c>
      <c r="I37" s="290"/>
      <c r="J37" s="290"/>
    </row>
    <row r="38" spans="1:11">
      <c r="B38" s="291" t="s">
        <v>75</v>
      </c>
      <c r="C38" s="292"/>
      <c r="D38" s="292"/>
      <c r="E38" s="292"/>
    </row>
    <row r="40" spans="1:11">
      <c r="A40" s="14" t="s">
        <v>10</v>
      </c>
      <c r="B40" s="14"/>
      <c r="C40" s="14"/>
      <c r="D40" s="14"/>
      <c r="E40" s="14"/>
      <c r="F40" s="14"/>
      <c r="G40" s="14"/>
      <c r="H40" s="14"/>
      <c r="I40" s="14"/>
    </row>
    <row r="41" spans="1:11">
      <c r="A41" s="14" t="s">
        <v>11</v>
      </c>
      <c r="B41" s="14"/>
      <c r="C41" s="14"/>
      <c r="D41" s="14"/>
      <c r="E41" s="14"/>
      <c r="F41" s="14"/>
      <c r="G41" s="14"/>
      <c r="H41" s="14"/>
      <c r="I41" s="14"/>
    </row>
    <row r="42" spans="1:11">
      <c r="A42" s="3" t="s">
        <v>34</v>
      </c>
      <c r="B42" s="3"/>
      <c r="C42" s="3"/>
      <c r="D42" s="14"/>
      <c r="E42" s="14"/>
      <c r="F42" s="14"/>
      <c r="G42" s="14"/>
      <c r="H42" s="14"/>
      <c r="I42" s="14"/>
    </row>
    <row r="43" spans="1:11">
      <c r="A43" s="14" t="s">
        <v>12</v>
      </c>
      <c r="B43" s="14"/>
      <c r="C43" s="14"/>
      <c r="D43" s="14"/>
      <c r="E43" s="14"/>
      <c r="F43" s="14"/>
      <c r="G43" s="14"/>
      <c r="H43" s="14"/>
    </row>
    <row r="44" spans="1:11">
      <c r="A44" s="3" t="s">
        <v>13</v>
      </c>
      <c r="B44" s="14"/>
      <c r="C44" s="14"/>
      <c r="D44" s="14"/>
      <c r="E44" s="14"/>
      <c r="F44" s="14"/>
      <c r="G44" s="14"/>
      <c r="H44" s="14"/>
    </row>
    <row r="45" spans="1:11" s="251" customFormat="1" ht="18">
      <c r="A45" s="251" t="s">
        <v>220</v>
      </c>
    </row>
    <row r="46" spans="1:11">
      <c r="A46" s="262" t="s">
        <v>228</v>
      </c>
    </row>
    <row r="47" spans="1:11">
      <c r="A47" s="262"/>
    </row>
    <row r="48" spans="1:11">
      <c r="B48" s="3" t="s">
        <v>14</v>
      </c>
      <c r="C48" s="3"/>
    </row>
    <row r="49" spans="2:10" ht="24">
      <c r="B49" t="s">
        <v>15</v>
      </c>
      <c r="C49" s="73" t="s">
        <v>16</v>
      </c>
      <c r="D49" s="74" t="s">
        <v>17</v>
      </c>
      <c r="E49" s="75" t="s">
        <v>16</v>
      </c>
      <c r="F49" s="74" t="s">
        <v>18</v>
      </c>
      <c r="G49" s="17" t="s">
        <v>19</v>
      </c>
      <c r="H49" s="297" t="s">
        <v>20</v>
      </c>
      <c r="I49" s="297"/>
      <c r="J49" s="297"/>
    </row>
    <row r="50" spans="2:10" ht="24">
      <c r="B50" s="16" t="s">
        <v>21</v>
      </c>
      <c r="C50" s="75" t="s">
        <v>16</v>
      </c>
      <c r="D50" s="74" t="s">
        <v>17</v>
      </c>
      <c r="E50" s="75" t="s">
        <v>16</v>
      </c>
      <c r="F50" s="74" t="s">
        <v>18</v>
      </c>
      <c r="G50" s="17" t="s">
        <v>19</v>
      </c>
      <c r="H50" s="297" t="s">
        <v>20</v>
      </c>
      <c r="I50" s="297"/>
      <c r="J50" s="297"/>
    </row>
    <row r="51" spans="2:10">
      <c r="B51" s="297" t="s">
        <v>22</v>
      </c>
      <c r="C51" s="297"/>
      <c r="D51" s="15" t="s">
        <v>23</v>
      </c>
      <c r="E51" t="s">
        <v>24</v>
      </c>
    </row>
    <row r="53" spans="2:10">
      <c r="B53" s="3" t="s">
        <v>25</v>
      </c>
      <c r="C53" s="3"/>
    </row>
    <row r="54" spans="2:10" ht="28.5" customHeight="1">
      <c r="B54" s="18" t="s">
        <v>26</v>
      </c>
      <c r="C54" s="19" t="s">
        <v>27</v>
      </c>
      <c r="D54" s="280" t="s">
        <v>28</v>
      </c>
      <c r="E54" s="281"/>
      <c r="F54" s="282"/>
      <c r="G54" s="48" t="s">
        <v>30</v>
      </c>
      <c r="H54" s="20" t="s">
        <v>29</v>
      </c>
      <c r="I54" s="5" t="s">
        <v>31</v>
      </c>
    </row>
    <row r="55" spans="2:10" ht="28.5" customHeight="1">
      <c r="B55" s="39"/>
      <c r="C55" s="38"/>
      <c r="D55" s="298"/>
      <c r="E55" s="299"/>
      <c r="F55" s="300"/>
      <c r="G55" s="39"/>
      <c r="H55" s="37"/>
      <c r="I55" s="39"/>
    </row>
    <row r="56" spans="2:10" ht="28.5" customHeight="1">
      <c r="B56" s="42"/>
      <c r="C56" s="41"/>
      <c r="D56" s="301"/>
      <c r="E56" s="302"/>
      <c r="F56" s="303"/>
      <c r="G56" s="42"/>
      <c r="H56" s="40"/>
      <c r="I56" s="42"/>
    </row>
    <row r="57" spans="2:10" ht="28.5" customHeight="1">
      <c r="B57" s="42"/>
      <c r="C57" s="41"/>
      <c r="D57" s="301"/>
      <c r="E57" s="302"/>
      <c r="F57" s="303"/>
      <c r="G57" s="42"/>
      <c r="H57" s="40"/>
      <c r="I57" s="42"/>
    </row>
    <row r="58" spans="2:10" ht="28.5" customHeight="1">
      <c r="B58" s="42"/>
      <c r="C58" s="41"/>
      <c r="D58" s="301"/>
      <c r="E58" s="302"/>
      <c r="F58" s="303"/>
      <c r="G58" s="42"/>
      <c r="H58" s="40"/>
      <c r="I58" s="42"/>
    </row>
    <row r="59" spans="2:10" ht="28.5" customHeight="1">
      <c r="B59" s="45"/>
      <c r="C59" s="44"/>
      <c r="D59" s="307"/>
      <c r="E59" s="308"/>
      <c r="F59" s="309"/>
      <c r="G59" s="45"/>
      <c r="H59" s="43"/>
      <c r="I59" s="45"/>
    </row>
    <row r="60" spans="2:10">
      <c r="B60" t="s">
        <v>32</v>
      </c>
    </row>
  </sheetData>
  <mergeCells count="61">
    <mergeCell ref="D57:F57"/>
    <mergeCell ref="D58:F58"/>
    <mergeCell ref="D59:F59"/>
    <mergeCell ref="H49:J49"/>
    <mergeCell ref="H50:J50"/>
    <mergeCell ref="B51:C51"/>
    <mergeCell ref="D54:F54"/>
    <mergeCell ref="D55:F55"/>
    <mergeCell ref="D56:F56"/>
    <mergeCell ref="F31:G31"/>
    <mergeCell ref="A37:C37"/>
    <mergeCell ref="D37:F37"/>
    <mergeCell ref="A30:A34"/>
    <mergeCell ref="H37:J37"/>
    <mergeCell ref="B38:E38"/>
    <mergeCell ref="J25:J26"/>
    <mergeCell ref="C26:D26"/>
    <mergeCell ref="F26:G26"/>
    <mergeCell ref="B30:B34"/>
    <mergeCell ref="C30:D30"/>
    <mergeCell ref="F30:G30"/>
    <mergeCell ref="I30:I31"/>
    <mergeCell ref="J30:J31"/>
    <mergeCell ref="C31:D31"/>
    <mergeCell ref="I25:I26"/>
    <mergeCell ref="J20:J24"/>
    <mergeCell ref="C21:D21"/>
    <mergeCell ref="I15:I16"/>
    <mergeCell ref="F21:G21"/>
    <mergeCell ref="A25:A29"/>
    <mergeCell ref="B25:B29"/>
    <mergeCell ref="C25:D25"/>
    <mergeCell ref="F25:G25"/>
    <mergeCell ref="A20:A24"/>
    <mergeCell ref="B20:B24"/>
    <mergeCell ref="C20:D20"/>
    <mergeCell ref="F20:G20"/>
    <mergeCell ref="I20:I21"/>
    <mergeCell ref="A15:A19"/>
    <mergeCell ref="B15:B19"/>
    <mergeCell ref="C15:D15"/>
    <mergeCell ref="F15:G15"/>
    <mergeCell ref="J15:J19"/>
    <mergeCell ref="C16:D16"/>
    <mergeCell ref="F16:G16"/>
    <mergeCell ref="A1:J1"/>
    <mergeCell ref="C9:E9"/>
    <mergeCell ref="F9:H9"/>
    <mergeCell ref="A10:A14"/>
    <mergeCell ref="B10:B14"/>
    <mergeCell ref="C10:D10"/>
    <mergeCell ref="F10:G10"/>
    <mergeCell ref="I10:I11"/>
    <mergeCell ref="J10:J14"/>
    <mergeCell ref="C11:D11"/>
    <mergeCell ref="F11:G11"/>
    <mergeCell ref="K10:K14"/>
    <mergeCell ref="K15:K19"/>
    <mergeCell ref="K20:K24"/>
    <mergeCell ref="K25:K29"/>
    <mergeCell ref="K30:K34"/>
  </mergeCells>
  <phoneticPr fontId="3"/>
  <dataValidations count="1">
    <dataValidation type="list" allowBlank="1" showInputMessage="1" showErrorMessage="1" sqref="K10:K34">
      <formula1>"有,無"</formula1>
    </dataValidation>
  </dataValidations>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view="pageBreakPreview" zoomScale="87" zoomScaleNormal="100" zoomScaleSheetLayoutView="87" workbookViewId="0">
      <selection activeCell="B10" sqref="B10:B14"/>
    </sheetView>
  </sheetViews>
  <sheetFormatPr defaultRowHeight="18.75"/>
  <cols>
    <col min="1" max="1" width="3.75" customWidth="1"/>
    <col min="2" max="2" width="14.5" customWidth="1"/>
    <col min="3" max="3" width="15.375" customWidth="1"/>
    <col min="4" max="4" width="22.375" customWidth="1"/>
    <col min="5" max="5" width="11.625" customWidth="1"/>
    <col min="6" max="6" width="15.375" customWidth="1"/>
    <col min="7" max="7" width="22.75" customWidth="1"/>
    <col min="8" max="8" width="11.625" customWidth="1"/>
    <col min="9" max="9" width="14.125" customWidth="1"/>
    <col min="10" max="10" width="12.75" customWidth="1"/>
    <col min="11" max="11" width="11.875" customWidth="1"/>
  </cols>
  <sheetData>
    <row r="1" spans="1:11" ht="21" customHeight="1">
      <c r="A1" s="315" t="s">
        <v>230</v>
      </c>
      <c r="B1" s="315"/>
      <c r="C1" s="315"/>
      <c r="D1" s="315"/>
      <c r="E1" s="315"/>
      <c r="F1" s="315"/>
      <c r="G1" s="315"/>
      <c r="H1" s="315"/>
      <c r="I1" s="315"/>
      <c r="J1" s="315"/>
    </row>
    <row r="2" spans="1:11" ht="14.25" customHeight="1">
      <c r="I2" s="1"/>
      <c r="J2" s="2"/>
    </row>
    <row r="3" spans="1:11">
      <c r="A3" t="s">
        <v>0</v>
      </c>
    </row>
    <row r="4" spans="1:11" ht="8.25" customHeight="1">
      <c r="I4" s="3"/>
    </row>
    <row r="5" spans="1:11">
      <c r="A5" t="s">
        <v>1</v>
      </c>
      <c r="I5" s="12"/>
    </row>
    <row r="6" spans="1:11">
      <c r="A6" t="s">
        <v>3</v>
      </c>
      <c r="I6" s="12"/>
      <c r="J6" s="12"/>
    </row>
    <row r="7" spans="1:11">
      <c r="A7" t="s">
        <v>4</v>
      </c>
      <c r="J7" s="12"/>
      <c r="K7" s="12" t="s">
        <v>2</v>
      </c>
    </row>
    <row r="8" spans="1:11" ht="11.25" customHeight="1" thickBot="1"/>
    <row r="9" spans="1:11" ht="57.75" customHeight="1">
      <c r="A9" s="4" t="s">
        <v>5</v>
      </c>
      <c r="B9" s="5" t="s">
        <v>214</v>
      </c>
      <c r="C9" s="280" t="s">
        <v>6</v>
      </c>
      <c r="D9" s="281"/>
      <c r="E9" s="282"/>
      <c r="F9" s="280" t="s">
        <v>243</v>
      </c>
      <c r="G9" s="281"/>
      <c r="H9" s="282"/>
      <c r="I9" s="6" t="s">
        <v>7</v>
      </c>
      <c r="J9" s="7" t="s">
        <v>59</v>
      </c>
      <c r="K9" s="270" t="s">
        <v>248</v>
      </c>
    </row>
    <row r="10" spans="1:11" ht="21" customHeight="1">
      <c r="A10" s="283">
        <v>1</v>
      </c>
      <c r="B10" s="285" t="s">
        <v>37</v>
      </c>
      <c r="C10" s="316" t="s">
        <v>62</v>
      </c>
      <c r="D10" s="273"/>
      <c r="E10" s="68" t="s">
        <v>35</v>
      </c>
      <c r="F10" s="272" t="s">
        <v>246</v>
      </c>
      <c r="G10" s="273"/>
      <c r="H10" s="68" t="s">
        <v>35</v>
      </c>
      <c r="I10" s="312">
        <f>H11-E11</f>
        <v>0</v>
      </c>
      <c r="J10" s="274">
        <f>SUM(I10:I14)</f>
        <v>323000</v>
      </c>
      <c r="K10" s="310" t="s">
        <v>249</v>
      </c>
    </row>
    <row r="11" spans="1:11" ht="21" customHeight="1">
      <c r="A11" s="284"/>
      <c r="B11" s="286"/>
      <c r="C11" s="314" t="s">
        <v>65</v>
      </c>
      <c r="D11" s="278"/>
      <c r="E11" s="50">
        <v>960000</v>
      </c>
      <c r="F11" s="314" t="s">
        <v>247</v>
      </c>
      <c r="G11" s="278"/>
      <c r="H11" s="52">
        <v>960000</v>
      </c>
      <c r="I11" s="313"/>
      <c r="J11" s="275"/>
      <c r="K11" s="311"/>
    </row>
    <row r="12" spans="1:11" ht="21" customHeight="1">
      <c r="A12" s="284"/>
      <c r="B12" s="286"/>
      <c r="C12" s="55" t="s">
        <v>8</v>
      </c>
      <c r="D12" s="49"/>
      <c r="E12" s="49">
        <v>0</v>
      </c>
      <c r="F12" s="55" t="s">
        <v>8</v>
      </c>
      <c r="G12" s="51" t="s">
        <v>126</v>
      </c>
      <c r="H12" s="51">
        <v>200000</v>
      </c>
      <c r="I12" s="27">
        <f>H12-E12</f>
        <v>200000</v>
      </c>
      <c r="J12" s="275"/>
      <c r="K12" s="311"/>
    </row>
    <row r="13" spans="1:11" ht="21" customHeight="1">
      <c r="A13" s="284"/>
      <c r="B13" s="286"/>
      <c r="C13" s="56" t="s">
        <v>63</v>
      </c>
      <c r="D13" s="28" t="s">
        <v>36</v>
      </c>
      <c r="E13" s="29">
        <v>60000</v>
      </c>
      <c r="F13" s="56" t="s">
        <v>71</v>
      </c>
      <c r="G13" s="30" t="s">
        <v>40</v>
      </c>
      <c r="H13" s="26">
        <v>120000</v>
      </c>
      <c r="I13" s="27">
        <f>H13-E13</f>
        <v>60000</v>
      </c>
      <c r="J13" s="275"/>
      <c r="K13" s="311"/>
    </row>
    <row r="14" spans="1:11" ht="21" customHeight="1">
      <c r="A14" s="284"/>
      <c r="B14" s="286"/>
      <c r="C14" s="56" t="s">
        <v>38</v>
      </c>
      <c r="D14" s="31">
        <v>0</v>
      </c>
      <c r="E14" s="31">
        <v>0</v>
      </c>
      <c r="F14" s="56" t="s">
        <v>33</v>
      </c>
      <c r="G14" s="30">
        <v>63000</v>
      </c>
      <c r="H14" s="30">
        <v>63000</v>
      </c>
      <c r="I14" s="27">
        <f>H14-E14</f>
        <v>63000</v>
      </c>
      <c r="J14" s="276"/>
      <c r="K14" s="311"/>
    </row>
    <row r="15" spans="1:11" ht="21" customHeight="1">
      <c r="A15" s="283">
        <v>2</v>
      </c>
      <c r="B15" s="285" t="s">
        <v>42</v>
      </c>
      <c r="C15" s="316" t="s">
        <v>64</v>
      </c>
      <c r="D15" s="273"/>
      <c r="E15" s="68" t="s">
        <v>35</v>
      </c>
      <c r="F15" s="316" t="s">
        <v>70</v>
      </c>
      <c r="G15" s="273"/>
      <c r="H15" s="58" t="s">
        <v>35</v>
      </c>
      <c r="I15" s="312">
        <f>H16-E16</f>
        <v>1200000</v>
      </c>
      <c r="J15" s="274">
        <f>SUM(I15:I19)</f>
        <v>1612000</v>
      </c>
      <c r="K15" s="311" t="s">
        <v>250</v>
      </c>
    </row>
    <row r="16" spans="1:11" ht="21" customHeight="1">
      <c r="A16" s="284"/>
      <c r="B16" s="286"/>
      <c r="C16" s="314" t="s">
        <v>66</v>
      </c>
      <c r="D16" s="278"/>
      <c r="E16" s="50">
        <v>1200000</v>
      </c>
      <c r="F16" s="314" t="s">
        <v>72</v>
      </c>
      <c r="G16" s="278"/>
      <c r="H16" s="52">
        <v>2400000</v>
      </c>
      <c r="I16" s="313"/>
      <c r="J16" s="275"/>
      <c r="K16" s="311"/>
    </row>
    <row r="17" spans="1:11" ht="21" customHeight="1">
      <c r="A17" s="284"/>
      <c r="B17" s="286"/>
      <c r="C17" s="55" t="s">
        <v>8</v>
      </c>
      <c r="D17" s="49"/>
      <c r="E17" s="49">
        <v>0</v>
      </c>
      <c r="F17" s="55" t="s">
        <v>8</v>
      </c>
      <c r="G17" s="51" t="s">
        <v>126</v>
      </c>
      <c r="H17" s="51">
        <v>200000</v>
      </c>
      <c r="I17" s="27">
        <f>H17-E17</f>
        <v>200000</v>
      </c>
      <c r="J17" s="275"/>
      <c r="K17" s="311"/>
    </row>
    <row r="18" spans="1:11" ht="21" customHeight="1">
      <c r="A18" s="284"/>
      <c r="B18" s="286"/>
      <c r="C18" s="56" t="s">
        <v>63</v>
      </c>
      <c r="D18" s="28" t="s">
        <v>39</v>
      </c>
      <c r="E18" s="29">
        <v>84000</v>
      </c>
      <c r="F18" s="56" t="s">
        <v>71</v>
      </c>
      <c r="G18" s="30" t="s">
        <v>41</v>
      </c>
      <c r="H18" s="26">
        <v>156000</v>
      </c>
      <c r="I18" s="27">
        <f>H18-E18</f>
        <v>72000</v>
      </c>
      <c r="J18" s="275"/>
      <c r="K18" s="311"/>
    </row>
    <row r="19" spans="1:11" ht="21" customHeight="1">
      <c r="A19" s="289"/>
      <c r="B19" s="286"/>
      <c r="C19" s="56" t="s">
        <v>38</v>
      </c>
      <c r="D19" s="31">
        <v>0</v>
      </c>
      <c r="E19" s="31">
        <v>0</v>
      </c>
      <c r="F19" s="56" t="s">
        <v>33</v>
      </c>
      <c r="G19" s="30">
        <v>140000</v>
      </c>
      <c r="H19" s="30">
        <v>140000</v>
      </c>
      <c r="I19" s="27">
        <f>H19-E19</f>
        <v>140000</v>
      </c>
      <c r="J19" s="276"/>
      <c r="K19" s="311"/>
    </row>
    <row r="20" spans="1:11" ht="21" customHeight="1">
      <c r="A20" s="283">
        <v>3</v>
      </c>
      <c r="B20" s="285" t="s">
        <v>47</v>
      </c>
      <c r="C20" s="272" t="s">
        <v>67</v>
      </c>
      <c r="D20" s="273"/>
      <c r="E20" s="57" t="s">
        <v>35</v>
      </c>
      <c r="F20" s="319" t="s">
        <v>58</v>
      </c>
      <c r="G20" s="320"/>
      <c r="H20" s="58" t="s">
        <v>35</v>
      </c>
      <c r="I20" s="312">
        <f>H21-E21</f>
        <v>500000</v>
      </c>
      <c r="J20" s="274">
        <f>SUM(I20:I24)</f>
        <v>876000</v>
      </c>
      <c r="K20" s="311" t="s">
        <v>250</v>
      </c>
    </row>
    <row r="21" spans="1:11" ht="21" customHeight="1">
      <c r="A21" s="284"/>
      <c r="B21" s="286"/>
      <c r="C21" s="277" t="s">
        <v>68</v>
      </c>
      <c r="D21" s="278"/>
      <c r="E21" s="66">
        <v>2000000</v>
      </c>
      <c r="F21" s="277" t="s">
        <v>68</v>
      </c>
      <c r="G21" s="278"/>
      <c r="H21" s="52">
        <v>2500000</v>
      </c>
      <c r="I21" s="313"/>
      <c r="J21" s="275"/>
      <c r="K21" s="311"/>
    </row>
    <row r="22" spans="1:11" ht="21" customHeight="1">
      <c r="A22" s="284"/>
      <c r="B22" s="286"/>
      <c r="C22" s="59" t="s">
        <v>8</v>
      </c>
      <c r="D22" s="32" t="s">
        <v>127</v>
      </c>
      <c r="E22" s="62">
        <v>100000</v>
      </c>
      <c r="F22" s="55" t="s">
        <v>8</v>
      </c>
      <c r="G22" s="51" t="s">
        <v>126</v>
      </c>
      <c r="H22" s="51">
        <v>200000</v>
      </c>
      <c r="I22" s="27">
        <f>H22-E22</f>
        <v>100000</v>
      </c>
      <c r="J22" s="275"/>
      <c r="K22" s="311"/>
    </row>
    <row r="23" spans="1:11" ht="21" customHeight="1">
      <c r="A23" s="284"/>
      <c r="B23" s="286"/>
      <c r="C23" s="56" t="s">
        <v>43</v>
      </c>
      <c r="D23" s="28"/>
      <c r="E23" s="29">
        <v>0</v>
      </c>
      <c r="F23" s="56" t="s">
        <v>71</v>
      </c>
      <c r="G23" s="30" t="s">
        <v>44</v>
      </c>
      <c r="H23" s="26">
        <v>120000</v>
      </c>
      <c r="I23" s="27">
        <f>H23-E23</f>
        <v>120000</v>
      </c>
      <c r="J23" s="275"/>
      <c r="K23" s="311"/>
    </row>
    <row r="24" spans="1:11" ht="21" customHeight="1">
      <c r="A24" s="289"/>
      <c r="B24" s="286"/>
      <c r="C24" s="56" t="s">
        <v>38</v>
      </c>
      <c r="D24" s="31">
        <v>0</v>
      </c>
      <c r="E24" s="31">
        <v>0</v>
      </c>
      <c r="F24" s="56" t="s">
        <v>33</v>
      </c>
      <c r="G24" s="30">
        <v>156000</v>
      </c>
      <c r="H24" s="30">
        <v>156000</v>
      </c>
      <c r="I24" s="27">
        <f>H24-E24</f>
        <v>156000</v>
      </c>
      <c r="J24" s="276"/>
      <c r="K24" s="311"/>
    </row>
    <row r="25" spans="1:11" ht="21" customHeight="1">
      <c r="A25" s="283">
        <v>4</v>
      </c>
      <c r="B25" s="283"/>
      <c r="C25" s="272" t="s">
        <v>69</v>
      </c>
      <c r="D25" s="273"/>
      <c r="E25" s="70" t="s">
        <v>35</v>
      </c>
      <c r="F25" s="272" t="s">
        <v>69</v>
      </c>
      <c r="G25" s="273"/>
      <c r="H25" s="69" t="s">
        <v>35</v>
      </c>
      <c r="I25" s="295">
        <f>H26-E26</f>
        <v>0</v>
      </c>
      <c r="J25" s="293">
        <f>I25</f>
        <v>0</v>
      </c>
      <c r="K25" s="271"/>
    </row>
    <row r="26" spans="1:11" ht="21" customHeight="1">
      <c r="A26" s="284"/>
      <c r="B26" s="284"/>
      <c r="C26" s="277" t="s">
        <v>68</v>
      </c>
      <c r="D26" s="278"/>
      <c r="E26" s="67"/>
      <c r="F26" s="277" t="s">
        <v>68</v>
      </c>
      <c r="G26" s="278"/>
      <c r="H26" s="25"/>
      <c r="I26" s="296"/>
      <c r="J26" s="294"/>
      <c r="K26" s="271"/>
    </row>
    <row r="27" spans="1:11" ht="21" customHeight="1">
      <c r="A27" s="284"/>
      <c r="B27" s="284"/>
      <c r="C27" s="59" t="s">
        <v>8</v>
      </c>
      <c r="D27" s="32"/>
      <c r="E27" s="63"/>
      <c r="F27" s="55" t="s">
        <v>8</v>
      </c>
      <c r="G27" s="64"/>
      <c r="H27" s="65"/>
      <c r="I27" s="23">
        <f>H27-E27</f>
        <v>0</v>
      </c>
      <c r="J27" s="24">
        <f>I27</f>
        <v>0</v>
      </c>
      <c r="K27" s="271"/>
    </row>
    <row r="28" spans="1:11" ht="21" customHeight="1">
      <c r="A28" s="284"/>
      <c r="B28" s="284"/>
      <c r="C28" s="56" t="s">
        <v>43</v>
      </c>
      <c r="D28" s="28"/>
      <c r="E28" s="21"/>
      <c r="F28" s="56" t="s">
        <v>43</v>
      </c>
      <c r="G28" s="28"/>
      <c r="H28" s="22"/>
      <c r="I28" s="23">
        <f>H28-E28</f>
        <v>0</v>
      </c>
      <c r="J28" s="24">
        <f>I28</f>
        <v>0</v>
      </c>
      <c r="K28" s="271"/>
    </row>
    <row r="29" spans="1:11" ht="21" customHeight="1">
      <c r="A29" s="289"/>
      <c r="B29" s="289"/>
      <c r="C29" s="56" t="s">
        <v>38</v>
      </c>
      <c r="D29" s="31"/>
      <c r="E29" s="9"/>
      <c r="F29" s="56" t="s">
        <v>38</v>
      </c>
      <c r="G29" s="31"/>
      <c r="H29" s="25"/>
      <c r="I29" s="23">
        <f>H29-E29</f>
        <v>0</v>
      </c>
      <c r="J29" s="10">
        <f>I29</f>
        <v>0</v>
      </c>
      <c r="K29" s="271"/>
    </row>
    <row r="30" spans="1:11" ht="21" customHeight="1">
      <c r="A30" s="283">
        <v>5</v>
      </c>
      <c r="B30" s="283"/>
      <c r="C30" s="272" t="s">
        <v>69</v>
      </c>
      <c r="D30" s="273"/>
      <c r="E30" s="70" t="s">
        <v>35</v>
      </c>
      <c r="F30" s="272" t="s">
        <v>69</v>
      </c>
      <c r="G30" s="273"/>
      <c r="H30" s="69" t="s">
        <v>35</v>
      </c>
      <c r="I30" s="295">
        <f>H31-E31</f>
        <v>0</v>
      </c>
      <c r="J30" s="293">
        <f>I30</f>
        <v>0</v>
      </c>
      <c r="K30" s="271"/>
    </row>
    <row r="31" spans="1:11" ht="21" customHeight="1">
      <c r="A31" s="284"/>
      <c r="B31" s="284"/>
      <c r="C31" s="277" t="s">
        <v>68</v>
      </c>
      <c r="D31" s="278"/>
      <c r="E31" s="67"/>
      <c r="F31" s="277" t="s">
        <v>68</v>
      </c>
      <c r="G31" s="278"/>
      <c r="H31" s="25"/>
      <c r="I31" s="296"/>
      <c r="J31" s="294"/>
      <c r="K31" s="271"/>
    </row>
    <row r="32" spans="1:11" ht="21" customHeight="1">
      <c r="A32" s="284"/>
      <c r="B32" s="284"/>
      <c r="C32" s="59" t="s">
        <v>8</v>
      </c>
      <c r="D32" s="32"/>
      <c r="E32" s="63"/>
      <c r="F32" s="55" t="s">
        <v>8</v>
      </c>
      <c r="G32" s="64"/>
      <c r="H32" s="65"/>
      <c r="I32" s="23">
        <f>H32-E32</f>
        <v>0</v>
      </c>
      <c r="J32" s="24">
        <f>I32</f>
        <v>0</v>
      </c>
      <c r="K32" s="271"/>
    </row>
    <row r="33" spans="1:11" ht="21" customHeight="1">
      <c r="A33" s="284"/>
      <c r="B33" s="284"/>
      <c r="C33" s="56" t="s">
        <v>43</v>
      </c>
      <c r="D33" s="28"/>
      <c r="E33" s="21"/>
      <c r="F33" s="56" t="s">
        <v>43</v>
      </c>
      <c r="G33" s="28"/>
      <c r="H33" s="22"/>
      <c r="I33" s="23">
        <f>H33-E33</f>
        <v>0</v>
      </c>
      <c r="J33" s="24">
        <f>I33</f>
        <v>0</v>
      </c>
      <c r="K33" s="271"/>
    </row>
    <row r="34" spans="1:11" ht="21" customHeight="1" thickBot="1">
      <c r="A34" s="289"/>
      <c r="B34" s="289"/>
      <c r="C34" s="60" t="s">
        <v>38</v>
      </c>
      <c r="D34" s="61"/>
      <c r="E34" s="9"/>
      <c r="F34" s="60" t="s">
        <v>38</v>
      </c>
      <c r="G34" s="61"/>
      <c r="H34" s="25"/>
      <c r="I34" s="23">
        <f>H34-E34</f>
        <v>0</v>
      </c>
      <c r="J34" s="8">
        <f>I34</f>
        <v>0</v>
      </c>
      <c r="K34" s="271"/>
    </row>
    <row r="35" spans="1:11" ht="19.5" thickBot="1">
      <c r="I35" s="53" t="s">
        <v>60</v>
      </c>
      <c r="J35" s="76">
        <f>SUM(J10:J34)</f>
        <v>2811000</v>
      </c>
    </row>
    <row r="37" spans="1:11" ht="24">
      <c r="A37" s="304" t="s">
        <v>61</v>
      </c>
      <c r="B37" s="304"/>
      <c r="C37" s="304"/>
      <c r="D37" s="305">
        <v>1678000</v>
      </c>
      <c r="E37" s="306"/>
      <c r="F37" s="306"/>
      <c r="G37" s="11" t="s">
        <v>9</v>
      </c>
      <c r="H37" s="321" t="s">
        <v>241</v>
      </c>
      <c r="I37" s="321"/>
      <c r="J37" s="321"/>
    </row>
    <row r="38" spans="1:11">
      <c r="B38" s="322" t="s">
        <v>76</v>
      </c>
      <c r="C38" s="322"/>
      <c r="D38" s="322"/>
      <c r="E38" s="322"/>
    </row>
    <row r="40" spans="1:11">
      <c r="A40" s="14" t="s">
        <v>10</v>
      </c>
      <c r="B40" s="14"/>
      <c r="C40" s="14"/>
      <c r="D40" s="14"/>
      <c r="E40" s="14"/>
      <c r="F40" s="14"/>
      <c r="G40" s="14"/>
      <c r="H40" s="14"/>
      <c r="I40" s="14"/>
    </row>
    <row r="41" spans="1:11">
      <c r="A41" s="14" t="s">
        <v>11</v>
      </c>
      <c r="B41" s="14"/>
      <c r="C41" s="14"/>
      <c r="D41" s="14"/>
      <c r="E41" s="14"/>
      <c r="F41" s="14"/>
      <c r="G41" s="14"/>
      <c r="H41" s="14"/>
      <c r="I41" s="14"/>
    </row>
    <row r="42" spans="1:11">
      <c r="A42" s="3" t="s">
        <v>34</v>
      </c>
      <c r="B42" s="3"/>
      <c r="C42" s="3"/>
      <c r="D42" s="14"/>
      <c r="E42" s="14"/>
      <c r="F42" s="14"/>
      <c r="G42" s="14"/>
      <c r="H42" s="14"/>
      <c r="I42" s="14"/>
    </row>
    <row r="43" spans="1:11">
      <c r="A43" s="14" t="s">
        <v>12</v>
      </c>
      <c r="B43" s="14"/>
      <c r="C43" s="14"/>
      <c r="D43" s="14"/>
      <c r="E43" s="14"/>
      <c r="F43" s="14"/>
      <c r="G43" s="14"/>
      <c r="H43" s="14"/>
    </row>
    <row r="44" spans="1:11">
      <c r="A44" s="3" t="s">
        <v>13</v>
      </c>
      <c r="B44" s="14"/>
      <c r="C44" s="14"/>
      <c r="D44" s="14"/>
      <c r="E44" s="14"/>
      <c r="F44" s="14"/>
      <c r="G44" s="14"/>
      <c r="H44" s="14"/>
    </row>
    <row r="45" spans="1:11" s="251" customFormat="1" ht="18">
      <c r="A45" s="251" t="s">
        <v>220</v>
      </c>
    </row>
    <row r="46" spans="1:11" s="250" customFormat="1">
      <c r="A46" s="262" t="s">
        <v>228</v>
      </c>
    </row>
    <row r="47" spans="1:11" s="250" customFormat="1">
      <c r="A47" s="262"/>
      <c r="K47"/>
    </row>
    <row r="48" spans="1:11">
      <c r="B48" s="3" t="s">
        <v>14</v>
      </c>
      <c r="C48" s="3"/>
    </row>
    <row r="49" spans="2:10" ht="24">
      <c r="B49" t="s">
        <v>15</v>
      </c>
      <c r="C49" s="33">
        <v>0.5</v>
      </c>
      <c r="D49" s="34" t="s">
        <v>17</v>
      </c>
      <c r="E49" s="46">
        <v>0.79166666666666663</v>
      </c>
      <c r="F49" s="35" t="s">
        <v>45</v>
      </c>
      <c r="G49" s="36" t="s">
        <v>19</v>
      </c>
      <c r="H49" s="317" t="s">
        <v>73</v>
      </c>
      <c r="I49" s="318"/>
      <c r="J49" s="318"/>
    </row>
    <row r="50" spans="2:10" ht="24">
      <c r="B50" s="16" t="s">
        <v>21</v>
      </c>
      <c r="C50" s="46">
        <v>0.33333333333333331</v>
      </c>
      <c r="D50" s="35" t="s">
        <v>17</v>
      </c>
      <c r="E50" s="46">
        <v>0.75</v>
      </c>
      <c r="F50" s="35" t="s">
        <v>46</v>
      </c>
      <c r="G50" s="36" t="s">
        <v>19</v>
      </c>
      <c r="H50" s="317" t="s">
        <v>73</v>
      </c>
      <c r="I50" s="318"/>
      <c r="J50" s="318"/>
    </row>
    <row r="51" spans="2:10">
      <c r="B51" s="297" t="s">
        <v>22</v>
      </c>
      <c r="C51" s="297"/>
      <c r="D51" s="47">
        <v>297</v>
      </c>
      <c r="E51" t="s">
        <v>24</v>
      </c>
    </row>
    <row r="53" spans="2:10">
      <c r="B53" s="3" t="s">
        <v>25</v>
      </c>
      <c r="C53" s="3"/>
    </row>
    <row r="54" spans="2:10" ht="28.5" customHeight="1">
      <c r="B54" s="18" t="s">
        <v>26</v>
      </c>
      <c r="C54" s="19" t="s">
        <v>27</v>
      </c>
      <c r="D54" s="280" t="s">
        <v>28</v>
      </c>
      <c r="E54" s="281"/>
      <c r="F54" s="282"/>
      <c r="G54" s="48" t="s">
        <v>30</v>
      </c>
      <c r="H54" s="20" t="s">
        <v>29</v>
      </c>
      <c r="I54" s="5" t="s">
        <v>31</v>
      </c>
    </row>
    <row r="55" spans="2:10" ht="28.5" customHeight="1">
      <c r="B55" s="39" t="s">
        <v>49</v>
      </c>
      <c r="C55" s="38" t="s">
        <v>37</v>
      </c>
      <c r="D55" s="298" t="s">
        <v>50</v>
      </c>
      <c r="E55" s="299"/>
      <c r="F55" s="300"/>
      <c r="G55" s="39" t="s">
        <v>55</v>
      </c>
      <c r="H55" s="37" t="s">
        <v>52</v>
      </c>
      <c r="I55" s="39">
        <v>297</v>
      </c>
    </row>
    <row r="56" spans="2:10" ht="28.5" customHeight="1">
      <c r="B56" s="42" t="s">
        <v>49</v>
      </c>
      <c r="C56" s="41" t="s">
        <v>42</v>
      </c>
      <c r="D56" s="301" t="s">
        <v>51</v>
      </c>
      <c r="E56" s="302"/>
      <c r="F56" s="303"/>
      <c r="G56" s="42" t="s">
        <v>55</v>
      </c>
      <c r="H56" s="40" t="s">
        <v>53</v>
      </c>
      <c r="I56" s="42">
        <v>297</v>
      </c>
    </row>
    <row r="57" spans="2:10" ht="28.5" customHeight="1">
      <c r="B57" s="42"/>
      <c r="C57" s="41" t="s">
        <v>47</v>
      </c>
      <c r="D57" s="301"/>
      <c r="E57" s="302"/>
      <c r="F57" s="303"/>
      <c r="G57" s="42" t="s">
        <v>55</v>
      </c>
      <c r="H57" s="40" t="s">
        <v>53</v>
      </c>
      <c r="I57" s="42">
        <v>297</v>
      </c>
    </row>
    <row r="58" spans="2:10" ht="28.5" customHeight="1">
      <c r="B58" s="42"/>
      <c r="C58" s="41" t="s">
        <v>48</v>
      </c>
      <c r="D58" s="301"/>
      <c r="E58" s="302"/>
      <c r="F58" s="303"/>
      <c r="G58" s="42" t="s">
        <v>56</v>
      </c>
      <c r="H58" s="40" t="s">
        <v>54</v>
      </c>
      <c r="I58" s="42" t="s">
        <v>57</v>
      </c>
    </row>
    <row r="59" spans="2:10" ht="28.5" customHeight="1">
      <c r="B59" s="45"/>
      <c r="C59" s="44"/>
      <c r="D59" s="307"/>
      <c r="E59" s="308"/>
      <c r="F59" s="309"/>
      <c r="G59" s="45"/>
      <c r="H59" s="43"/>
      <c r="I59" s="45"/>
    </row>
    <row r="60" spans="2:10">
      <c r="B60" t="s">
        <v>32</v>
      </c>
    </row>
  </sheetData>
  <mergeCells count="61">
    <mergeCell ref="H50:J50"/>
    <mergeCell ref="H37:J37"/>
    <mergeCell ref="F9:H9"/>
    <mergeCell ref="B38:E38"/>
    <mergeCell ref="J10:J14"/>
    <mergeCell ref="J15:J19"/>
    <mergeCell ref="J20:J24"/>
    <mergeCell ref="C30:D30"/>
    <mergeCell ref="F30:G30"/>
    <mergeCell ref="I30:I31"/>
    <mergeCell ref="J30:J31"/>
    <mergeCell ref="C31:D31"/>
    <mergeCell ref="F31:G31"/>
    <mergeCell ref="C25:D25"/>
    <mergeCell ref="I25:I26"/>
    <mergeCell ref="J25:J26"/>
    <mergeCell ref="H49:J49"/>
    <mergeCell ref="F11:G11"/>
    <mergeCell ref="I10:I11"/>
    <mergeCell ref="C20:D20"/>
    <mergeCell ref="F20:G20"/>
    <mergeCell ref="I20:I21"/>
    <mergeCell ref="C21:D21"/>
    <mergeCell ref="F21:G21"/>
    <mergeCell ref="A37:C37"/>
    <mergeCell ref="D37:F37"/>
    <mergeCell ref="B30:B34"/>
    <mergeCell ref="A30:A34"/>
    <mergeCell ref="A20:A24"/>
    <mergeCell ref="B20:B24"/>
    <mergeCell ref="F25:G25"/>
    <mergeCell ref="A15:A19"/>
    <mergeCell ref="D58:F58"/>
    <mergeCell ref="D59:F59"/>
    <mergeCell ref="D56:F56"/>
    <mergeCell ref="D57:F57"/>
    <mergeCell ref="B51:C51"/>
    <mergeCell ref="D54:F54"/>
    <mergeCell ref="D55:F55"/>
    <mergeCell ref="B25:B29"/>
    <mergeCell ref="A25:A29"/>
    <mergeCell ref="C15:D15"/>
    <mergeCell ref="F15:G15"/>
    <mergeCell ref="C26:D26"/>
    <mergeCell ref="F26:G26"/>
    <mergeCell ref="I15:I16"/>
    <mergeCell ref="C16:D16"/>
    <mergeCell ref="F16:G16"/>
    <mergeCell ref="F10:G10"/>
    <mergeCell ref="A1:J1"/>
    <mergeCell ref="A10:A14"/>
    <mergeCell ref="B10:B14"/>
    <mergeCell ref="C10:D10"/>
    <mergeCell ref="C11:D11"/>
    <mergeCell ref="C9:E9"/>
    <mergeCell ref="B15:B19"/>
    <mergeCell ref="K10:K14"/>
    <mergeCell ref="K15:K19"/>
    <mergeCell ref="K20:K24"/>
    <mergeCell ref="K25:K29"/>
    <mergeCell ref="K30:K34"/>
  </mergeCells>
  <phoneticPr fontId="3"/>
  <dataValidations count="1">
    <dataValidation type="list" allowBlank="1" showInputMessage="1" showErrorMessage="1" sqref="K10:K34">
      <formula1>"有,無"</formula1>
    </dataValidation>
  </dataValidations>
  <pageMargins left="0.7" right="0.7" top="0.75" bottom="0.75" header="0.3" footer="0.3"/>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AQ871"/>
  <sheetViews>
    <sheetView view="pageBreakPreview" zoomScaleNormal="100" zoomScaleSheetLayoutView="100" workbookViewId="0">
      <selection activeCell="C14" sqref="C14:Q14"/>
    </sheetView>
  </sheetViews>
  <sheetFormatPr defaultRowHeight="13.5"/>
  <cols>
    <col min="1" max="485" width="2.625" style="139" customWidth="1"/>
    <col min="486" max="16384" width="9" style="139"/>
  </cols>
  <sheetData>
    <row r="1" spans="2:43" ht="18" customHeight="1">
      <c r="B1" s="138" t="s">
        <v>128</v>
      </c>
    </row>
    <row r="2" spans="2:43" ht="18" customHeight="1"/>
    <row r="3" spans="2:43" ht="18" customHeight="1">
      <c r="B3" s="370" t="s">
        <v>129</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row>
    <row r="4" spans="2:43" ht="18" customHeight="1"/>
    <row r="5" spans="2:43">
      <c r="U5" s="141"/>
      <c r="V5" s="142"/>
      <c r="W5" s="142"/>
      <c r="X5" s="142"/>
      <c r="Y5" s="142"/>
      <c r="Z5" s="142"/>
      <c r="AA5" s="142"/>
      <c r="AB5" s="142"/>
      <c r="AC5" s="142"/>
      <c r="AD5" s="142"/>
      <c r="AE5" s="142"/>
      <c r="AF5" s="142"/>
      <c r="AG5" s="142"/>
      <c r="AH5" s="142"/>
    </row>
    <row r="6" spans="2:43" ht="18" customHeight="1">
      <c r="T6" s="140" t="s">
        <v>130</v>
      </c>
      <c r="U6" s="141" t="s">
        <v>16</v>
      </c>
      <c r="V6" s="371"/>
      <c r="W6" s="371"/>
      <c r="X6" s="371"/>
      <c r="Y6" s="371"/>
      <c r="Z6" s="371"/>
      <c r="AA6" s="371"/>
      <c r="AB6" s="371"/>
      <c r="AC6" s="371"/>
      <c r="AD6" s="371"/>
      <c r="AE6" s="371"/>
      <c r="AF6" s="371"/>
      <c r="AG6" s="371"/>
      <c r="AH6" s="371"/>
    </row>
    <row r="7" spans="2:43" ht="18" customHeight="1"/>
    <row r="8" spans="2:43" ht="18" customHeight="1" thickBot="1">
      <c r="B8" s="138" t="s">
        <v>131</v>
      </c>
    </row>
    <row r="9" spans="2:43" ht="18" customHeight="1">
      <c r="B9" s="372" t="s">
        <v>132</v>
      </c>
      <c r="C9" s="366"/>
      <c r="D9" s="366"/>
      <c r="E9" s="366"/>
      <c r="F9" s="366"/>
      <c r="G9" s="366"/>
      <c r="H9" s="366"/>
      <c r="I9" s="366"/>
      <c r="J9" s="366"/>
      <c r="K9" s="366"/>
      <c r="L9" s="366"/>
      <c r="M9" s="366"/>
      <c r="N9" s="366"/>
      <c r="O9" s="366"/>
      <c r="P9" s="366"/>
      <c r="Q9" s="367"/>
      <c r="R9" s="373" t="s">
        <v>133</v>
      </c>
      <c r="S9" s="374"/>
      <c r="T9" s="143">
        <v>7</v>
      </c>
      <c r="U9" s="143" t="s">
        <v>134</v>
      </c>
      <c r="V9" s="375">
        <v>4</v>
      </c>
      <c r="W9" s="375"/>
      <c r="X9" s="143" t="s">
        <v>135</v>
      </c>
      <c r="Y9" s="374" t="s">
        <v>17</v>
      </c>
      <c r="Z9" s="374"/>
      <c r="AA9" s="374" t="s">
        <v>133</v>
      </c>
      <c r="AB9" s="374"/>
      <c r="AC9" s="143">
        <v>8</v>
      </c>
      <c r="AD9" s="143" t="s">
        <v>134</v>
      </c>
      <c r="AE9" s="375">
        <v>3</v>
      </c>
      <c r="AF9" s="375"/>
      <c r="AG9" s="144" t="s">
        <v>135</v>
      </c>
    </row>
    <row r="10" spans="2:43" ht="18" customHeight="1" thickBot="1">
      <c r="B10" s="360" t="s">
        <v>245</v>
      </c>
      <c r="C10" s="361"/>
      <c r="D10" s="361"/>
      <c r="E10" s="361"/>
      <c r="F10" s="361"/>
      <c r="G10" s="361"/>
      <c r="H10" s="361"/>
      <c r="I10" s="361"/>
      <c r="J10" s="361"/>
      <c r="K10" s="361"/>
      <c r="L10" s="361"/>
      <c r="M10" s="361"/>
      <c r="N10" s="361"/>
      <c r="O10" s="361"/>
      <c r="P10" s="361"/>
      <c r="Q10" s="362"/>
      <c r="R10" s="363">
        <f>'③－２処遇改善（月額9,000円相当）別添１　賃金改善内訳'!N21</f>
        <v>0</v>
      </c>
      <c r="S10" s="364"/>
      <c r="T10" s="364"/>
      <c r="U10" s="364"/>
      <c r="V10" s="364"/>
      <c r="W10" s="364"/>
      <c r="X10" s="364"/>
      <c r="Y10" s="364"/>
      <c r="Z10" s="364"/>
      <c r="AA10" s="364"/>
      <c r="AB10" s="364"/>
      <c r="AC10" s="364"/>
      <c r="AD10" s="364"/>
      <c r="AE10" s="361" t="s">
        <v>9</v>
      </c>
      <c r="AF10" s="361"/>
      <c r="AG10" s="362"/>
    </row>
    <row r="11" spans="2:43" ht="18" customHeight="1"/>
    <row r="12" spans="2:43" ht="18" customHeight="1" thickBot="1">
      <c r="B12" s="138" t="s">
        <v>136</v>
      </c>
    </row>
    <row r="13" spans="2:43" ht="18" customHeight="1" thickBot="1">
      <c r="B13" s="365" t="s">
        <v>244</v>
      </c>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7"/>
      <c r="AM13" s="139" t="s">
        <v>137</v>
      </c>
    </row>
    <row r="14" spans="2:43" ht="18" customHeight="1" thickBot="1">
      <c r="B14" s="145"/>
      <c r="C14" s="339" t="s">
        <v>138</v>
      </c>
      <c r="D14" s="340"/>
      <c r="E14" s="340"/>
      <c r="F14" s="340"/>
      <c r="G14" s="340"/>
      <c r="H14" s="340"/>
      <c r="I14" s="340"/>
      <c r="J14" s="340"/>
      <c r="K14" s="340"/>
      <c r="L14" s="340"/>
      <c r="M14" s="340"/>
      <c r="N14" s="340"/>
      <c r="O14" s="340"/>
      <c r="P14" s="340"/>
      <c r="Q14" s="341"/>
      <c r="R14" s="368">
        <f>'③－２処遇改善（月額9,000円相当）別添１　賃金改善内訳'!O21</f>
        <v>0</v>
      </c>
      <c r="S14" s="369"/>
      <c r="T14" s="369"/>
      <c r="U14" s="369"/>
      <c r="V14" s="369"/>
      <c r="W14" s="369"/>
      <c r="X14" s="369"/>
      <c r="Y14" s="369"/>
      <c r="Z14" s="369"/>
      <c r="AA14" s="369"/>
      <c r="AB14" s="369"/>
      <c r="AC14" s="369"/>
      <c r="AD14" s="369"/>
      <c r="AE14" s="340" t="s">
        <v>9</v>
      </c>
      <c r="AF14" s="340"/>
      <c r="AG14" s="341"/>
      <c r="AM14" s="333" t="str">
        <f>IF(R16&gt;=2/3,"○","×")</f>
        <v>○</v>
      </c>
      <c r="AN14" s="334"/>
      <c r="AO14" s="334"/>
      <c r="AP14" s="335"/>
      <c r="AQ14" s="139" t="s">
        <v>139</v>
      </c>
    </row>
    <row r="15" spans="2:43" ht="18" customHeight="1">
      <c r="B15" s="146"/>
      <c r="C15" s="147"/>
      <c r="D15" s="336" t="s">
        <v>140</v>
      </c>
      <c r="E15" s="337"/>
      <c r="F15" s="337"/>
      <c r="G15" s="337"/>
      <c r="H15" s="337"/>
      <c r="I15" s="337"/>
      <c r="J15" s="337"/>
      <c r="K15" s="337"/>
      <c r="L15" s="337"/>
      <c r="M15" s="337"/>
      <c r="N15" s="337"/>
      <c r="O15" s="337"/>
      <c r="P15" s="337"/>
      <c r="Q15" s="338"/>
      <c r="R15" s="342">
        <f>'③－２処遇改善（月額9,000円相当）別添１　賃金改善内訳'!P21</f>
        <v>0</v>
      </c>
      <c r="S15" s="343"/>
      <c r="T15" s="343"/>
      <c r="U15" s="343"/>
      <c r="V15" s="343"/>
      <c r="W15" s="343"/>
      <c r="X15" s="343"/>
      <c r="Y15" s="343"/>
      <c r="Z15" s="343"/>
      <c r="AA15" s="343"/>
      <c r="AB15" s="343"/>
      <c r="AC15" s="343"/>
      <c r="AD15" s="343"/>
      <c r="AE15" s="148" t="s">
        <v>9</v>
      </c>
      <c r="AF15" s="148"/>
      <c r="AG15" s="149"/>
    </row>
    <row r="16" spans="2:43" ht="18" customHeight="1" thickBot="1">
      <c r="B16" s="146"/>
      <c r="C16" s="147"/>
      <c r="D16" s="339"/>
      <c r="E16" s="340"/>
      <c r="F16" s="340"/>
      <c r="G16" s="340"/>
      <c r="H16" s="340"/>
      <c r="I16" s="340"/>
      <c r="J16" s="340"/>
      <c r="K16" s="340"/>
      <c r="L16" s="340"/>
      <c r="M16" s="340"/>
      <c r="N16" s="340"/>
      <c r="O16" s="340"/>
      <c r="P16" s="340"/>
      <c r="Q16" s="341"/>
      <c r="R16" s="344" t="str">
        <f>IFERROR(R15/R14,"")</f>
        <v/>
      </c>
      <c r="S16" s="345"/>
      <c r="T16" s="345"/>
      <c r="U16" s="345"/>
      <c r="V16" s="345"/>
      <c r="W16" s="345"/>
      <c r="X16" s="345"/>
      <c r="Y16" s="345"/>
      <c r="Z16" s="345"/>
      <c r="AA16" s="345"/>
      <c r="AB16" s="345"/>
      <c r="AC16" s="345"/>
      <c r="AD16" s="345"/>
      <c r="AE16" s="150"/>
      <c r="AF16" s="150"/>
      <c r="AG16" s="151"/>
      <c r="AM16" s="139" t="s">
        <v>141</v>
      </c>
    </row>
    <row r="17" spans="2:42" ht="18" customHeight="1" thickBot="1">
      <c r="B17" s="146"/>
      <c r="C17" s="336" t="s">
        <v>142</v>
      </c>
      <c r="D17" s="346"/>
      <c r="E17" s="346"/>
      <c r="F17" s="346"/>
      <c r="G17" s="346"/>
      <c r="H17" s="346"/>
      <c r="I17" s="346"/>
      <c r="J17" s="346"/>
      <c r="K17" s="346"/>
      <c r="L17" s="346"/>
      <c r="M17" s="346"/>
      <c r="N17" s="346"/>
      <c r="O17" s="346"/>
      <c r="P17" s="346"/>
      <c r="Q17" s="347"/>
      <c r="R17" s="342">
        <f>'③－２処遇改善（月額9,000円相当）別添１　賃金改善内訳'!R21</f>
        <v>0</v>
      </c>
      <c r="S17" s="343"/>
      <c r="T17" s="343"/>
      <c r="U17" s="343"/>
      <c r="V17" s="343"/>
      <c r="W17" s="343"/>
      <c r="X17" s="343"/>
      <c r="Y17" s="343"/>
      <c r="Z17" s="343"/>
      <c r="AA17" s="343"/>
      <c r="AB17" s="343"/>
      <c r="AC17" s="343"/>
      <c r="AD17" s="343"/>
      <c r="AE17" s="337" t="s">
        <v>9</v>
      </c>
      <c r="AF17" s="337"/>
      <c r="AG17" s="338"/>
      <c r="AM17" s="333" t="str">
        <f>IF(R19&gt;=R10,"○","×")</f>
        <v>○</v>
      </c>
      <c r="AN17" s="334"/>
      <c r="AO17" s="334"/>
      <c r="AP17" s="335"/>
    </row>
    <row r="18" spans="2:42" ht="18" customHeight="1" thickBot="1">
      <c r="B18" s="152"/>
      <c r="C18" s="348"/>
      <c r="D18" s="326"/>
      <c r="E18" s="326"/>
      <c r="F18" s="326"/>
      <c r="G18" s="326"/>
      <c r="H18" s="326"/>
      <c r="I18" s="326"/>
      <c r="J18" s="326"/>
      <c r="K18" s="326"/>
      <c r="L18" s="326"/>
      <c r="M18" s="326"/>
      <c r="N18" s="326"/>
      <c r="O18" s="326"/>
      <c r="P18" s="326"/>
      <c r="Q18" s="349"/>
      <c r="R18" s="350"/>
      <c r="S18" s="351"/>
      <c r="T18" s="351"/>
      <c r="U18" s="351"/>
      <c r="V18" s="351"/>
      <c r="W18" s="351"/>
      <c r="X18" s="351"/>
      <c r="Y18" s="351"/>
      <c r="Z18" s="351"/>
      <c r="AA18" s="351"/>
      <c r="AB18" s="351"/>
      <c r="AC18" s="351"/>
      <c r="AD18" s="351"/>
      <c r="AE18" s="352"/>
      <c r="AF18" s="352"/>
      <c r="AG18" s="353"/>
    </row>
    <row r="19" spans="2:42" ht="19.5" customHeight="1" thickBot="1">
      <c r="B19" s="354" t="s">
        <v>143</v>
      </c>
      <c r="C19" s="355"/>
      <c r="D19" s="355"/>
      <c r="E19" s="355"/>
      <c r="F19" s="355"/>
      <c r="G19" s="355"/>
      <c r="H19" s="355"/>
      <c r="I19" s="355"/>
      <c r="J19" s="355"/>
      <c r="K19" s="355"/>
      <c r="L19" s="355"/>
      <c r="M19" s="355"/>
      <c r="N19" s="355"/>
      <c r="O19" s="355"/>
      <c r="P19" s="355"/>
      <c r="Q19" s="355"/>
      <c r="R19" s="356">
        <f>SUM(R14,R17)</f>
        <v>0</v>
      </c>
      <c r="S19" s="357"/>
      <c r="T19" s="357"/>
      <c r="U19" s="357"/>
      <c r="V19" s="357"/>
      <c r="W19" s="357"/>
      <c r="X19" s="357"/>
      <c r="Y19" s="357"/>
      <c r="Z19" s="357"/>
      <c r="AA19" s="357"/>
      <c r="AB19" s="357"/>
      <c r="AC19" s="357"/>
      <c r="AD19" s="357"/>
      <c r="AE19" s="355" t="s">
        <v>9</v>
      </c>
      <c r="AF19" s="355"/>
      <c r="AG19" s="358"/>
    </row>
    <row r="20" spans="2:42" ht="18" customHeight="1">
      <c r="B20" s="323" t="s">
        <v>144</v>
      </c>
      <c r="C20" s="324"/>
      <c r="D20" s="324"/>
      <c r="E20" s="324"/>
      <c r="F20" s="324"/>
      <c r="G20" s="324"/>
      <c r="H20" s="324"/>
      <c r="I20" s="324"/>
      <c r="J20" s="324"/>
      <c r="K20" s="324"/>
      <c r="L20" s="324"/>
      <c r="M20" s="324"/>
      <c r="N20" s="324"/>
      <c r="O20" s="324"/>
      <c r="P20" s="324"/>
      <c r="Q20" s="359"/>
      <c r="R20" s="327"/>
      <c r="S20" s="328"/>
      <c r="T20" s="328"/>
      <c r="U20" s="328"/>
      <c r="V20" s="328"/>
      <c r="W20" s="328"/>
      <c r="X20" s="328"/>
      <c r="Y20" s="328"/>
      <c r="Z20" s="328"/>
      <c r="AA20" s="328"/>
      <c r="AB20" s="328"/>
      <c r="AC20" s="328"/>
      <c r="AD20" s="328"/>
      <c r="AE20" s="328"/>
      <c r="AF20" s="328"/>
      <c r="AG20" s="329"/>
    </row>
    <row r="21" spans="2:42" ht="18" customHeight="1" thickBot="1">
      <c r="B21" s="325"/>
      <c r="C21" s="326"/>
      <c r="D21" s="326"/>
      <c r="E21" s="326"/>
      <c r="F21" s="326"/>
      <c r="G21" s="326"/>
      <c r="H21" s="326"/>
      <c r="I21" s="326"/>
      <c r="J21" s="326"/>
      <c r="K21" s="326"/>
      <c r="L21" s="326"/>
      <c r="M21" s="326"/>
      <c r="N21" s="326"/>
      <c r="O21" s="326"/>
      <c r="P21" s="326"/>
      <c r="Q21" s="349"/>
      <c r="R21" s="330"/>
      <c r="S21" s="331"/>
      <c r="T21" s="331"/>
      <c r="U21" s="331"/>
      <c r="V21" s="331"/>
      <c r="W21" s="331"/>
      <c r="X21" s="331"/>
      <c r="Y21" s="331"/>
      <c r="Z21" s="331"/>
      <c r="AA21" s="331"/>
      <c r="AB21" s="331"/>
      <c r="AC21" s="331"/>
      <c r="AD21" s="331"/>
      <c r="AE21" s="331"/>
      <c r="AF21" s="331"/>
      <c r="AG21" s="332"/>
    </row>
    <row r="22" spans="2:42" ht="18" customHeight="1">
      <c r="B22" s="323" t="s">
        <v>145</v>
      </c>
      <c r="C22" s="324"/>
      <c r="D22" s="324"/>
      <c r="E22" s="324"/>
      <c r="F22" s="324"/>
      <c r="G22" s="324"/>
      <c r="H22" s="324"/>
      <c r="I22" s="324"/>
      <c r="J22" s="324"/>
      <c r="K22" s="324"/>
      <c r="L22" s="324"/>
      <c r="M22" s="324"/>
      <c r="N22" s="324"/>
      <c r="O22" s="324"/>
      <c r="P22" s="324"/>
      <c r="Q22" s="324"/>
      <c r="R22" s="327"/>
      <c r="S22" s="328"/>
      <c r="T22" s="328"/>
      <c r="U22" s="328"/>
      <c r="V22" s="328"/>
      <c r="W22" s="328"/>
      <c r="X22" s="328"/>
      <c r="Y22" s="328"/>
      <c r="Z22" s="328"/>
      <c r="AA22" s="328"/>
      <c r="AB22" s="328"/>
      <c r="AC22" s="328"/>
      <c r="AD22" s="328"/>
      <c r="AE22" s="328"/>
      <c r="AF22" s="328"/>
      <c r="AG22" s="329"/>
    </row>
    <row r="23" spans="2:42" ht="18" customHeight="1" thickBot="1">
      <c r="B23" s="325"/>
      <c r="C23" s="326"/>
      <c r="D23" s="326"/>
      <c r="E23" s="326"/>
      <c r="F23" s="326"/>
      <c r="G23" s="326"/>
      <c r="H23" s="326"/>
      <c r="I23" s="326"/>
      <c r="J23" s="326"/>
      <c r="K23" s="326"/>
      <c r="L23" s="326"/>
      <c r="M23" s="326"/>
      <c r="N23" s="326"/>
      <c r="O23" s="326"/>
      <c r="P23" s="326"/>
      <c r="Q23" s="326"/>
      <c r="R23" s="330"/>
      <c r="S23" s="331"/>
      <c r="T23" s="331"/>
      <c r="U23" s="331"/>
      <c r="V23" s="331"/>
      <c r="W23" s="331"/>
      <c r="X23" s="331"/>
      <c r="Y23" s="331"/>
      <c r="Z23" s="331"/>
      <c r="AA23" s="331"/>
      <c r="AB23" s="331"/>
      <c r="AC23" s="331"/>
      <c r="AD23" s="331"/>
      <c r="AE23" s="331"/>
      <c r="AF23" s="331"/>
      <c r="AG23" s="332"/>
    </row>
    <row r="24" spans="2:42">
      <c r="B24" s="153" t="s">
        <v>146</v>
      </c>
      <c r="C24" s="154"/>
      <c r="D24" s="154"/>
      <c r="E24" s="154"/>
      <c r="F24" s="154"/>
      <c r="G24" s="154"/>
      <c r="H24" s="154"/>
      <c r="I24" s="154"/>
      <c r="J24" s="154"/>
      <c r="K24" s="154"/>
      <c r="L24" s="154"/>
      <c r="M24" s="154"/>
      <c r="N24" s="154"/>
      <c r="O24" s="154"/>
      <c r="P24" s="154"/>
      <c r="Q24" s="154"/>
      <c r="R24" s="155"/>
      <c r="S24" s="155"/>
      <c r="T24" s="155"/>
      <c r="U24" s="155"/>
      <c r="V24" s="155"/>
      <c r="W24" s="155"/>
      <c r="X24" s="155"/>
      <c r="Y24" s="155"/>
      <c r="Z24" s="155"/>
      <c r="AA24" s="155"/>
      <c r="AB24" s="155"/>
      <c r="AC24" s="155"/>
      <c r="AD24" s="155"/>
      <c r="AE24" s="155"/>
      <c r="AF24" s="155"/>
      <c r="AG24" s="155"/>
    </row>
    <row r="25" spans="2:42" ht="18" customHeight="1"/>
    <row r="26" spans="2:42" ht="18" customHeight="1"/>
    <row r="28" spans="2:42" s="156" customFormat="1" ht="18" customHeight="1">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row>
    <row r="29" spans="2:42" ht="12.95" customHeight="1"/>
    <row r="30" spans="2:42" ht="18" customHeight="1"/>
    <row r="31" spans="2:42" ht="12.95" customHeight="1"/>
    <row r="32" spans="2:42" ht="18" customHeight="1"/>
    <row r="33" spans="31:36" ht="9" customHeight="1">
      <c r="AE33" s="157"/>
      <c r="AF33" s="157"/>
      <c r="AG33" s="157"/>
      <c r="AH33" s="157"/>
      <c r="AI33" s="157"/>
      <c r="AJ33" s="157"/>
    </row>
    <row r="34" spans="31:36" ht="18" customHeight="1">
      <c r="AE34" s="157"/>
      <c r="AF34" s="157"/>
      <c r="AG34" s="157"/>
      <c r="AH34" s="158"/>
      <c r="AI34" s="157"/>
      <c r="AJ34" s="157"/>
    </row>
    <row r="35" spans="31:36" ht="9" customHeight="1">
      <c r="AE35" s="157"/>
      <c r="AF35" s="157"/>
      <c r="AG35" s="157"/>
      <c r="AH35" s="155"/>
      <c r="AI35" s="157"/>
      <c r="AJ35" s="157"/>
    </row>
    <row r="36" spans="31:36" ht="18" customHeight="1">
      <c r="AE36" s="157"/>
      <c r="AF36" s="157"/>
      <c r="AG36" s="157"/>
      <c r="AH36" s="155"/>
      <c r="AI36" s="157"/>
      <c r="AJ36" s="157"/>
    </row>
    <row r="37" spans="31:36" ht="18" customHeight="1">
      <c r="AE37" s="157"/>
      <c r="AF37" s="157"/>
      <c r="AG37" s="157"/>
      <c r="AH37" s="157"/>
      <c r="AI37" s="157"/>
      <c r="AJ37" s="157"/>
    </row>
    <row r="38" spans="31:36" ht="18" customHeight="1"/>
    <row r="39" spans="31:36" ht="18" customHeight="1"/>
    <row r="40" spans="31:36" ht="18" customHeight="1"/>
    <row r="41" spans="31:36" ht="18" customHeight="1"/>
    <row r="42" spans="31:36" ht="18" customHeight="1"/>
    <row r="43" spans="31:36" ht="18" customHeight="1"/>
    <row r="44" spans="31:36" ht="18" customHeight="1"/>
    <row r="45" spans="31:36" ht="18" customHeight="1"/>
    <row r="46" spans="31:36" ht="18" customHeight="1"/>
    <row r="47" spans="31:36" ht="18" customHeight="1"/>
    <row r="48" spans="31: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sheetData>
  <mergeCells count="30">
    <mergeCell ref="B3:AG3"/>
    <mergeCell ref="V6:AH6"/>
    <mergeCell ref="B9:Q9"/>
    <mergeCell ref="R9:S9"/>
    <mergeCell ref="V9:W9"/>
    <mergeCell ref="Y9:Z9"/>
    <mergeCell ref="AA9:AB9"/>
    <mergeCell ref="AE9:AF9"/>
    <mergeCell ref="B10:Q10"/>
    <mergeCell ref="R10:AD10"/>
    <mergeCell ref="AE10:AG10"/>
    <mergeCell ref="B13:AG13"/>
    <mergeCell ref="C14:Q14"/>
    <mergeCell ref="R14:AD14"/>
    <mergeCell ref="AE14:AG14"/>
    <mergeCell ref="B22:Q23"/>
    <mergeCell ref="R22:AG23"/>
    <mergeCell ref="AM14:AP14"/>
    <mergeCell ref="D15:Q16"/>
    <mergeCell ref="R15:AD15"/>
    <mergeCell ref="R16:AD16"/>
    <mergeCell ref="C17:Q18"/>
    <mergeCell ref="R17:AD18"/>
    <mergeCell ref="AE17:AG18"/>
    <mergeCell ref="AM17:AP17"/>
    <mergeCell ref="B19:Q19"/>
    <mergeCell ref="R19:AD19"/>
    <mergeCell ref="AE19:AG19"/>
    <mergeCell ref="B20:Q21"/>
    <mergeCell ref="R20:AG21"/>
  </mergeCells>
  <phoneticPr fontId="3"/>
  <dataValidations count="2">
    <dataValidation type="list" allowBlank="1" showInputMessage="1" showErrorMessage="1" sqref="R22:AG24">
      <formula1>"継続する,継続しない"</formula1>
    </dataValidation>
    <dataValidation type="list" allowBlank="1" showInputMessage="1" showErrorMessage="1" sqref="R20:AG21">
      <formula1>"周知している,周知していない"</formula1>
    </dataValidation>
  </dataValidations>
  <pageMargins left="0.51181102362204722" right="0.70866141732283472" top="0.74803149606299213" bottom="0.74803149606299213" header="0.31496062992125984" footer="0.31496062992125984"/>
  <pageSetup paperSize="9" scale="8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872"/>
  <sheetViews>
    <sheetView view="pageBreakPreview" zoomScaleNormal="100" zoomScaleSheetLayoutView="100" workbookViewId="0">
      <selection activeCell="D15" sqref="D15:Q16"/>
    </sheetView>
  </sheetViews>
  <sheetFormatPr defaultRowHeight="13.5"/>
  <cols>
    <col min="1" max="485" width="2.625" style="139" customWidth="1"/>
    <col min="486" max="16384" width="9" style="139"/>
  </cols>
  <sheetData>
    <row r="1" spans="2:43" ht="18" customHeight="1">
      <c r="B1" s="138" t="s">
        <v>128</v>
      </c>
    </row>
    <row r="2" spans="2:43" ht="18" customHeight="1"/>
    <row r="3" spans="2:43" ht="18" customHeight="1">
      <c r="B3" s="376" t="s">
        <v>206</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row>
    <row r="4" spans="2:43" ht="18" customHeight="1"/>
    <row r="5" spans="2:43">
      <c r="U5" s="141"/>
      <c r="V5" s="142"/>
      <c r="W5" s="142"/>
      <c r="X5" s="142"/>
      <c r="Y5" s="142"/>
      <c r="Z5" s="142"/>
      <c r="AA5" s="142"/>
      <c r="AB5" s="142"/>
      <c r="AC5" s="142"/>
      <c r="AD5" s="142"/>
      <c r="AE5" s="142"/>
      <c r="AF5" s="142"/>
      <c r="AG5" s="142"/>
      <c r="AH5" s="142"/>
    </row>
    <row r="6" spans="2:43" ht="18" customHeight="1">
      <c r="T6" s="140" t="s">
        <v>130</v>
      </c>
      <c r="U6" s="141" t="s">
        <v>16</v>
      </c>
      <c r="V6" s="377" t="s">
        <v>207</v>
      </c>
      <c r="W6" s="371"/>
      <c r="X6" s="371"/>
      <c r="Y6" s="371"/>
      <c r="Z6" s="371"/>
      <c r="AA6" s="371"/>
      <c r="AB6" s="371"/>
      <c r="AC6" s="371"/>
      <c r="AD6" s="371"/>
      <c r="AE6" s="371"/>
      <c r="AF6" s="371"/>
      <c r="AG6" s="371"/>
      <c r="AH6" s="371"/>
    </row>
    <row r="7" spans="2:43" ht="18" customHeight="1"/>
    <row r="8" spans="2:43" ht="18" customHeight="1" thickBot="1">
      <c r="B8" s="138" t="s">
        <v>131</v>
      </c>
    </row>
    <row r="9" spans="2:43" ht="18" customHeight="1">
      <c r="B9" s="372" t="s">
        <v>132</v>
      </c>
      <c r="C9" s="366"/>
      <c r="D9" s="366"/>
      <c r="E9" s="366"/>
      <c r="F9" s="366"/>
      <c r="G9" s="366"/>
      <c r="H9" s="366"/>
      <c r="I9" s="366"/>
      <c r="J9" s="366"/>
      <c r="K9" s="366"/>
      <c r="L9" s="366"/>
      <c r="M9" s="366"/>
      <c r="N9" s="366"/>
      <c r="O9" s="366"/>
      <c r="P9" s="366"/>
      <c r="Q9" s="367"/>
      <c r="R9" s="378" t="s">
        <v>133</v>
      </c>
      <c r="S9" s="375"/>
      <c r="T9" s="236">
        <v>7</v>
      </c>
      <c r="U9" s="236" t="s">
        <v>134</v>
      </c>
      <c r="V9" s="375">
        <v>4</v>
      </c>
      <c r="W9" s="375"/>
      <c r="X9" s="236" t="s">
        <v>135</v>
      </c>
      <c r="Y9" s="375" t="s">
        <v>17</v>
      </c>
      <c r="Z9" s="375"/>
      <c r="AA9" s="375" t="s">
        <v>133</v>
      </c>
      <c r="AB9" s="375"/>
      <c r="AC9" s="236">
        <v>8</v>
      </c>
      <c r="AD9" s="236" t="s">
        <v>134</v>
      </c>
      <c r="AE9" s="375">
        <v>3</v>
      </c>
      <c r="AF9" s="375"/>
      <c r="AG9" s="144" t="s">
        <v>135</v>
      </c>
    </row>
    <row r="10" spans="2:43" ht="18" customHeight="1" thickBot="1">
      <c r="B10" s="360" t="s">
        <v>245</v>
      </c>
      <c r="C10" s="361"/>
      <c r="D10" s="361"/>
      <c r="E10" s="361"/>
      <c r="F10" s="361"/>
      <c r="G10" s="361"/>
      <c r="H10" s="361"/>
      <c r="I10" s="361"/>
      <c r="J10" s="361"/>
      <c r="K10" s="361"/>
      <c r="L10" s="361"/>
      <c r="M10" s="361"/>
      <c r="N10" s="361"/>
      <c r="O10" s="361"/>
      <c r="P10" s="361"/>
      <c r="Q10" s="362"/>
      <c r="R10" s="363">
        <f>【記載例】別紙様式１別添１!N26</f>
        <v>198000</v>
      </c>
      <c r="S10" s="364"/>
      <c r="T10" s="364"/>
      <c r="U10" s="364"/>
      <c r="V10" s="364"/>
      <c r="W10" s="364"/>
      <c r="X10" s="364"/>
      <c r="Y10" s="364"/>
      <c r="Z10" s="364"/>
      <c r="AA10" s="364"/>
      <c r="AB10" s="364"/>
      <c r="AC10" s="364"/>
      <c r="AD10" s="364"/>
      <c r="AE10" s="361" t="s">
        <v>9</v>
      </c>
      <c r="AF10" s="361"/>
      <c r="AG10" s="362"/>
    </row>
    <row r="11" spans="2:43" ht="18" customHeight="1">
      <c r="AL11" s="139" t="s">
        <v>208</v>
      </c>
    </row>
    <row r="12" spans="2:43" ht="18" customHeight="1" thickBot="1">
      <c r="B12" s="138" t="s">
        <v>136</v>
      </c>
    </row>
    <row r="13" spans="2:43" ht="18" customHeight="1" thickBot="1">
      <c r="B13" s="365" t="s">
        <v>244</v>
      </c>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7"/>
      <c r="AM13" s="139" t="s">
        <v>137</v>
      </c>
    </row>
    <row r="14" spans="2:43" ht="18" customHeight="1" thickBot="1">
      <c r="B14" s="145"/>
      <c r="C14" s="339" t="s">
        <v>138</v>
      </c>
      <c r="D14" s="340"/>
      <c r="E14" s="340"/>
      <c r="F14" s="340"/>
      <c r="G14" s="340"/>
      <c r="H14" s="340"/>
      <c r="I14" s="340"/>
      <c r="J14" s="340"/>
      <c r="K14" s="340"/>
      <c r="L14" s="340"/>
      <c r="M14" s="340"/>
      <c r="N14" s="340"/>
      <c r="O14" s="340"/>
      <c r="P14" s="340"/>
      <c r="Q14" s="341"/>
      <c r="R14" s="368">
        <f>【記載例】別紙様式１別添１!O26</f>
        <v>162000</v>
      </c>
      <c r="S14" s="369"/>
      <c r="T14" s="369"/>
      <c r="U14" s="369"/>
      <c r="V14" s="369"/>
      <c r="W14" s="369"/>
      <c r="X14" s="369"/>
      <c r="Y14" s="369"/>
      <c r="Z14" s="369"/>
      <c r="AA14" s="369"/>
      <c r="AB14" s="369"/>
      <c r="AC14" s="369"/>
      <c r="AD14" s="369"/>
      <c r="AE14" s="340" t="s">
        <v>9</v>
      </c>
      <c r="AF14" s="340"/>
      <c r="AG14" s="341"/>
      <c r="AM14" s="333" t="str">
        <f>IF(R16&gt;=2/3,"○","×")</f>
        <v>○</v>
      </c>
      <c r="AN14" s="334"/>
      <c r="AO14" s="334"/>
      <c r="AP14" s="335"/>
      <c r="AQ14" s="139" t="s">
        <v>139</v>
      </c>
    </row>
    <row r="15" spans="2:43" ht="18" customHeight="1">
      <c r="B15" s="146"/>
      <c r="C15" s="147"/>
      <c r="D15" s="336" t="s">
        <v>140</v>
      </c>
      <c r="E15" s="337"/>
      <c r="F15" s="337"/>
      <c r="G15" s="337"/>
      <c r="H15" s="337"/>
      <c r="I15" s="337"/>
      <c r="J15" s="337"/>
      <c r="K15" s="337"/>
      <c r="L15" s="337"/>
      <c r="M15" s="337"/>
      <c r="N15" s="337"/>
      <c r="O15" s="337"/>
      <c r="P15" s="337"/>
      <c r="Q15" s="338"/>
      <c r="R15" s="342">
        <f>【記載例】別紙様式１別添１!P26</f>
        <v>153000</v>
      </c>
      <c r="S15" s="343"/>
      <c r="T15" s="343"/>
      <c r="U15" s="343"/>
      <c r="V15" s="343"/>
      <c r="W15" s="343"/>
      <c r="X15" s="343"/>
      <c r="Y15" s="343"/>
      <c r="Z15" s="343"/>
      <c r="AA15" s="343"/>
      <c r="AB15" s="343"/>
      <c r="AC15" s="343"/>
      <c r="AD15" s="343"/>
      <c r="AE15" s="148" t="s">
        <v>9</v>
      </c>
      <c r="AF15" s="148"/>
      <c r="AG15" s="149"/>
    </row>
    <row r="16" spans="2:43" ht="18" customHeight="1" thickBot="1">
      <c r="B16" s="146"/>
      <c r="C16" s="147"/>
      <c r="D16" s="339"/>
      <c r="E16" s="340"/>
      <c r="F16" s="340"/>
      <c r="G16" s="340"/>
      <c r="H16" s="340"/>
      <c r="I16" s="340"/>
      <c r="J16" s="340"/>
      <c r="K16" s="340"/>
      <c r="L16" s="340"/>
      <c r="M16" s="340"/>
      <c r="N16" s="340"/>
      <c r="O16" s="340"/>
      <c r="P16" s="340"/>
      <c r="Q16" s="341"/>
      <c r="R16" s="344">
        <f>IFERROR(R15/R14,"")</f>
        <v>0.94444444444444442</v>
      </c>
      <c r="S16" s="345"/>
      <c r="T16" s="345"/>
      <c r="U16" s="345"/>
      <c r="V16" s="345"/>
      <c r="W16" s="345"/>
      <c r="X16" s="345"/>
      <c r="Y16" s="345"/>
      <c r="Z16" s="345"/>
      <c r="AA16" s="345"/>
      <c r="AB16" s="345"/>
      <c r="AC16" s="345"/>
      <c r="AD16" s="345"/>
      <c r="AE16" s="150"/>
      <c r="AF16" s="150"/>
      <c r="AG16" s="151"/>
      <c r="AM16" s="139" t="s">
        <v>141</v>
      </c>
    </row>
    <row r="17" spans="2:42" ht="18" customHeight="1" thickBot="1">
      <c r="B17" s="146"/>
      <c r="C17" s="336" t="s">
        <v>142</v>
      </c>
      <c r="D17" s="346"/>
      <c r="E17" s="346"/>
      <c r="F17" s="346"/>
      <c r="G17" s="346"/>
      <c r="H17" s="346"/>
      <c r="I17" s="346"/>
      <c r="J17" s="346"/>
      <c r="K17" s="346"/>
      <c r="L17" s="346"/>
      <c r="M17" s="346"/>
      <c r="N17" s="346"/>
      <c r="O17" s="346"/>
      <c r="P17" s="346"/>
      <c r="Q17" s="347"/>
      <c r="R17" s="342">
        <f>【記載例】別紙様式１別添１!R26</f>
        <v>37260</v>
      </c>
      <c r="S17" s="343"/>
      <c r="T17" s="343"/>
      <c r="U17" s="343"/>
      <c r="V17" s="343"/>
      <c r="W17" s="343"/>
      <c r="X17" s="343"/>
      <c r="Y17" s="343"/>
      <c r="Z17" s="343"/>
      <c r="AA17" s="343"/>
      <c r="AB17" s="343"/>
      <c r="AC17" s="343"/>
      <c r="AD17" s="343"/>
      <c r="AE17" s="337" t="s">
        <v>9</v>
      </c>
      <c r="AF17" s="337"/>
      <c r="AG17" s="338"/>
      <c r="AM17" s="333" t="str">
        <f>IF(R19&gt;=R10,"○","×")</f>
        <v>○</v>
      </c>
      <c r="AN17" s="334"/>
      <c r="AO17" s="334"/>
      <c r="AP17" s="335"/>
    </row>
    <row r="18" spans="2:42" ht="18" customHeight="1" thickBot="1">
      <c r="B18" s="152"/>
      <c r="C18" s="348"/>
      <c r="D18" s="326"/>
      <c r="E18" s="326"/>
      <c r="F18" s="326"/>
      <c r="G18" s="326"/>
      <c r="H18" s="326"/>
      <c r="I18" s="326"/>
      <c r="J18" s="326"/>
      <c r="K18" s="326"/>
      <c r="L18" s="326"/>
      <c r="M18" s="326"/>
      <c r="N18" s="326"/>
      <c r="O18" s="326"/>
      <c r="P18" s="326"/>
      <c r="Q18" s="349"/>
      <c r="R18" s="350"/>
      <c r="S18" s="351"/>
      <c r="T18" s="351"/>
      <c r="U18" s="351"/>
      <c r="V18" s="351"/>
      <c r="W18" s="351"/>
      <c r="X18" s="351"/>
      <c r="Y18" s="351"/>
      <c r="Z18" s="351"/>
      <c r="AA18" s="351"/>
      <c r="AB18" s="351"/>
      <c r="AC18" s="351"/>
      <c r="AD18" s="351"/>
      <c r="AE18" s="352"/>
      <c r="AF18" s="352"/>
      <c r="AG18" s="353"/>
    </row>
    <row r="19" spans="2:42" ht="19.5" customHeight="1" thickBot="1">
      <c r="B19" s="354" t="s">
        <v>143</v>
      </c>
      <c r="C19" s="355"/>
      <c r="D19" s="355"/>
      <c r="E19" s="355"/>
      <c r="F19" s="355"/>
      <c r="G19" s="355"/>
      <c r="H19" s="355"/>
      <c r="I19" s="355"/>
      <c r="J19" s="355"/>
      <c r="K19" s="355"/>
      <c r="L19" s="355"/>
      <c r="M19" s="355"/>
      <c r="N19" s="355"/>
      <c r="O19" s="355"/>
      <c r="P19" s="355"/>
      <c r="Q19" s="355"/>
      <c r="R19" s="356">
        <f>SUM(R14,R17)</f>
        <v>199260</v>
      </c>
      <c r="S19" s="357"/>
      <c r="T19" s="357"/>
      <c r="U19" s="357"/>
      <c r="V19" s="357"/>
      <c r="W19" s="357"/>
      <c r="X19" s="357"/>
      <c r="Y19" s="357"/>
      <c r="Z19" s="357"/>
      <c r="AA19" s="357"/>
      <c r="AB19" s="357"/>
      <c r="AC19" s="357"/>
      <c r="AD19" s="357"/>
      <c r="AE19" s="355" t="s">
        <v>9</v>
      </c>
      <c r="AF19" s="355"/>
      <c r="AG19" s="358"/>
    </row>
    <row r="20" spans="2:42" ht="18" customHeight="1">
      <c r="B20" s="323" t="s">
        <v>144</v>
      </c>
      <c r="C20" s="324"/>
      <c r="D20" s="324"/>
      <c r="E20" s="324"/>
      <c r="F20" s="324"/>
      <c r="G20" s="324"/>
      <c r="H20" s="324"/>
      <c r="I20" s="324"/>
      <c r="J20" s="324"/>
      <c r="K20" s="324"/>
      <c r="L20" s="324"/>
      <c r="M20" s="324"/>
      <c r="N20" s="324"/>
      <c r="O20" s="324"/>
      <c r="P20" s="324"/>
      <c r="Q20" s="359"/>
      <c r="R20" s="327" t="s">
        <v>209</v>
      </c>
      <c r="S20" s="328"/>
      <c r="T20" s="328"/>
      <c r="U20" s="328"/>
      <c r="V20" s="328"/>
      <c r="W20" s="328"/>
      <c r="X20" s="328"/>
      <c r="Y20" s="328"/>
      <c r="Z20" s="328"/>
      <c r="AA20" s="328"/>
      <c r="AB20" s="328"/>
      <c r="AC20" s="328"/>
      <c r="AD20" s="328"/>
      <c r="AE20" s="328"/>
      <c r="AF20" s="328"/>
      <c r="AG20" s="329"/>
    </row>
    <row r="21" spans="2:42" ht="18" customHeight="1" thickBot="1">
      <c r="B21" s="325"/>
      <c r="C21" s="326"/>
      <c r="D21" s="326"/>
      <c r="E21" s="326"/>
      <c r="F21" s="326"/>
      <c r="G21" s="326"/>
      <c r="H21" s="326"/>
      <c r="I21" s="326"/>
      <c r="J21" s="326"/>
      <c r="K21" s="326"/>
      <c r="L21" s="326"/>
      <c r="M21" s="326"/>
      <c r="N21" s="326"/>
      <c r="O21" s="326"/>
      <c r="P21" s="326"/>
      <c r="Q21" s="349"/>
      <c r="R21" s="330"/>
      <c r="S21" s="331"/>
      <c r="T21" s="331"/>
      <c r="U21" s="331"/>
      <c r="V21" s="331"/>
      <c r="W21" s="331"/>
      <c r="X21" s="331"/>
      <c r="Y21" s="331"/>
      <c r="Z21" s="331"/>
      <c r="AA21" s="331"/>
      <c r="AB21" s="331"/>
      <c r="AC21" s="331"/>
      <c r="AD21" s="331"/>
      <c r="AE21" s="331"/>
      <c r="AF21" s="331"/>
      <c r="AG21" s="332"/>
    </row>
    <row r="22" spans="2:42" ht="18" customHeight="1">
      <c r="B22" s="323" t="s">
        <v>145</v>
      </c>
      <c r="C22" s="324"/>
      <c r="D22" s="324"/>
      <c r="E22" s="324"/>
      <c r="F22" s="324"/>
      <c r="G22" s="324"/>
      <c r="H22" s="324"/>
      <c r="I22" s="324"/>
      <c r="J22" s="324"/>
      <c r="K22" s="324"/>
      <c r="L22" s="324"/>
      <c r="M22" s="324"/>
      <c r="N22" s="324"/>
      <c r="O22" s="324"/>
      <c r="P22" s="324"/>
      <c r="Q22" s="324"/>
      <c r="R22" s="327" t="s">
        <v>210</v>
      </c>
      <c r="S22" s="328"/>
      <c r="T22" s="328"/>
      <c r="U22" s="328"/>
      <c r="V22" s="328"/>
      <c r="W22" s="328"/>
      <c r="X22" s="328"/>
      <c r="Y22" s="328"/>
      <c r="Z22" s="328"/>
      <c r="AA22" s="328"/>
      <c r="AB22" s="328"/>
      <c r="AC22" s="328"/>
      <c r="AD22" s="328"/>
      <c r="AE22" s="328"/>
      <c r="AF22" s="328"/>
      <c r="AG22" s="329"/>
    </row>
    <row r="23" spans="2:42" ht="18" customHeight="1" thickBot="1">
      <c r="B23" s="325"/>
      <c r="C23" s="326"/>
      <c r="D23" s="326"/>
      <c r="E23" s="326"/>
      <c r="F23" s="326"/>
      <c r="G23" s="326"/>
      <c r="H23" s="326"/>
      <c r="I23" s="326"/>
      <c r="J23" s="326"/>
      <c r="K23" s="326"/>
      <c r="L23" s="326"/>
      <c r="M23" s="326"/>
      <c r="N23" s="326"/>
      <c r="O23" s="326"/>
      <c r="P23" s="326"/>
      <c r="Q23" s="326"/>
      <c r="R23" s="330"/>
      <c r="S23" s="331"/>
      <c r="T23" s="331"/>
      <c r="U23" s="331"/>
      <c r="V23" s="331"/>
      <c r="W23" s="331"/>
      <c r="X23" s="331"/>
      <c r="Y23" s="331"/>
      <c r="Z23" s="331"/>
      <c r="AA23" s="331"/>
      <c r="AB23" s="331"/>
      <c r="AC23" s="331"/>
      <c r="AD23" s="331"/>
      <c r="AE23" s="331"/>
      <c r="AF23" s="331"/>
      <c r="AG23" s="332"/>
    </row>
    <row r="24" spans="2:42">
      <c r="B24" s="153" t="s">
        <v>146</v>
      </c>
      <c r="C24" s="154"/>
      <c r="D24" s="154"/>
      <c r="E24" s="154"/>
      <c r="F24" s="154"/>
      <c r="G24" s="154"/>
      <c r="H24" s="154"/>
      <c r="I24" s="154"/>
      <c r="J24" s="154"/>
      <c r="K24" s="154"/>
      <c r="L24" s="154"/>
      <c r="M24" s="154"/>
      <c r="N24" s="154"/>
      <c r="O24" s="154"/>
      <c r="P24" s="154"/>
      <c r="Q24" s="154"/>
      <c r="R24" s="155"/>
      <c r="S24" s="155"/>
      <c r="T24" s="155"/>
      <c r="U24" s="155"/>
      <c r="V24" s="155"/>
      <c r="W24" s="155"/>
      <c r="X24" s="155"/>
      <c r="Y24" s="155"/>
      <c r="Z24" s="155"/>
      <c r="AA24" s="155"/>
      <c r="AB24" s="155"/>
      <c r="AC24" s="155"/>
      <c r="AD24" s="155"/>
      <c r="AE24" s="155"/>
      <c r="AF24" s="155"/>
      <c r="AG24" s="155"/>
    </row>
    <row r="25" spans="2:42" ht="18" customHeight="1"/>
    <row r="27" spans="2:42" ht="18" customHeight="1"/>
    <row r="29" spans="2:42" s="156" customFormat="1" ht="18" customHeight="1">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row>
    <row r="30" spans="2:42" ht="12.95" customHeight="1"/>
    <row r="31" spans="2:42" ht="18" customHeight="1"/>
    <row r="32" spans="2:42" ht="12.95" customHeight="1"/>
    <row r="33" spans="31:36" ht="18" customHeight="1"/>
    <row r="34" spans="31:36" ht="9" customHeight="1">
      <c r="AE34" s="157"/>
      <c r="AF34" s="157"/>
      <c r="AG34" s="157"/>
      <c r="AH34" s="157"/>
      <c r="AI34" s="157"/>
      <c r="AJ34" s="157"/>
    </row>
    <row r="35" spans="31:36" ht="18" customHeight="1">
      <c r="AE35" s="157"/>
      <c r="AF35" s="157"/>
      <c r="AG35" s="157"/>
      <c r="AH35" s="158"/>
      <c r="AI35" s="157"/>
      <c r="AJ35" s="157"/>
    </row>
    <row r="36" spans="31:36" ht="9" customHeight="1">
      <c r="AE36" s="157"/>
      <c r="AF36" s="157"/>
      <c r="AG36" s="157"/>
      <c r="AH36" s="155"/>
      <c r="AI36" s="157"/>
      <c r="AJ36" s="157"/>
    </row>
    <row r="37" spans="31:36" ht="18" customHeight="1">
      <c r="AE37" s="157"/>
      <c r="AF37" s="157"/>
      <c r="AG37" s="157"/>
      <c r="AH37" s="155"/>
      <c r="AI37" s="157"/>
      <c r="AJ37" s="157"/>
    </row>
    <row r="38" spans="31:36" ht="18" customHeight="1">
      <c r="AE38" s="157"/>
      <c r="AF38" s="157"/>
      <c r="AG38" s="157"/>
      <c r="AH38" s="157"/>
      <c r="AI38" s="157"/>
      <c r="AJ38" s="157"/>
    </row>
    <row r="39" spans="31:36" ht="18" customHeight="1"/>
    <row r="40" spans="31:36" ht="18" customHeight="1"/>
    <row r="41" spans="31:36" ht="18" customHeight="1"/>
    <row r="42" spans="31:36" ht="18" customHeight="1"/>
    <row r="43" spans="31:36" ht="18" customHeight="1"/>
    <row r="44" spans="31:36" ht="18" customHeight="1"/>
    <row r="45" spans="31:36" ht="18" customHeight="1"/>
    <row r="46" spans="31:36" ht="18" customHeight="1"/>
    <row r="47" spans="31:36" ht="18" customHeight="1"/>
    <row r="48" spans="31: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sheetData>
  <mergeCells count="30">
    <mergeCell ref="B3:AG3"/>
    <mergeCell ref="V6:AH6"/>
    <mergeCell ref="B9:Q9"/>
    <mergeCell ref="R9:S9"/>
    <mergeCell ref="V9:W9"/>
    <mergeCell ref="Y9:Z9"/>
    <mergeCell ref="AA9:AB9"/>
    <mergeCell ref="AE9:AF9"/>
    <mergeCell ref="B10:Q10"/>
    <mergeCell ref="R10:AD10"/>
    <mergeCell ref="AE10:AG10"/>
    <mergeCell ref="B13:AG13"/>
    <mergeCell ref="C14:Q14"/>
    <mergeCell ref="R14:AD14"/>
    <mergeCell ref="AE14:AG14"/>
    <mergeCell ref="B22:Q23"/>
    <mergeCell ref="R22:AG23"/>
    <mergeCell ref="AM14:AP14"/>
    <mergeCell ref="D15:Q16"/>
    <mergeCell ref="R15:AD15"/>
    <mergeCell ref="R16:AD16"/>
    <mergeCell ref="C17:Q18"/>
    <mergeCell ref="R17:AD18"/>
    <mergeCell ref="AE17:AG18"/>
    <mergeCell ref="AM17:AP17"/>
    <mergeCell ref="B19:Q19"/>
    <mergeCell ref="R19:AD19"/>
    <mergeCell ref="AE19:AG19"/>
    <mergeCell ref="B20:Q21"/>
    <mergeCell ref="R20:AG21"/>
  </mergeCells>
  <phoneticPr fontId="3"/>
  <dataValidations count="2">
    <dataValidation type="list" allowBlank="1" showInputMessage="1" showErrorMessage="1" sqref="R22:AG24">
      <formula1>"継続する,継続しない"</formula1>
    </dataValidation>
    <dataValidation type="list" allowBlank="1" showInputMessage="1" showErrorMessage="1" sqref="R20:AG21">
      <formula1>"周知している,周知していない"</formula1>
    </dataValidation>
  </dataValidations>
  <pageMargins left="0.51181102362204722" right="0.70866141732283472" top="0.74803149606299213" bottom="0.74803149606299213" header="0.31496062992125984" footer="0.31496062992125984"/>
  <pageSetup paperSize="9" scale="66"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1864"/>
  <sheetViews>
    <sheetView view="pageBreakPreview" topLeftCell="A7" zoomScale="85" zoomScaleNormal="100" zoomScaleSheetLayoutView="85" workbookViewId="0">
      <selection activeCell="B7" sqref="B7"/>
    </sheetView>
  </sheetViews>
  <sheetFormatPr defaultRowHeight="13.5"/>
  <cols>
    <col min="1" max="1" width="2.125" style="160" customWidth="1"/>
    <col min="2" max="2" width="5.125" style="160" customWidth="1"/>
    <col min="3" max="4" width="3.625" style="160" customWidth="1"/>
    <col min="5" max="5" width="12.625" style="160" customWidth="1"/>
    <col min="6" max="7" width="15.625" style="160" customWidth="1"/>
    <col min="8" max="8" width="13.625" style="160" customWidth="1"/>
    <col min="9" max="9" width="9.375" style="160" customWidth="1"/>
    <col min="10" max="10" width="11.875" style="160" customWidth="1"/>
    <col min="11" max="11" width="15.625" style="160" customWidth="1"/>
    <col min="12" max="12" width="13.5" style="160" bestFit="1" customWidth="1"/>
    <col min="13" max="13" width="10.875" style="160" customWidth="1"/>
    <col min="14" max="14" width="13.625" style="160" customWidth="1"/>
    <col min="15" max="17" width="12.75" style="160" customWidth="1"/>
    <col min="18" max="18" width="12.375" style="160" customWidth="1"/>
    <col min="19" max="19" width="12.25" style="160" customWidth="1"/>
    <col min="20" max="20" width="25.625" style="160" customWidth="1"/>
    <col min="21" max="21" width="15.625" style="160" customWidth="1"/>
    <col min="22" max="22" width="2.125" style="160" customWidth="1"/>
    <col min="23" max="28" width="3.625" style="160" customWidth="1"/>
    <col min="29" max="30" width="9.75" style="160" customWidth="1"/>
    <col min="31" max="178" width="3.625" style="160" customWidth="1"/>
    <col min="179" max="792" width="2.625" style="160" customWidth="1"/>
    <col min="793" max="16384" width="9" style="160"/>
  </cols>
  <sheetData>
    <row r="1" spans="2:29" ht="18" customHeight="1">
      <c r="B1" s="159" t="s">
        <v>147</v>
      </c>
    </row>
    <row r="2" spans="2:29" ht="18" customHeight="1"/>
    <row r="3" spans="2:29" ht="27" customHeight="1">
      <c r="B3" s="396" t="s">
        <v>148</v>
      </c>
      <c r="C3" s="396"/>
      <c r="D3" s="396"/>
      <c r="E3" s="396"/>
      <c r="F3" s="396"/>
      <c r="G3" s="396"/>
      <c r="H3" s="396"/>
      <c r="I3" s="396"/>
      <c r="J3" s="396"/>
      <c r="K3" s="396"/>
      <c r="L3" s="396"/>
      <c r="M3" s="396"/>
      <c r="N3" s="396"/>
      <c r="O3" s="396"/>
      <c r="P3" s="396"/>
      <c r="Q3" s="396"/>
      <c r="R3" s="396"/>
      <c r="S3" s="396"/>
      <c r="T3" s="396"/>
      <c r="U3" s="161"/>
    </row>
    <row r="4" spans="2:29" ht="18" customHeight="1" thickBot="1"/>
    <row r="5" spans="2:29" ht="18" customHeight="1" thickBot="1">
      <c r="R5" s="162" t="s">
        <v>130</v>
      </c>
      <c r="S5" s="397">
        <f>'③－１処遇改善（月額9,000円相当分）様式１　賃金改善計画書'!V6</f>
        <v>0</v>
      </c>
      <c r="T5" s="398"/>
    </row>
    <row r="6" spans="2:29" ht="18" customHeight="1"/>
    <row r="7" spans="2:29" ht="27" customHeight="1" thickBot="1">
      <c r="B7" s="160" t="s">
        <v>231</v>
      </c>
    </row>
    <row r="8" spans="2:29">
      <c r="B8" s="399" t="s">
        <v>149</v>
      </c>
      <c r="C8" s="401" t="s">
        <v>150</v>
      </c>
      <c r="D8" s="402"/>
      <c r="E8" s="403"/>
      <c r="F8" s="407" t="s">
        <v>151</v>
      </c>
      <c r="G8" s="407" t="s">
        <v>152</v>
      </c>
      <c r="H8" s="391" t="s">
        <v>153</v>
      </c>
      <c r="I8" s="391" t="s">
        <v>154</v>
      </c>
      <c r="J8" s="410" t="s">
        <v>155</v>
      </c>
      <c r="K8" s="402"/>
      <c r="L8" s="411"/>
      <c r="M8" s="407" t="s">
        <v>156</v>
      </c>
      <c r="N8" s="407" t="s">
        <v>157</v>
      </c>
      <c r="O8" s="163" t="s">
        <v>232</v>
      </c>
      <c r="P8" s="164"/>
      <c r="Q8" s="165"/>
      <c r="R8" s="407" t="s">
        <v>158</v>
      </c>
      <c r="S8" s="407" t="s">
        <v>159</v>
      </c>
      <c r="T8" s="399" t="s">
        <v>160</v>
      </c>
    </row>
    <row r="9" spans="2:29" ht="44.25" customHeight="1" thickBot="1">
      <c r="B9" s="400"/>
      <c r="C9" s="404"/>
      <c r="D9" s="405"/>
      <c r="E9" s="406"/>
      <c r="F9" s="408"/>
      <c r="G9" s="408"/>
      <c r="H9" s="409"/>
      <c r="I9" s="409"/>
      <c r="J9" s="166" t="s">
        <v>161</v>
      </c>
      <c r="K9" s="167" t="s">
        <v>162</v>
      </c>
      <c r="L9" s="168" t="s">
        <v>163</v>
      </c>
      <c r="M9" s="408"/>
      <c r="N9" s="400"/>
      <c r="O9" s="169"/>
      <c r="P9" s="170" t="s">
        <v>164</v>
      </c>
      <c r="Q9" s="171" t="s">
        <v>165</v>
      </c>
      <c r="R9" s="408"/>
      <c r="S9" s="408"/>
      <c r="T9" s="400"/>
    </row>
    <row r="10" spans="2:29" ht="30" customHeight="1">
      <c r="B10" s="172"/>
      <c r="C10" s="388"/>
      <c r="D10" s="389"/>
      <c r="E10" s="390"/>
      <c r="F10" s="173"/>
      <c r="G10" s="173"/>
      <c r="H10" s="173"/>
      <c r="I10" s="174"/>
      <c r="J10" s="175"/>
      <c r="K10" s="176"/>
      <c r="L10" s="177"/>
      <c r="M10" s="178"/>
      <c r="N10" s="173"/>
      <c r="O10" s="179"/>
      <c r="P10" s="180"/>
      <c r="Q10" s="181"/>
      <c r="R10" s="391"/>
      <c r="S10" s="178"/>
      <c r="T10" s="173"/>
      <c r="AB10" s="160" t="s">
        <v>166</v>
      </c>
      <c r="AC10" s="160">
        <v>1</v>
      </c>
    </row>
    <row r="11" spans="2:29" ht="30" customHeight="1">
      <c r="B11" s="182">
        <v>1</v>
      </c>
      <c r="C11" s="393"/>
      <c r="D11" s="394"/>
      <c r="E11" s="395"/>
      <c r="F11" s="183"/>
      <c r="G11" s="183"/>
      <c r="H11" s="184">
        <v>11000</v>
      </c>
      <c r="I11" s="185" t="str">
        <f t="shared" ref="I11:I20" si="0">IF(G11="常勤職員",1,"")</f>
        <v/>
      </c>
      <c r="J11" s="186"/>
      <c r="K11" s="187">
        <f>$K$10</f>
        <v>0</v>
      </c>
      <c r="L11" s="188" t="str">
        <f>IFERROR(ROUND(J11/K11,1),"")</f>
        <v/>
      </c>
      <c r="M11" s="189"/>
      <c r="N11" s="190" t="str">
        <f t="shared" ref="N11:N20" si="1">IFERROR(IF(G11="常勤職員",H11*I11*M11,H11*L11*M11),"")</f>
        <v/>
      </c>
      <c r="O11" s="191"/>
      <c r="P11" s="192"/>
      <c r="Q11" s="193">
        <f>O11-P11</f>
        <v>0</v>
      </c>
      <c r="R11" s="392"/>
      <c r="S11" s="194" t="str">
        <f>IFERROR(ROUND(O11/M11,0),"")</f>
        <v/>
      </c>
      <c r="T11" s="195" t="s">
        <v>213</v>
      </c>
    </row>
    <row r="12" spans="2:29" ht="30" customHeight="1">
      <c r="B12" s="196">
        <v>2</v>
      </c>
      <c r="C12" s="384"/>
      <c r="D12" s="385"/>
      <c r="E12" s="386"/>
      <c r="F12" s="183"/>
      <c r="G12" s="197"/>
      <c r="H12" s="184">
        <v>11000</v>
      </c>
      <c r="I12" s="198" t="str">
        <f t="shared" si="0"/>
        <v/>
      </c>
      <c r="J12" s="199"/>
      <c r="K12" s="200">
        <f t="shared" ref="K12:K20" si="2">$K$10</f>
        <v>0</v>
      </c>
      <c r="L12" s="201" t="str">
        <f t="shared" ref="L12:L20" si="3">IFERROR(ROUND(J12/K12,1),"")</f>
        <v/>
      </c>
      <c r="M12" s="202"/>
      <c r="N12" s="203" t="str">
        <f t="shared" si="1"/>
        <v/>
      </c>
      <c r="O12" s="204"/>
      <c r="P12" s="205"/>
      <c r="Q12" s="206">
        <f t="shared" ref="Q12:Q20" si="4">O12-P12</f>
        <v>0</v>
      </c>
      <c r="R12" s="392"/>
      <c r="S12" s="207" t="str">
        <f t="shared" ref="S12:S21" si="5">IFERROR(ROUND(O12/M12,0),"")</f>
        <v/>
      </c>
      <c r="T12" s="208"/>
    </row>
    <row r="13" spans="2:29" ht="30" customHeight="1">
      <c r="B13" s="196">
        <v>3</v>
      </c>
      <c r="C13" s="384"/>
      <c r="D13" s="385"/>
      <c r="E13" s="386"/>
      <c r="F13" s="183"/>
      <c r="G13" s="197"/>
      <c r="H13" s="184">
        <v>11000</v>
      </c>
      <c r="I13" s="198" t="str">
        <f t="shared" si="0"/>
        <v/>
      </c>
      <c r="J13" s="199"/>
      <c r="K13" s="200">
        <f t="shared" si="2"/>
        <v>0</v>
      </c>
      <c r="L13" s="201" t="str">
        <f t="shared" si="3"/>
        <v/>
      </c>
      <c r="M13" s="202"/>
      <c r="N13" s="203" t="str">
        <f t="shared" si="1"/>
        <v/>
      </c>
      <c r="O13" s="204"/>
      <c r="P13" s="205"/>
      <c r="Q13" s="206">
        <f t="shared" si="4"/>
        <v>0</v>
      </c>
      <c r="R13" s="392"/>
      <c r="S13" s="207" t="str">
        <f t="shared" si="5"/>
        <v/>
      </c>
      <c r="T13" s="208"/>
    </row>
    <row r="14" spans="2:29" ht="30" customHeight="1">
      <c r="B14" s="196">
        <v>4</v>
      </c>
      <c r="C14" s="384"/>
      <c r="D14" s="385"/>
      <c r="E14" s="386"/>
      <c r="F14" s="183"/>
      <c r="G14" s="197"/>
      <c r="H14" s="184">
        <v>11000</v>
      </c>
      <c r="I14" s="198" t="str">
        <f t="shared" si="0"/>
        <v/>
      </c>
      <c r="J14" s="199"/>
      <c r="K14" s="200">
        <f t="shared" si="2"/>
        <v>0</v>
      </c>
      <c r="L14" s="201" t="str">
        <f t="shared" si="3"/>
        <v/>
      </c>
      <c r="M14" s="202"/>
      <c r="N14" s="203" t="str">
        <f t="shared" si="1"/>
        <v/>
      </c>
      <c r="O14" s="204"/>
      <c r="P14" s="205"/>
      <c r="Q14" s="206">
        <f t="shared" si="4"/>
        <v>0</v>
      </c>
      <c r="R14" s="392"/>
      <c r="S14" s="207" t="str">
        <f t="shared" si="5"/>
        <v/>
      </c>
      <c r="T14" s="208"/>
    </row>
    <row r="15" spans="2:29" ht="30" customHeight="1">
      <c r="B15" s="196">
        <v>5</v>
      </c>
      <c r="C15" s="384"/>
      <c r="D15" s="385"/>
      <c r="E15" s="386"/>
      <c r="F15" s="183"/>
      <c r="G15" s="197"/>
      <c r="H15" s="184">
        <v>11000</v>
      </c>
      <c r="I15" s="198" t="str">
        <f t="shared" si="0"/>
        <v/>
      </c>
      <c r="J15" s="199"/>
      <c r="K15" s="200">
        <f t="shared" si="2"/>
        <v>0</v>
      </c>
      <c r="L15" s="201" t="str">
        <f t="shared" si="3"/>
        <v/>
      </c>
      <c r="M15" s="202"/>
      <c r="N15" s="203" t="str">
        <f t="shared" si="1"/>
        <v/>
      </c>
      <c r="O15" s="204"/>
      <c r="P15" s="205"/>
      <c r="Q15" s="206">
        <f t="shared" si="4"/>
        <v>0</v>
      </c>
      <c r="R15" s="392"/>
      <c r="S15" s="207" t="str">
        <f t="shared" si="5"/>
        <v/>
      </c>
      <c r="T15" s="208"/>
    </row>
    <row r="16" spans="2:29" ht="30" customHeight="1">
      <c r="B16" s="196">
        <v>6</v>
      </c>
      <c r="C16" s="384"/>
      <c r="D16" s="385"/>
      <c r="E16" s="386"/>
      <c r="F16" s="183"/>
      <c r="G16" s="197"/>
      <c r="H16" s="184">
        <v>11000</v>
      </c>
      <c r="I16" s="198" t="str">
        <f t="shared" si="0"/>
        <v/>
      </c>
      <c r="J16" s="199"/>
      <c r="K16" s="200">
        <f t="shared" si="2"/>
        <v>0</v>
      </c>
      <c r="L16" s="201" t="str">
        <f t="shared" si="3"/>
        <v/>
      </c>
      <c r="M16" s="202"/>
      <c r="N16" s="203" t="str">
        <f t="shared" si="1"/>
        <v/>
      </c>
      <c r="O16" s="204"/>
      <c r="P16" s="205"/>
      <c r="Q16" s="206">
        <f t="shared" si="4"/>
        <v>0</v>
      </c>
      <c r="R16" s="392"/>
      <c r="S16" s="207" t="str">
        <f t="shared" si="5"/>
        <v/>
      </c>
      <c r="T16" s="208"/>
    </row>
    <row r="17" spans="1:28" ht="30" customHeight="1">
      <c r="B17" s="196">
        <v>7</v>
      </c>
      <c r="C17" s="384"/>
      <c r="D17" s="385"/>
      <c r="E17" s="386"/>
      <c r="F17" s="183"/>
      <c r="G17" s="197"/>
      <c r="H17" s="184">
        <v>11000</v>
      </c>
      <c r="I17" s="198" t="str">
        <f t="shared" si="0"/>
        <v/>
      </c>
      <c r="J17" s="199"/>
      <c r="K17" s="200">
        <f t="shared" si="2"/>
        <v>0</v>
      </c>
      <c r="L17" s="201" t="str">
        <f t="shared" si="3"/>
        <v/>
      </c>
      <c r="M17" s="202"/>
      <c r="N17" s="203" t="str">
        <f t="shared" si="1"/>
        <v/>
      </c>
      <c r="O17" s="204"/>
      <c r="P17" s="205"/>
      <c r="Q17" s="206">
        <f t="shared" si="4"/>
        <v>0</v>
      </c>
      <c r="R17" s="392"/>
      <c r="S17" s="207" t="str">
        <f t="shared" si="5"/>
        <v/>
      </c>
      <c r="T17" s="208"/>
    </row>
    <row r="18" spans="1:28" ht="30" customHeight="1">
      <c r="B18" s="196">
        <v>8</v>
      </c>
      <c r="C18" s="384"/>
      <c r="D18" s="385"/>
      <c r="E18" s="386"/>
      <c r="F18" s="183"/>
      <c r="G18" s="197"/>
      <c r="H18" s="184">
        <v>11000</v>
      </c>
      <c r="I18" s="198" t="str">
        <f t="shared" si="0"/>
        <v/>
      </c>
      <c r="J18" s="199"/>
      <c r="K18" s="200">
        <f t="shared" si="2"/>
        <v>0</v>
      </c>
      <c r="L18" s="201" t="str">
        <f t="shared" si="3"/>
        <v/>
      </c>
      <c r="M18" s="202"/>
      <c r="N18" s="203" t="str">
        <f t="shared" si="1"/>
        <v/>
      </c>
      <c r="O18" s="204"/>
      <c r="P18" s="205"/>
      <c r="Q18" s="206">
        <f t="shared" si="4"/>
        <v>0</v>
      </c>
      <c r="R18" s="392"/>
      <c r="S18" s="207" t="str">
        <f t="shared" si="5"/>
        <v/>
      </c>
      <c r="T18" s="208"/>
    </row>
    <row r="19" spans="1:28" ht="30" customHeight="1">
      <c r="B19" s="196">
        <v>9</v>
      </c>
      <c r="C19" s="384"/>
      <c r="D19" s="385"/>
      <c r="E19" s="386"/>
      <c r="F19" s="183"/>
      <c r="G19" s="197"/>
      <c r="H19" s="184">
        <v>11000</v>
      </c>
      <c r="I19" s="198" t="str">
        <f t="shared" si="0"/>
        <v/>
      </c>
      <c r="J19" s="199"/>
      <c r="K19" s="200">
        <f t="shared" si="2"/>
        <v>0</v>
      </c>
      <c r="L19" s="201" t="str">
        <f t="shared" si="3"/>
        <v/>
      </c>
      <c r="M19" s="202"/>
      <c r="N19" s="203" t="str">
        <f t="shared" si="1"/>
        <v/>
      </c>
      <c r="O19" s="204"/>
      <c r="P19" s="205"/>
      <c r="Q19" s="206">
        <f t="shared" si="4"/>
        <v>0</v>
      </c>
      <c r="R19" s="392"/>
      <c r="S19" s="207" t="str">
        <f t="shared" si="5"/>
        <v/>
      </c>
      <c r="T19" s="208"/>
    </row>
    <row r="20" spans="1:28" ht="30" customHeight="1" thickBot="1">
      <c r="B20" s="196">
        <v>10</v>
      </c>
      <c r="C20" s="384"/>
      <c r="D20" s="385"/>
      <c r="E20" s="386"/>
      <c r="F20" s="183"/>
      <c r="G20" s="197"/>
      <c r="H20" s="184">
        <v>11000</v>
      </c>
      <c r="I20" s="198" t="str">
        <f t="shared" si="0"/>
        <v/>
      </c>
      <c r="J20" s="199"/>
      <c r="K20" s="200">
        <f t="shared" si="2"/>
        <v>0</v>
      </c>
      <c r="L20" s="201" t="str">
        <f t="shared" si="3"/>
        <v/>
      </c>
      <c r="M20" s="202"/>
      <c r="N20" s="203" t="str">
        <f t="shared" si="1"/>
        <v/>
      </c>
      <c r="O20" s="204"/>
      <c r="P20" s="205"/>
      <c r="Q20" s="206">
        <f t="shared" si="4"/>
        <v>0</v>
      </c>
      <c r="R20" s="392"/>
      <c r="S20" s="207" t="str">
        <f>IFERROR(ROUND(O20/M20,0),"")</f>
        <v/>
      </c>
      <c r="T20" s="208"/>
    </row>
    <row r="21" spans="1:28" s="222" customFormat="1" ht="30" customHeight="1" thickBot="1">
      <c r="A21" s="160"/>
      <c r="B21" s="381" t="s">
        <v>167</v>
      </c>
      <c r="C21" s="382"/>
      <c r="D21" s="382"/>
      <c r="E21" s="382"/>
      <c r="F21" s="382"/>
      <c r="G21" s="383"/>
      <c r="H21" s="209"/>
      <c r="I21" s="210">
        <f>SUM(I11:I20)</f>
        <v>0</v>
      </c>
      <c r="J21" s="211"/>
      <c r="K21" s="212"/>
      <c r="L21" s="213">
        <f t="shared" ref="L21:Q21" si="6">SUM(L11:L20)</f>
        <v>0</v>
      </c>
      <c r="M21" s="214">
        <f t="shared" si="6"/>
        <v>0</v>
      </c>
      <c r="N21" s="215">
        <f t="shared" si="6"/>
        <v>0</v>
      </c>
      <c r="O21" s="215">
        <f t="shared" si="6"/>
        <v>0</v>
      </c>
      <c r="P21" s="216">
        <f t="shared" si="6"/>
        <v>0</v>
      </c>
      <c r="Q21" s="217">
        <f t="shared" si="6"/>
        <v>0</v>
      </c>
      <c r="R21" s="218"/>
      <c r="S21" s="219" t="str">
        <f t="shared" si="5"/>
        <v/>
      </c>
      <c r="T21" s="220"/>
      <c r="U21" s="221"/>
    </row>
    <row r="22" spans="1:28" s="222" customFormat="1" ht="30" customHeight="1">
      <c r="A22" s="160"/>
      <c r="B22" s="160" t="s">
        <v>168</v>
      </c>
      <c r="C22" s="160"/>
      <c r="D22" s="160"/>
      <c r="E22" s="160"/>
      <c r="F22" s="160"/>
      <c r="G22" s="160"/>
      <c r="H22" s="160"/>
      <c r="I22" s="160"/>
      <c r="J22" s="160"/>
      <c r="K22" s="160"/>
      <c r="L22" s="160"/>
      <c r="M22" s="160"/>
      <c r="N22" s="160"/>
      <c r="O22" s="160"/>
      <c r="P22" s="160"/>
      <c r="Q22" s="160"/>
      <c r="R22" s="160"/>
      <c r="S22" s="160"/>
      <c r="T22" s="160"/>
      <c r="U22" s="221"/>
    </row>
    <row r="23" spans="1:28" s="222" customFormat="1" ht="30" customHeight="1">
      <c r="A23" s="160"/>
      <c r="B23" s="160"/>
      <c r="C23" s="160"/>
      <c r="D23" s="160"/>
      <c r="E23" s="160"/>
      <c r="F23" s="160"/>
      <c r="G23" s="160"/>
      <c r="H23" s="160"/>
      <c r="I23" s="160"/>
      <c r="J23" s="160"/>
      <c r="K23" s="160"/>
      <c r="L23" s="160"/>
      <c r="M23" s="160"/>
      <c r="N23" s="160"/>
      <c r="O23" s="160"/>
      <c r="P23" s="160"/>
      <c r="Q23" s="160"/>
      <c r="R23" s="160"/>
      <c r="S23" s="160"/>
      <c r="T23" s="160"/>
      <c r="U23" s="221"/>
    </row>
    <row r="24" spans="1:28" s="222" customFormat="1" ht="30" customHeight="1">
      <c r="A24" s="160"/>
      <c r="B24" s="223"/>
      <c r="C24" s="160"/>
      <c r="D24" s="160"/>
      <c r="E24" s="160"/>
      <c r="F24" s="160"/>
      <c r="G24" s="160"/>
      <c r="H24" s="160"/>
      <c r="I24" s="160"/>
      <c r="J24" s="160"/>
      <c r="K24" s="160"/>
      <c r="L24" s="222" t="s">
        <v>169</v>
      </c>
      <c r="U24" s="221"/>
    </row>
    <row r="25" spans="1:28" ht="37.5" customHeight="1">
      <c r="L25" s="379"/>
      <c r="M25" s="379"/>
      <c r="N25" s="379"/>
      <c r="O25" s="224" t="s">
        <v>170</v>
      </c>
      <c r="P25" s="225"/>
      <c r="Q25" s="224" t="s">
        <v>171</v>
      </c>
      <c r="R25" s="226">
        <f>O21</f>
        <v>0</v>
      </c>
      <c r="S25" s="224" t="s">
        <v>172</v>
      </c>
      <c r="T25" s="227" t="str">
        <f>IFERROR(ROUNDDOWN(L25/P25*R25,0),"")</f>
        <v/>
      </c>
    </row>
    <row r="26" spans="1:28" ht="42" customHeight="1">
      <c r="L26" s="380" t="s">
        <v>173</v>
      </c>
      <c r="M26" s="380"/>
      <c r="N26" s="380"/>
      <c r="O26" s="228"/>
      <c r="P26" s="228" t="s">
        <v>174</v>
      </c>
      <c r="Q26" s="228"/>
      <c r="R26" s="228" t="s">
        <v>175</v>
      </c>
      <c r="S26" s="228"/>
      <c r="T26" s="229" t="s">
        <v>176</v>
      </c>
    </row>
    <row r="27" spans="1:28" s="79" customFormat="1" ht="24" customHeight="1">
      <c r="A27" s="77"/>
      <c r="B27" s="238"/>
      <c r="C27" s="387" t="s">
        <v>216</v>
      </c>
      <c r="D27" s="387"/>
      <c r="E27" s="387"/>
      <c r="F27" s="387"/>
      <c r="G27" s="387"/>
      <c r="H27" s="387"/>
      <c r="I27" s="387"/>
      <c r="J27" s="387"/>
      <c r="K27" s="387"/>
      <c r="L27" s="387"/>
      <c r="M27" s="387"/>
      <c r="N27" s="387"/>
      <c r="O27" s="387"/>
      <c r="P27" s="387"/>
      <c r="Q27" s="387"/>
      <c r="R27" s="387"/>
      <c r="S27" s="259"/>
      <c r="T27" s="259"/>
      <c r="U27" s="259"/>
      <c r="V27" s="259"/>
      <c r="W27" s="237"/>
      <c r="X27" s="237"/>
      <c r="Y27" s="237"/>
      <c r="Z27" s="237"/>
      <c r="AA27" s="77"/>
      <c r="AB27" s="77"/>
    </row>
    <row r="28" spans="1:28" s="244" customFormat="1" ht="18.75" customHeight="1">
      <c r="A28" s="239"/>
      <c r="B28" s="240" t="s">
        <v>225</v>
      </c>
      <c r="C28" s="241"/>
      <c r="D28" s="241"/>
      <c r="E28" s="242"/>
      <c r="F28" s="242"/>
      <c r="G28" s="242"/>
      <c r="H28" s="242"/>
      <c r="I28" s="242"/>
      <c r="J28" s="242"/>
      <c r="K28" s="242"/>
      <c r="L28" s="242"/>
      <c r="M28" s="242"/>
      <c r="N28" s="242"/>
      <c r="O28" s="242"/>
      <c r="P28" s="242"/>
      <c r="Q28" s="242"/>
      <c r="R28" s="242"/>
      <c r="S28" s="242"/>
      <c r="T28" s="242"/>
      <c r="U28" s="242"/>
      <c r="V28" s="242"/>
      <c r="W28" s="243"/>
      <c r="X28" s="243"/>
      <c r="Y28" s="243"/>
      <c r="Z28" s="243"/>
      <c r="AA28" s="239"/>
      <c r="AB28" s="239"/>
    </row>
    <row r="29" spans="1:28" s="244" customFormat="1" ht="18.75" customHeight="1">
      <c r="A29" s="239"/>
      <c r="B29" s="240" t="s">
        <v>218</v>
      </c>
      <c r="E29" s="245"/>
      <c r="F29" s="245"/>
      <c r="G29" s="245"/>
      <c r="H29" s="245"/>
      <c r="I29" s="245"/>
      <c r="J29" s="246"/>
      <c r="K29" s="246"/>
      <c r="L29" s="246"/>
      <c r="M29" s="246"/>
      <c r="N29" s="246"/>
      <c r="O29" s="246"/>
      <c r="P29" s="246"/>
      <c r="Q29" s="246"/>
      <c r="R29" s="246"/>
      <c r="S29" s="246"/>
      <c r="T29" s="246"/>
      <c r="U29" s="246"/>
      <c r="V29" s="246"/>
      <c r="W29" s="246"/>
      <c r="X29" s="246"/>
      <c r="Y29" s="246"/>
      <c r="Z29" s="246"/>
      <c r="AA29" s="239"/>
      <c r="AB29" s="239"/>
    </row>
    <row r="30" spans="1:28" s="244" customFormat="1" ht="18.75" customHeight="1">
      <c r="A30" s="239"/>
      <c r="B30" s="247" t="s">
        <v>219</v>
      </c>
      <c r="E30" s="248"/>
      <c r="F30" s="248"/>
      <c r="G30" s="248"/>
      <c r="H30" s="248"/>
      <c r="I30" s="248"/>
      <c r="J30" s="248"/>
      <c r="K30" s="248"/>
      <c r="L30" s="248"/>
      <c r="M30" s="248"/>
      <c r="N30" s="248"/>
      <c r="O30" s="248"/>
      <c r="P30" s="248"/>
      <c r="Q30" s="248"/>
      <c r="R30" s="248"/>
      <c r="S30" s="248"/>
      <c r="T30" s="248"/>
      <c r="U30" s="248"/>
      <c r="V30" s="248"/>
      <c r="W30" s="248"/>
      <c r="X30" s="248"/>
      <c r="Y30" s="248"/>
      <c r="Z30" s="248"/>
      <c r="AA30" s="239"/>
      <c r="AB30" s="239"/>
    </row>
    <row r="31" spans="1:28" s="244" customFormat="1" ht="18.75" customHeight="1">
      <c r="A31" s="239"/>
      <c r="B31" s="247"/>
      <c r="C31" s="244" t="s">
        <v>224</v>
      </c>
      <c r="E31" s="248"/>
      <c r="F31" s="248"/>
      <c r="G31" s="248"/>
      <c r="H31" s="248"/>
      <c r="I31" s="248"/>
      <c r="J31" s="248"/>
      <c r="K31" s="248"/>
      <c r="L31" s="248"/>
      <c r="M31" s="248"/>
      <c r="N31" s="248"/>
      <c r="O31" s="248"/>
      <c r="P31" s="248"/>
      <c r="Q31" s="248"/>
      <c r="R31" s="248"/>
      <c r="S31" s="248"/>
      <c r="T31" s="248"/>
      <c r="U31" s="248"/>
      <c r="V31" s="248"/>
      <c r="W31" s="248"/>
      <c r="X31" s="248"/>
      <c r="Y31" s="248"/>
      <c r="Z31" s="248"/>
      <c r="AA31" s="239"/>
      <c r="AB31" s="239"/>
    </row>
    <row r="32" spans="1:28" s="244" customFormat="1" ht="18.75" customHeight="1">
      <c r="A32" s="239"/>
      <c r="B32" s="247" t="s">
        <v>217</v>
      </c>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39"/>
      <c r="AB32" s="239"/>
    </row>
    <row r="33" spans="1:28" s="255" customFormat="1" ht="18.75" customHeight="1">
      <c r="A33" s="252"/>
      <c r="B33" s="253" t="s">
        <v>221</v>
      </c>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2"/>
      <c r="AB33" s="252"/>
    </row>
    <row r="34" spans="1:28" ht="18" customHeight="1">
      <c r="B34" s="260" t="s">
        <v>223</v>
      </c>
      <c r="C34" s="261"/>
      <c r="D34" s="261"/>
      <c r="E34" s="261"/>
      <c r="F34" s="261"/>
      <c r="G34" s="261"/>
      <c r="H34" s="261"/>
      <c r="I34" s="261"/>
      <c r="J34" s="261"/>
      <c r="K34" s="261"/>
      <c r="L34" s="261"/>
      <c r="M34" s="261"/>
      <c r="N34" s="261"/>
    </row>
    <row r="35" spans="1:28" ht="18" customHeight="1"/>
    <row r="36" spans="1:28" ht="18" customHeight="1"/>
    <row r="37" spans="1:28" ht="18" customHeight="1"/>
    <row r="38" spans="1:28" ht="18" customHeight="1"/>
    <row r="39" spans="1:28" ht="18" customHeight="1"/>
    <row r="40" spans="1:28" ht="18" customHeight="1"/>
    <row r="41" spans="1:28" ht="18" customHeight="1"/>
    <row r="42" spans="1:28" ht="18" customHeight="1"/>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row r="1859" ht="18" customHeight="1"/>
    <row r="1860" ht="18" customHeight="1"/>
    <row r="1861" ht="18" customHeight="1"/>
    <row r="1862" ht="18" customHeight="1"/>
    <row r="1863" ht="18" customHeight="1"/>
    <row r="1864" ht="18" customHeight="1"/>
  </sheetData>
  <mergeCells count="30">
    <mergeCell ref="B3:T3"/>
    <mergeCell ref="S5:T5"/>
    <mergeCell ref="B8:B9"/>
    <mergeCell ref="C8:E9"/>
    <mergeCell ref="F8:F9"/>
    <mergeCell ref="G8:G9"/>
    <mergeCell ref="H8:H9"/>
    <mergeCell ref="I8:I9"/>
    <mergeCell ref="J8:L8"/>
    <mergeCell ref="M8:M9"/>
    <mergeCell ref="N8:N9"/>
    <mergeCell ref="R8:R9"/>
    <mergeCell ref="S8:S9"/>
    <mergeCell ref="T8:T9"/>
    <mergeCell ref="C10:E10"/>
    <mergeCell ref="R10:R20"/>
    <mergeCell ref="C11:E11"/>
    <mergeCell ref="C12:E12"/>
    <mergeCell ref="C13:E13"/>
    <mergeCell ref="C14:E14"/>
    <mergeCell ref="C15:E15"/>
    <mergeCell ref="C16:E16"/>
    <mergeCell ref="C17:E17"/>
    <mergeCell ref="C18:E18"/>
    <mergeCell ref="C19:E19"/>
    <mergeCell ref="L25:N25"/>
    <mergeCell ref="L26:N26"/>
    <mergeCell ref="B21:G21"/>
    <mergeCell ref="C20:E20"/>
    <mergeCell ref="C27:R27"/>
  </mergeCells>
  <phoneticPr fontId="3"/>
  <dataValidations count="3">
    <dataValidation type="list" allowBlank="1" showInputMessage="1" showErrorMessage="1" sqref="M11:M20">
      <formula1>"1,2,3,4,5,6,7,8,9,10,11,12"</formula1>
    </dataValidation>
    <dataValidation type="list" allowBlank="1" showInputMessage="1" showErrorMessage="1" sqref="F11:F20">
      <formula1>"放課後児童支援員,補助員,育成支援の周辺業務を行う職員,その他"</formula1>
    </dataValidation>
    <dataValidation type="list" allowBlank="1" showInputMessage="1" showErrorMessage="1" sqref="G11:G20">
      <formula1>"常勤職員,非常勤職員"</formula1>
    </dataValidation>
  </dataValidations>
  <pageMargins left="0.51181102362204722" right="0.70866141732283472" top="0.74803149606299213" bottom="0.74803149606299213" header="0.31496062992125984" footer="0.31496062992125984"/>
  <pageSetup paperSize="9" scale="49"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C1869"/>
  <sheetViews>
    <sheetView view="pageBreakPreview" zoomScale="85" zoomScaleNormal="100" zoomScaleSheetLayoutView="85" workbookViewId="0">
      <selection activeCell="K31" sqref="K31"/>
    </sheetView>
  </sheetViews>
  <sheetFormatPr defaultRowHeight="13.5"/>
  <cols>
    <col min="1" max="1" width="2.125" style="160" customWidth="1"/>
    <col min="2" max="2" width="5.125" style="160" customWidth="1"/>
    <col min="3" max="4" width="3.625" style="160" customWidth="1"/>
    <col min="5" max="5" width="12.625" style="160" customWidth="1"/>
    <col min="6" max="7" width="15.625" style="160" customWidth="1"/>
    <col min="8" max="8" width="13.625" style="160" customWidth="1"/>
    <col min="9" max="9" width="9.375" style="160" customWidth="1"/>
    <col min="10" max="10" width="10.75" style="160" customWidth="1"/>
    <col min="11" max="11" width="13.125" style="160" customWidth="1"/>
    <col min="12" max="12" width="13.5" style="160" bestFit="1" customWidth="1"/>
    <col min="13" max="13" width="9.25" style="160" customWidth="1"/>
    <col min="14" max="14" width="13.625" style="160" customWidth="1"/>
    <col min="15" max="15" width="13" style="160" customWidth="1"/>
    <col min="16" max="16" width="15.625" style="160" customWidth="1"/>
    <col min="17" max="17" width="13.75" style="160" customWidth="1"/>
    <col min="18" max="18" width="13.375" style="160" customWidth="1"/>
    <col min="19" max="19" width="12.25" style="160" customWidth="1"/>
    <col min="20" max="20" width="28.75" style="160" customWidth="1"/>
    <col min="21" max="21" width="15.625" style="160" customWidth="1"/>
    <col min="22" max="22" width="2.125" style="160" customWidth="1"/>
    <col min="23" max="28" width="3.625" style="160" customWidth="1"/>
    <col min="29" max="30" width="9.75" style="160" customWidth="1"/>
    <col min="31" max="178" width="3.625" style="160" customWidth="1"/>
    <col min="179" max="792" width="2.625" style="160" customWidth="1"/>
    <col min="793" max="16384" width="9" style="160"/>
  </cols>
  <sheetData>
    <row r="1" spans="2:29" ht="18" customHeight="1">
      <c r="B1" s="138" t="s">
        <v>147</v>
      </c>
    </row>
    <row r="2" spans="2:29" ht="18" customHeight="1"/>
    <row r="3" spans="2:29" ht="27" customHeight="1">
      <c r="B3" s="396" t="s">
        <v>148</v>
      </c>
      <c r="C3" s="396"/>
      <c r="D3" s="396"/>
      <c r="E3" s="396"/>
      <c r="F3" s="396"/>
      <c r="G3" s="396"/>
      <c r="H3" s="396"/>
      <c r="I3" s="396"/>
      <c r="J3" s="396"/>
      <c r="K3" s="396"/>
      <c r="L3" s="396"/>
      <c r="M3" s="396"/>
      <c r="N3" s="396"/>
      <c r="O3" s="396"/>
      <c r="P3" s="396"/>
      <c r="Q3" s="396"/>
      <c r="R3" s="396"/>
      <c r="S3" s="396"/>
      <c r="T3" s="396"/>
      <c r="U3" s="161"/>
    </row>
    <row r="4" spans="2:29" ht="18" customHeight="1" thickBot="1"/>
    <row r="5" spans="2:29" ht="18" customHeight="1" thickBot="1">
      <c r="R5" s="162" t="s">
        <v>130</v>
      </c>
      <c r="S5" s="397">
        <f>'③－１処遇改善（月額9,000円相当分）様式１　賃金改善計画書'!V6</f>
        <v>0</v>
      </c>
      <c r="T5" s="398"/>
    </row>
    <row r="6" spans="2:29" ht="18" customHeight="1"/>
    <row r="7" spans="2:29" ht="27" customHeight="1" thickBot="1">
      <c r="B7" s="160" t="s">
        <v>231</v>
      </c>
    </row>
    <row r="8" spans="2:29">
      <c r="B8" s="399" t="s">
        <v>149</v>
      </c>
      <c r="C8" s="401" t="s">
        <v>150</v>
      </c>
      <c r="D8" s="402"/>
      <c r="E8" s="403"/>
      <c r="F8" s="407" t="s">
        <v>151</v>
      </c>
      <c r="G8" s="407" t="s">
        <v>152</v>
      </c>
      <c r="H8" s="391" t="s">
        <v>153</v>
      </c>
      <c r="I8" s="391" t="s">
        <v>154</v>
      </c>
      <c r="J8" s="410" t="s">
        <v>155</v>
      </c>
      <c r="K8" s="402"/>
      <c r="L8" s="411"/>
      <c r="M8" s="407" t="s">
        <v>156</v>
      </c>
      <c r="N8" s="407" t="s">
        <v>157</v>
      </c>
      <c r="O8" s="163" t="s">
        <v>232</v>
      </c>
      <c r="P8" s="164"/>
      <c r="Q8" s="165"/>
      <c r="R8" s="407" t="s">
        <v>158</v>
      </c>
      <c r="S8" s="407" t="s">
        <v>159</v>
      </c>
      <c r="T8" s="399" t="s">
        <v>201</v>
      </c>
    </row>
    <row r="9" spans="2:29" ht="55.5" customHeight="1" thickBot="1">
      <c r="B9" s="400"/>
      <c r="C9" s="404"/>
      <c r="D9" s="405"/>
      <c r="E9" s="406"/>
      <c r="F9" s="408"/>
      <c r="G9" s="408"/>
      <c r="H9" s="409"/>
      <c r="I9" s="409"/>
      <c r="J9" s="166" t="s">
        <v>161</v>
      </c>
      <c r="K9" s="167" t="s">
        <v>162</v>
      </c>
      <c r="L9" s="168" t="s">
        <v>163</v>
      </c>
      <c r="M9" s="408"/>
      <c r="N9" s="400"/>
      <c r="O9" s="169"/>
      <c r="P9" s="170" t="s">
        <v>164</v>
      </c>
      <c r="Q9" s="171" t="s">
        <v>165</v>
      </c>
      <c r="R9" s="408"/>
      <c r="S9" s="408"/>
      <c r="T9" s="400"/>
    </row>
    <row r="10" spans="2:29" ht="29.25" customHeight="1">
      <c r="B10" s="172"/>
      <c r="C10" s="388"/>
      <c r="D10" s="389"/>
      <c r="E10" s="390"/>
      <c r="F10" s="173"/>
      <c r="G10" s="173"/>
      <c r="H10" s="173"/>
      <c r="I10" s="174"/>
      <c r="J10" s="175"/>
      <c r="K10" s="233">
        <v>120</v>
      </c>
      <c r="L10" s="177"/>
      <c r="M10" s="178"/>
      <c r="N10" s="173"/>
      <c r="O10" s="179"/>
      <c r="P10" s="180"/>
      <c r="Q10" s="181"/>
      <c r="R10" s="391"/>
      <c r="S10" s="178"/>
      <c r="T10" s="173"/>
      <c r="AB10" s="160" t="s">
        <v>166</v>
      </c>
      <c r="AC10" s="160">
        <v>1</v>
      </c>
    </row>
    <row r="11" spans="2:29" ht="29.25" customHeight="1">
      <c r="B11" s="182">
        <v>1</v>
      </c>
      <c r="C11" s="393" t="s">
        <v>37</v>
      </c>
      <c r="D11" s="394"/>
      <c r="E11" s="395"/>
      <c r="F11" s="183" t="s">
        <v>202</v>
      </c>
      <c r="G11" s="183" t="s">
        <v>203</v>
      </c>
      <c r="H11" s="184">
        <v>11000</v>
      </c>
      <c r="I11" s="185">
        <f t="shared" ref="I11:I25" si="0">IF(G11="常勤職員",1,"")</f>
        <v>1</v>
      </c>
      <c r="J11" s="186"/>
      <c r="K11" s="187">
        <f t="shared" ref="K11:K25" si="1">$K$10</f>
        <v>120</v>
      </c>
      <c r="L11" s="188">
        <f>IFERROR(ROUND(J11/K11,1),"")</f>
        <v>0</v>
      </c>
      <c r="M11" s="189">
        <v>12</v>
      </c>
      <c r="N11" s="190">
        <f>IFERROR(IF(G11="常勤職員",H11*I11*M11,H11*L11*M11),"")</f>
        <v>132000</v>
      </c>
      <c r="O11" s="191">
        <v>108000</v>
      </c>
      <c r="P11" s="192">
        <v>108000</v>
      </c>
      <c r="Q11" s="193">
        <f>O11-P11</f>
        <v>0</v>
      </c>
      <c r="R11" s="392"/>
      <c r="S11" s="194">
        <f>IFERROR(ROUND(O11/M11,0),"")</f>
        <v>9000</v>
      </c>
      <c r="T11" s="195" t="s">
        <v>211</v>
      </c>
    </row>
    <row r="12" spans="2:29" ht="29.25" customHeight="1">
      <c r="B12" s="196">
        <v>2</v>
      </c>
      <c r="C12" s="384" t="s">
        <v>42</v>
      </c>
      <c r="D12" s="385"/>
      <c r="E12" s="386"/>
      <c r="F12" s="183" t="s">
        <v>204</v>
      </c>
      <c r="G12" s="197" t="s">
        <v>205</v>
      </c>
      <c r="H12" s="184">
        <v>11000</v>
      </c>
      <c r="I12" s="198" t="str">
        <f t="shared" si="0"/>
        <v/>
      </c>
      <c r="J12" s="199">
        <v>60</v>
      </c>
      <c r="K12" s="200">
        <f t="shared" si="1"/>
        <v>120</v>
      </c>
      <c r="L12" s="201">
        <f t="shared" ref="L12:L25" si="2">IFERROR(ROUND(J12/K12,1),"")</f>
        <v>0.5</v>
      </c>
      <c r="M12" s="202">
        <v>12</v>
      </c>
      <c r="N12" s="203">
        <f>IFERROR(IF(G12="常勤職員",H12*I12*M12,H12*L12*M12),"")</f>
        <v>66000</v>
      </c>
      <c r="O12" s="204">
        <v>54000</v>
      </c>
      <c r="P12" s="205">
        <v>45000</v>
      </c>
      <c r="Q12" s="206">
        <f t="shared" ref="Q12:Q25" si="3">O12-P12</f>
        <v>9000</v>
      </c>
      <c r="R12" s="392"/>
      <c r="S12" s="207">
        <f t="shared" ref="S12:S26" si="4">IFERROR(ROUND(O12/M12,0),"")</f>
        <v>4500</v>
      </c>
      <c r="T12" s="208" t="s">
        <v>212</v>
      </c>
    </row>
    <row r="13" spans="2:29" ht="29.25" customHeight="1">
      <c r="B13" s="196">
        <v>3</v>
      </c>
      <c r="C13" s="384"/>
      <c r="D13" s="385"/>
      <c r="E13" s="386"/>
      <c r="F13" s="183"/>
      <c r="G13" s="197"/>
      <c r="H13" s="184">
        <v>11000</v>
      </c>
      <c r="I13" s="198" t="str">
        <f t="shared" si="0"/>
        <v/>
      </c>
      <c r="J13" s="199"/>
      <c r="K13" s="200">
        <f t="shared" si="1"/>
        <v>120</v>
      </c>
      <c r="L13" s="201">
        <f t="shared" si="2"/>
        <v>0</v>
      </c>
      <c r="M13" s="202"/>
      <c r="N13" s="203">
        <f t="shared" ref="N13:N25" si="5">IFERROR(IF(G13="常勤職員",H13*I13*M13,H13*L13*M13),"")</f>
        <v>0</v>
      </c>
      <c r="O13" s="204"/>
      <c r="P13" s="205"/>
      <c r="Q13" s="206">
        <f t="shared" si="3"/>
        <v>0</v>
      </c>
      <c r="R13" s="392"/>
      <c r="S13" s="207" t="str">
        <f t="shared" si="4"/>
        <v/>
      </c>
      <c r="T13" s="208"/>
    </row>
    <row r="14" spans="2:29" ht="29.25" customHeight="1">
      <c r="B14" s="196">
        <v>4</v>
      </c>
      <c r="C14" s="384"/>
      <c r="D14" s="385"/>
      <c r="E14" s="386"/>
      <c r="F14" s="183"/>
      <c r="G14" s="197"/>
      <c r="H14" s="184">
        <v>11000</v>
      </c>
      <c r="I14" s="198" t="str">
        <f t="shared" si="0"/>
        <v/>
      </c>
      <c r="J14" s="199"/>
      <c r="K14" s="200">
        <f t="shared" si="1"/>
        <v>120</v>
      </c>
      <c r="L14" s="201">
        <f t="shared" si="2"/>
        <v>0</v>
      </c>
      <c r="M14" s="202"/>
      <c r="N14" s="203">
        <f t="shared" si="5"/>
        <v>0</v>
      </c>
      <c r="O14" s="204"/>
      <c r="P14" s="205"/>
      <c r="Q14" s="206">
        <f t="shared" si="3"/>
        <v>0</v>
      </c>
      <c r="R14" s="392"/>
      <c r="S14" s="207" t="str">
        <f t="shared" si="4"/>
        <v/>
      </c>
      <c r="T14" s="208"/>
    </row>
    <row r="15" spans="2:29" ht="29.25" customHeight="1">
      <c r="B15" s="196">
        <v>5</v>
      </c>
      <c r="C15" s="384"/>
      <c r="D15" s="385"/>
      <c r="E15" s="386"/>
      <c r="F15" s="183"/>
      <c r="G15" s="197"/>
      <c r="H15" s="184">
        <v>11000</v>
      </c>
      <c r="I15" s="198" t="str">
        <f t="shared" si="0"/>
        <v/>
      </c>
      <c r="J15" s="199"/>
      <c r="K15" s="200">
        <f t="shared" si="1"/>
        <v>120</v>
      </c>
      <c r="L15" s="201">
        <f t="shared" si="2"/>
        <v>0</v>
      </c>
      <c r="M15" s="202"/>
      <c r="N15" s="203">
        <f t="shared" si="5"/>
        <v>0</v>
      </c>
      <c r="O15" s="204"/>
      <c r="P15" s="205"/>
      <c r="Q15" s="206">
        <f t="shared" si="3"/>
        <v>0</v>
      </c>
      <c r="R15" s="392"/>
      <c r="S15" s="207" t="str">
        <f t="shared" si="4"/>
        <v/>
      </c>
      <c r="T15" s="208"/>
    </row>
    <row r="16" spans="2:29" ht="29.25" customHeight="1">
      <c r="B16" s="196">
        <v>6</v>
      </c>
      <c r="C16" s="384"/>
      <c r="D16" s="385"/>
      <c r="E16" s="386"/>
      <c r="F16" s="183"/>
      <c r="G16" s="197"/>
      <c r="H16" s="184">
        <v>11000</v>
      </c>
      <c r="I16" s="198" t="str">
        <f t="shared" si="0"/>
        <v/>
      </c>
      <c r="J16" s="199"/>
      <c r="K16" s="200">
        <f t="shared" si="1"/>
        <v>120</v>
      </c>
      <c r="L16" s="201">
        <f t="shared" si="2"/>
        <v>0</v>
      </c>
      <c r="M16" s="202"/>
      <c r="N16" s="203">
        <f t="shared" si="5"/>
        <v>0</v>
      </c>
      <c r="O16" s="204"/>
      <c r="P16" s="205"/>
      <c r="Q16" s="206">
        <f t="shared" si="3"/>
        <v>0</v>
      </c>
      <c r="R16" s="392"/>
      <c r="S16" s="207" t="str">
        <f t="shared" si="4"/>
        <v/>
      </c>
      <c r="T16" s="208"/>
    </row>
    <row r="17" spans="1:21" ht="29.25" customHeight="1">
      <c r="B17" s="196">
        <v>7</v>
      </c>
      <c r="C17" s="384"/>
      <c r="D17" s="385"/>
      <c r="E17" s="386"/>
      <c r="F17" s="183"/>
      <c r="G17" s="197"/>
      <c r="H17" s="184">
        <v>11000</v>
      </c>
      <c r="I17" s="198" t="str">
        <f t="shared" si="0"/>
        <v/>
      </c>
      <c r="J17" s="199"/>
      <c r="K17" s="200">
        <f t="shared" si="1"/>
        <v>120</v>
      </c>
      <c r="L17" s="201">
        <f t="shared" si="2"/>
        <v>0</v>
      </c>
      <c r="M17" s="202"/>
      <c r="N17" s="203">
        <f t="shared" si="5"/>
        <v>0</v>
      </c>
      <c r="O17" s="204"/>
      <c r="P17" s="205"/>
      <c r="Q17" s="206">
        <f t="shared" si="3"/>
        <v>0</v>
      </c>
      <c r="R17" s="392"/>
      <c r="S17" s="207" t="str">
        <f t="shared" si="4"/>
        <v/>
      </c>
      <c r="T17" s="208"/>
    </row>
    <row r="18" spans="1:21" ht="29.25" customHeight="1">
      <c r="B18" s="196">
        <v>8</v>
      </c>
      <c r="C18" s="384"/>
      <c r="D18" s="385"/>
      <c r="E18" s="386"/>
      <c r="F18" s="183"/>
      <c r="G18" s="197"/>
      <c r="H18" s="184">
        <v>11000</v>
      </c>
      <c r="I18" s="198" t="str">
        <f t="shared" si="0"/>
        <v/>
      </c>
      <c r="J18" s="199"/>
      <c r="K18" s="200">
        <f t="shared" si="1"/>
        <v>120</v>
      </c>
      <c r="L18" s="201">
        <f t="shared" si="2"/>
        <v>0</v>
      </c>
      <c r="M18" s="202"/>
      <c r="N18" s="203">
        <f t="shared" si="5"/>
        <v>0</v>
      </c>
      <c r="O18" s="204"/>
      <c r="P18" s="205"/>
      <c r="Q18" s="206">
        <f t="shared" si="3"/>
        <v>0</v>
      </c>
      <c r="R18" s="392"/>
      <c r="S18" s="207" t="str">
        <f t="shared" si="4"/>
        <v/>
      </c>
      <c r="T18" s="208"/>
    </row>
    <row r="19" spans="1:21" ht="29.25" customHeight="1">
      <c r="B19" s="196">
        <v>9</v>
      </c>
      <c r="C19" s="384"/>
      <c r="D19" s="385"/>
      <c r="E19" s="386"/>
      <c r="F19" s="183"/>
      <c r="G19" s="197"/>
      <c r="H19" s="184">
        <v>11000</v>
      </c>
      <c r="I19" s="198" t="str">
        <f t="shared" si="0"/>
        <v/>
      </c>
      <c r="J19" s="199"/>
      <c r="K19" s="200">
        <f t="shared" si="1"/>
        <v>120</v>
      </c>
      <c r="L19" s="201">
        <f t="shared" si="2"/>
        <v>0</v>
      </c>
      <c r="M19" s="202"/>
      <c r="N19" s="203">
        <f t="shared" si="5"/>
        <v>0</v>
      </c>
      <c r="O19" s="204"/>
      <c r="P19" s="205"/>
      <c r="Q19" s="206">
        <f t="shared" si="3"/>
        <v>0</v>
      </c>
      <c r="R19" s="392"/>
      <c r="S19" s="207" t="str">
        <f t="shared" si="4"/>
        <v/>
      </c>
      <c r="T19" s="208"/>
    </row>
    <row r="20" spans="1:21" ht="29.25" customHeight="1">
      <c r="B20" s="196">
        <v>10</v>
      </c>
      <c r="C20" s="384"/>
      <c r="D20" s="385"/>
      <c r="E20" s="386"/>
      <c r="F20" s="183"/>
      <c r="G20" s="197"/>
      <c r="H20" s="184">
        <v>11000</v>
      </c>
      <c r="I20" s="198" t="str">
        <f t="shared" si="0"/>
        <v/>
      </c>
      <c r="J20" s="199"/>
      <c r="K20" s="200">
        <f t="shared" si="1"/>
        <v>120</v>
      </c>
      <c r="L20" s="201">
        <f t="shared" si="2"/>
        <v>0</v>
      </c>
      <c r="M20" s="202"/>
      <c r="N20" s="203">
        <f t="shared" si="5"/>
        <v>0</v>
      </c>
      <c r="O20" s="204"/>
      <c r="P20" s="205"/>
      <c r="Q20" s="206">
        <f t="shared" si="3"/>
        <v>0</v>
      </c>
      <c r="R20" s="392"/>
      <c r="S20" s="207" t="str">
        <f>IFERROR(ROUND(O20/M20,0),"")</f>
        <v/>
      </c>
      <c r="T20" s="208"/>
    </row>
    <row r="21" spans="1:21" ht="29.25" customHeight="1">
      <c r="B21" s="196">
        <v>11</v>
      </c>
      <c r="C21" s="384"/>
      <c r="D21" s="385"/>
      <c r="E21" s="386"/>
      <c r="F21" s="183"/>
      <c r="G21" s="197"/>
      <c r="H21" s="184">
        <v>11000</v>
      </c>
      <c r="I21" s="198" t="str">
        <f t="shared" si="0"/>
        <v/>
      </c>
      <c r="J21" s="199"/>
      <c r="K21" s="200">
        <f t="shared" si="1"/>
        <v>120</v>
      </c>
      <c r="L21" s="201">
        <f t="shared" si="2"/>
        <v>0</v>
      </c>
      <c r="M21" s="202"/>
      <c r="N21" s="203">
        <f t="shared" si="5"/>
        <v>0</v>
      </c>
      <c r="O21" s="204"/>
      <c r="P21" s="205"/>
      <c r="Q21" s="206">
        <f t="shared" si="3"/>
        <v>0</v>
      </c>
      <c r="R21" s="392"/>
      <c r="S21" s="207" t="str">
        <f t="shared" si="4"/>
        <v/>
      </c>
      <c r="T21" s="208"/>
    </row>
    <row r="22" spans="1:21" ht="29.25" customHeight="1">
      <c r="B22" s="196">
        <v>12</v>
      </c>
      <c r="C22" s="384"/>
      <c r="D22" s="385"/>
      <c r="E22" s="386"/>
      <c r="F22" s="183"/>
      <c r="G22" s="197"/>
      <c r="H22" s="184">
        <v>11000</v>
      </c>
      <c r="I22" s="198" t="str">
        <f t="shared" si="0"/>
        <v/>
      </c>
      <c r="J22" s="199"/>
      <c r="K22" s="200">
        <f t="shared" si="1"/>
        <v>120</v>
      </c>
      <c r="L22" s="201">
        <f t="shared" si="2"/>
        <v>0</v>
      </c>
      <c r="M22" s="202"/>
      <c r="N22" s="203">
        <f t="shared" si="5"/>
        <v>0</v>
      </c>
      <c r="O22" s="204"/>
      <c r="P22" s="205"/>
      <c r="Q22" s="206">
        <f t="shared" si="3"/>
        <v>0</v>
      </c>
      <c r="R22" s="392"/>
      <c r="S22" s="207" t="str">
        <f t="shared" si="4"/>
        <v/>
      </c>
      <c r="T22" s="208"/>
    </row>
    <row r="23" spans="1:21" ht="29.25" customHeight="1">
      <c r="B23" s="196">
        <v>13</v>
      </c>
      <c r="C23" s="384"/>
      <c r="D23" s="385"/>
      <c r="E23" s="386"/>
      <c r="F23" s="183"/>
      <c r="G23" s="197"/>
      <c r="H23" s="184">
        <v>11000</v>
      </c>
      <c r="I23" s="198" t="str">
        <f t="shared" si="0"/>
        <v/>
      </c>
      <c r="J23" s="199"/>
      <c r="K23" s="200">
        <f t="shared" si="1"/>
        <v>120</v>
      </c>
      <c r="L23" s="201">
        <f t="shared" si="2"/>
        <v>0</v>
      </c>
      <c r="M23" s="202"/>
      <c r="N23" s="203">
        <f t="shared" si="5"/>
        <v>0</v>
      </c>
      <c r="O23" s="204"/>
      <c r="P23" s="205"/>
      <c r="Q23" s="206">
        <f t="shared" si="3"/>
        <v>0</v>
      </c>
      <c r="R23" s="392"/>
      <c r="S23" s="207" t="str">
        <f t="shared" si="4"/>
        <v/>
      </c>
      <c r="T23" s="208"/>
    </row>
    <row r="24" spans="1:21" ht="29.25" customHeight="1">
      <c r="B24" s="196">
        <v>14</v>
      </c>
      <c r="C24" s="384"/>
      <c r="D24" s="385"/>
      <c r="E24" s="386"/>
      <c r="F24" s="183"/>
      <c r="G24" s="197"/>
      <c r="H24" s="184">
        <v>11000</v>
      </c>
      <c r="I24" s="198" t="str">
        <f t="shared" si="0"/>
        <v/>
      </c>
      <c r="J24" s="199"/>
      <c r="K24" s="200">
        <f t="shared" si="1"/>
        <v>120</v>
      </c>
      <c r="L24" s="201">
        <f t="shared" si="2"/>
        <v>0</v>
      </c>
      <c r="M24" s="202"/>
      <c r="N24" s="203">
        <f t="shared" si="5"/>
        <v>0</v>
      </c>
      <c r="O24" s="204"/>
      <c r="P24" s="205"/>
      <c r="Q24" s="206">
        <f t="shared" si="3"/>
        <v>0</v>
      </c>
      <c r="R24" s="392"/>
      <c r="S24" s="207" t="str">
        <f t="shared" si="4"/>
        <v/>
      </c>
      <c r="T24" s="208"/>
    </row>
    <row r="25" spans="1:21" ht="29.25" customHeight="1" thickBot="1">
      <c r="B25" s="196">
        <v>15</v>
      </c>
      <c r="C25" s="384"/>
      <c r="D25" s="385"/>
      <c r="E25" s="386"/>
      <c r="F25" s="183"/>
      <c r="G25" s="197"/>
      <c r="H25" s="184">
        <v>11000</v>
      </c>
      <c r="I25" s="198" t="str">
        <f t="shared" si="0"/>
        <v/>
      </c>
      <c r="J25" s="199"/>
      <c r="K25" s="200">
        <f t="shared" si="1"/>
        <v>120</v>
      </c>
      <c r="L25" s="201">
        <f t="shared" si="2"/>
        <v>0</v>
      </c>
      <c r="M25" s="202"/>
      <c r="N25" s="203">
        <f t="shared" si="5"/>
        <v>0</v>
      </c>
      <c r="O25" s="204"/>
      <c r="P25" s="205"/>
      <c r="Q25" s="206">
        <f t="shared" si="3"/>
        <v>0</v>
      </c>
      <c r="R25" s="392"/>
      <c r="S25" s="207" t="str">
        <f t="shared" si="4"/>
        <v/>
      </c>
      <c r="T25" s="208"/>
    </row>
    <row r="26" spans="1:21" s="222" customFormat="1" ht="29.25" customHeight="1" thickBot="1">
      <c r="A26" s="160"/>
      <c r="B26" s="381" t="s">
        <v>167</v>
      </c>
      <c r="C26" s="382"/>
      <c r="D26" s="382"/>
      <c r="E26" s="382"/>
      <c r="F26" s="382"/>
      <c r="G26" s="383"/>
      <c r="H26" s="209"/>
      <c r="I26" s="210">
        <f>SUM(I11:I25)</f>
        <v>1</v>
      </c>
      <c r="J26" s="211"/>
      <c r="K26" s="212"/>
      <c r="L26" s="213">
        <f t="shared" ref="L26:Q26" si="6">SUM(L11:L25)</f>
        <v>0.5</v>
      </c>
      <c r="M26" s="214">
        <f t="shared" si="6"/>
        <v>24</v>
      </c>
      <c r="N26" s="215">
        <f t="shared" si="6"/>
        <v>198000</v>
      </c>
      <c r="O26" s="215">
        <f t="shared" si="6"/>
        <v>162000</v>
      </c>
      <c r="P26" s="216">
        <f t="shared" si="6"/>
        <v>153000</v>
      </c>
      <c r="Q26" s="217">
        <f t="shared" si="6"/>
        <v>9000</v>
      </c>
      <c r="R26" s="218">
        <v>37260</v>
      </c>
      <c r="S26" s="219">
        <f t="shared" si="4"/>
        <v>6750</v>
      </c>
      <c r="T26" s="220"/>
      <c r="U26" s="221"/>
    </row>
    <row r="27" spans="1:21" s="222" customFormat="1" ht="29.25" customHeight="1">
      <c r="A27" s="160"/>
      <c r="B27" s="160" t="s">
        <v>168</v>
      </c>
      <c r="C27" s="160"/>
      <c r="D27" s="160"/>
      <c r="E27" s="160"/>
      <c r="F27" s="160"/>
      <c r="G27" s="160"/>
      <c r="H27" s="160"/>
      <c r="I27" s="160"/>
      <c r="J27" s="160"/>
      <c r="K27" s="160"/>
      <c r="L27" s="160"/>
      <c r="M27" s="160"/>
      <c r="N27" s="160"/>
      <c r="O27" s="160"/>
      <c r="P27" s="160"/>
      <c r="Q27" s="160"/>
      <c r="R27" s="160"/>
      <c r="S27" s="160"/>
      <c r="T27" s="160"/>
      <c r="U27" s="221"/>
    </row>
    <row r="28" spans="1:21" s="222" customFormat="1" ht="29.25" customHeight="1">
      <c r="A28" s="160"/>
      <c r="B28" s="160"/>
      <c r="C28" s="160"/>
      <c r="D28" s="160"/>
      <c r="E28" s="160"/>
      <c r="F28" s="160"/>
      <c r="G28" s="160"/>
      <c r="H28" s="160"/>
      <c r="I28" s="160"/>
      <c r="J28" s="160"/>
      <c r="K28" s="160"/>
      <c r="L28" s="160"/>
      <c r="M28" s="160"/>
      <c r="N28" s="160"/>
      <c r="O28" s="234"/>
      <c r="P28" s="234"/>
      <c r="Q28" s="234"/>
      <c r="R28" s="160"/>
      <c r="S28" s="160"/>
      <c r="T28" s="235"/>
      <c r="U28" s="221"/>
    </row>
    <row r="29" spans="1:21" s="222" customFormat="1" ht="29.25" customHeight="1">
      <c r="A29" s="160"/>
      <c r="B29" s="223"/>
      <c r="C29" s="160"/>
      <c r="D29" s="160"/>
      <c r="E29" s="160"/>
      <c r="F29" s="160"/>
      <c r="G29" s="160"/>
      <c r="H29" s="160"/>
      <c r="I29" s="160"/>
      <c r="J29" s="160"/>
      <c r="K29" s="160"/>
      <c r="L29" s="222" t="s">
        <v>169</v>
      </c>
      <c r="U29" s="221"/>
    </row>
    <row r="30" spans="1:21" ht="38.25" customHeight="1">
      <c r="L30" s="379"/>
      <c r="M30" s="379"/>
      <c r="N30" s="379"/>
      <c r="O30" s="224" t="s">
        <v>170</v>
      </c>
      <c r="P30" s="225"/>
      <c r="Q30" s="224" t="s">
        <v>171</v>
      </c>
      <c r="R30" s="226">
        <f>O26</f>
        <v>162000</v>
      </c>
      <c r="S30" s="224" t="s">
        <v>172</v>
      </c>
      <c r="T30" s="227" t="str">
        <f>IFERROR(ROUNDDOWN(L30/P30*R30,0),"")</f>
        <v/>
      </c>
    </row>
    <row r="31" spans="1:21" ht="27" customHeight="1">
      <c r="L31" s="380" t="s">
        <v>173</v>
      </c>
      <c r="M31" s="380"/>
      <c r="N31" s="380"/>
      <c r="O31" s="228"/>
      <c r="P31" s="228" t="s">
        <v>174</v>
      </c>
      <c r="Q31" s="228"/>
      <c r="R31" s="228" t="s">
        <v>175</v>
      </c>
      <c r="S31" s="228"/>
      <c r="T31" s="229" t="s">
        <v>176</v>
      </c>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row r="1859" ht="18" customHeight="1"/>
    <row r="1860" ht="18" customHeight="1"/>
    <row r="1861" ht="18" customHeight="1"/>
    <row r="1862" ht="18" customHeight="1"/>
    <row r="1863" ht="18" customHeight="1"/>
    <row r="1864" ht="18" customHeight="1"/>
    <row r="1865" ht="18" customHeight="1"/>
    <row r="1866" ht="18" customHeight="1"/>
    <row r="1867" ht="18" customHeight="1"/>
    <row r="1868" ht="18" customHeight="1"/>
    <row r="1869" ht="18" customHeight="1"/>
  </sheetData>
  <mergeCells count="34">
    <mergeCell ref="B3:T3"/>
    <mergeCell ref="S5:T5"/>
    <mergeCell ref="B8:B9"/>
    <mergeCell ref="C8:E9"/>
    <mergeCell ref="F8:F9"/>
    <mergeCell ref="G8:G9"/>
    <mergeCell ref="H8:H9"/>
    <mergeCell ref="I8:I9"/>
    <mergeCell ref="J8:L8"/>
    <mergeCell ref="M8:M9"/>
    <mergeCell ref="C20:E20"/>
    <mergeCell ref="N8:N9"/>
    <mergeCell ref="R8:R9"/>
    <mergeCell ref="S8:S9"/>
    <mergeCell ref="T8:T9"/>
    <mergeCell ref="C10:E10"/>
    <mergeCell ref="R10:R25"/>
    <mergeCell ref="C11:E11"/>
    <mergeCell ref="C12:E12"/>
    <mergeCell ref="C13:E13"/>
    <mergeCell ref="C14:E14"/>
    <mergeCell ref="C15:E15"/>
    <mergeCell ref="C16:E16"/>
    <mergeCell ref="C17:E17"/>
    <mergeCell ref="C18:E18"/>
    <mergeCell ref="C19:E19"/>
    <mergeCell ref="L30:N30"/>
    <mergeCell ref="L31:N31"/>
    <mergeCell ref="C21:E21"/>
    <mergeCell ref="C22:E22"/>
    <mergeCell ref="C23:E23"/>
    <mergeCell ref="C24:E24"/>
    <mergeCell ref="C25:E25"/>
    <mergeCell ref="B26:G26"/>
  </mergeCells>
  <phoneticPr fontId="3"/>
  <dataValidations count="3">
    <dataValidation type="list" allowBlank="1" showInputMessage="1" showErrorMessage="1" sqref="G11:G25">
      <formula1>"常勤職員,非常勤職員"</formula1>
    </dataValidation>
    <dataValidation type="list" allowBlank="1" showInputMessage="1" showErrorMessage="1" sqref="F11:F25">
      <formula1>"放課後児童支援員,補助員,育成支援の周辺業務を行う職員,その他"</formula1>
    </dataValidation>
    <dataValidation type="list" allowBlank="1" showInputMessage="1" showErrorMessage="1" sqref="M11:M25">
      <formula1>"1,2,3,4,5,6,7,8,9,10,11,12"</formula1>
    </dataValidation>
  </dataValidations>
  <pageMargins left="0.51181102362204722" right="0.70866141732283472" top="0.74803149606299213" bottom="0.74803149606299213" header="0.31496062992125984" footer="0.31496062992125984"/>
  <pageSetup paperSize="9" scale="5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C651"/>
  <sheetViews>
    <sheetView zoomScaleNormal="100" workbookViewId="0">
      <selection activeCell="M19" sqref="M19"/>
    </sheetView>
  </sheetViews>
  <sheetFormatPr defaultRowHeight="13.5"/>
  <cols>
    <col min="1" max="1" width="2.625" style="160" customWidth="1"/>
    <col min="2" max="2" width="25.75" style="229" customWidth="1"/>
    <col min="3" max="3" width="59.125" style="229" customWidth="1"/>
    <col min="4" max="171" width="2.625" style="160" customWidth="1"/>
    <col min="172" max="16384" width="9" style="160"/>
  </cols>
  <sheetData>
    <row r="1" spans="2:3" ht="18" customHeight="1">
      <c r="B1" s="230" t="s">
        <v>177</v>
      </c>
    </row>
    <row r="2" spans="2:3" ht="18" customHeight="1"/>
    <row r="3" spans="2:3" ht="18" customHeight="1"/>
    <row r="4" spans="2:3" ht="30" customHeight="1">
      <c r="B4" s="231" t="s">
        <v>178</v>
      </c>
      <c r="C4" s="232" t="s">
        <v>179</v>
      </c>
    </row>
    <row r="5" spans="2:3" ht="30" customHeight="1">
      <c r="B5" s="231" t="s">
        <v>180</v>
      </c>
      <c r="C5" s="232" t="s">
        <v>181</v>
      </c>
    </row>
    <row r="6" spans="2:3" ht="54">
      <c r="B6" s="231" t="s">
        <v>182</v>
      </c>
      <c r="C6" s="232" t="s">
        <v>183</v>
      </c>
    </row>
    <row r="7" spans="2:3" ht="67.5">
      <c r="B7" s="231" t="s">
        <v>166</v>
      </c>
      <c r="C7" s="232" t="s">
        <v>184</v>
      </c>
    </row>
    <row r="8" spans="2:3" ht="54">
      <c r="B8" s="231" t="s">
        <v>185</v>
      </c>
      <c r="C8" s="232" t="s">
        <v>186</v>
      </c>
    </row>
    <row r="9" spans="2:3" ht="30" customHeight="1">
      <c r="B9" s="231" t="s">
        <v>187</v>
      </c>
      <c r="C9" s="232" t="s">
        <v>188</v>
      </c>
    </row>
    <row r="10" spans="2:3" ht="67.5">
      <c r="B10" s="231" t="s">
        <v>189</v>
      </c>
      <c r="C10" s="232" t="s">
        <v>190</v>
      </c>
    </row>
    <row r="11" spans="2:3" ht="40.5">
      <c r="B11" s="231" t="s">
        <v>191</v>
      </c>
      <c r="C11" s="232" t="s">
        <v>192</v>
      </c>
    </row>
    <row r="12" spans="2:3" ht="108">
      <c r="B12" s="231" t="s">
        <v>193</v>
      </c>
      <c r="C12" s="232" t="s">
        <v>194</v>
      </c>
    </row>
    <row r="13" spans="2:3" ht="81">
      <c r="B13" s="231" t="s">
        <v>195</v>
      </c>
      <c r="C13" s="232" t="s">
        <v>196</v>
      </c>
    </row>
    <row r="14" spans="2:3" ht="81">
      <c r="B14" s="231" t="s">
        <v>197</v>
      </c>
      <c r="C14" s="232" t="s">
        <v>198</v>
      </c>
    </row>
    <row r="15" spans="2:3" ht="40.5">
      <c r="B15" s="231" t="s">
        <v>199</v>
      </c>
      <c r="C15" s="232" t="s">
        <v>200</v>
      </c>
    </row>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sheetData>
  <phoneticPr fontId="3"/>
  <pageMargins left="0.51181102362204722" right="0.70866141732283472" top="0.74803149606299213" bottom="0.74803149606299213" header="0.31496062992125984" footer="0.31496062992125984"/>
  <pageSetup paperSize="9" scale="67"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M89"/>
  <sheetViews>
    <sheetView showGridLines="0" view="pageBreakPreview" topLeftCell="B1" zoomScaleNormal="100" zoomScaleSheetLayoutView="100" workbookViewId="0">
      <selection activeCell="J20" sqref="J20"/>
    </sheetView>
  </sheetViews>
  <sheetFormatPr defaultRowHeight="18.75"/>
  <cols>
    <col min="1" max="1" width="2.375" style="79" customWidth="1"/>
    <col min="2" max="2" width="3.25" style="79" bestFit="1" customWidth="1"/>
    <col min="3" max="3" width="16.875" style="79" customWidth="1"/>
    <col min="4" max="4" width="7.5" style="79" customWidth="1"/>
    <col min="5" max="5" width="8.75" style="79" customWidth="1"/>
    <col min="6" max="6" width="14.375" style="79" customWidth="1"/>
    <col min="7" max="7" width="2.625" style="79" bestFit="1" customWidth="1"/>
    <col min="8" max="8" width="3.5" style="79" bestFit="1" customWidth="1"/>
    <col min="9" max="9" width="2.625" style="79" bestFit="1" customWidth="1"/>
    <col min="10" max="10" width="5.5" style="79" bestFit="1" customWidth="1"/>
    <col min="11" max="13" width="3.25" style="79" customWidth="1"/>
    <col min="14" max="14" width="5.5" style="79" bestFit="1" customWidth="1"/>
    <col min="15" max="16" width="3.5" style="79" bestFit="1" customWidth="1"/>
    <col min="17" max="17" width="2.75" style="79" customWidth="1"/>
    <col min="18" max="18" width="5.5" style="79" bestFit="1" customWidth="1"/>
    <col min="19" max="19" width="12.75" style="79" customWidth="1"/>
    <col min="20" max="20" width="11.875" style="79" customWidth="1"/>
    <col min="21" max="23" width="13.5" style="79" customWidth="1"/>
    <col min="24" max="27" width="7.125" style="79" customWidth="1"/>
    <col min="28" max="29" width="2.125" style="79" customWidth="1"/>
    <col min="30" max="30" width="0" style="79" hidden="1" customWidth="1"/>
    <col min="31" max="31" width="11.125" style="79" hidden="1" customWidth="1"/>
    <col min="32" max="16384" width="9" style="79"/>
  </cols>
  <sheetData>
    <row r="1" spans="1:65" ht="13.5" customHeight="1">
      <c r="A1" s="77"/>
      <c r="B1" s="77"/>
      <c r="C1" s="77"/>
      <c r="D1" s="77"/>
      <c r="E1" s="77"/>
      <c r="F1" s="77"/>
      <c r="G1" s="77"/>
      <c r="H1" s="77"/>
      <c r="I1" s="77"/>
      <c r="J1" s="77"/>
      <c r="K1" s="77"/>
      <c r="L1" s="77"/>
      <c r="M1" s="77"/>
      <c r="N1" s="77"/>
      <c r="O1" s="77"/>
      <c r="P1" s="77"/>
      <c r="Q1" s="77"/>
      <c r="R1" s="77"/>
      <c r="S1" s="77"/>
      <c r="T1" s="77"/>
      <c r="U1" s="77"/>
      <c r="V1" s="77"/>
      <c r="W1" s="77"/>
      <c r="X1" s="78"/>
      <c r="Y1" s="78"/>
      <c r="Z1" s="78"/>
      <c r="AB1" s="78"/>
      <c r="AC1" s="78"/>
    </row>
    <row r="2" spans="1:65" ht="12"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65" ht="22.5" customHeight="1">
      <c r="A3" s="77"/>
      <c r="B3" s="412" t="s">
        <v>233</v>
      </c>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77"/>
      <c r="AC3" s="77"/>
    </row>
    <row r="4" spans="1:65" ht="15" customHeight="1">
      <c r="A4" s="80"/>
      <c r="B4" s="81"/>
      <c r="C4" s="82"/>
      <c r="D4" s="82"/>
      <c r="E4" s="82"/>
      <c r="F4" s="82"/>
      <c r="G4" s="83"/>
      <c r="H4" s="83"/>
      <c r="I4" s="83"/>
      <c r="J4" s="83"/>
      <c r="K4" s="83"/>
      <c r="L4" s="83"/>
      <c r="M4" s="83"/>
      <c r="N4" s="83"/>
      <c r="O4" s="83"/>
      <c r="P4" s="83"/>
      <c r="Q4" s="83"/>
      <c r="R4" s="83"/>
      <c r="S4" s="83"/>
      <c r="T4" s="83"/>
      <c r="U4" s="83"/>
      <c r="V4" s="263"/>
      <c r="W4" s="83"/>
      <c r="X4" s="83"/>
      <c r="Y4" s="83"/>
      <c r="Z4" s="83"/>
      <c r="AA4" s="83"/>
      <c r="AB4" s="77"/>
      <c r="AC4" s="77"/>
    </row>
    <row r="5" spans="1:65" ht="22.5" customHeight="1" thickBot="1">
      <c r="A5" s="77"/>
      <c r="B5" s="413" t="s">
        <v>77</v>
      </c>
      <c r="C5" s="413" t="s">
        <v>78</v>
      </c>
      <c r="D5" s="422" t="s">
        <v>98</v>
      </c>
      <c r="E5" s="416" t="s">
        <v>99</v>
      </c>
      <c r="F5" s="425" t="s">
        <v>101</v>
      </c>
      <c r="G5" s="419" t="s">
        <v>234</v>
      </c>
      <c r="H5" s="420"/>
      <c r="I5" s="420"/>
      <c r="J5" s="420"/>
      <c r="K5" s="420"/>
      <c r="L5" s="420"/>
      <c r="M5" s="420"/>
      <c r="N5" s="420"/>
      <c r="O5" s="420"/>
      <c r="P5" s="420"/>
      <c r="Q5" s="420"/>
      <c r="R5" s="421"/>
      <c r="S5" s="422" t="s">
        <v>103</v>
      </c>
      <c r="T5" s="422" t="s">
        <v>125</v>
      </c>
      <c r="U5" s="426" t="s">
        <v>104</v>
      </c>
      <c r="V5" s="420"/>
      <c r="W5" s="420"/>
      <c r="X5" s="427" t="s">
        <v>105</v>
      </c>
      <c r="Y5" s="427"/>
      <c r="Z5" s="427"/>
      <c r="AA5" s="427"/>
      <c r="AB5" s="77"/>
      <c r="AC5" s="77"/>
    </row>
    <row r="6" spans="1:65" ht="28.5" customHeight="1">
      <c r="A6" s="77"/>
      <c r="B6" s="414"/>
      <c r="C6" s="414"/>
      <c r="D6" s="423"/>
      <c r="E6" s="417"/>
      <c r="F6" s="425"/>
      <c r="G6" s="416" t="s">
        <v>91</v>
      </c>
      <c r="H6" s="428"/>
      <c r="I6" s="428"/>
      <c r="J6" s="437"/>
      <c r="K6" s="416" t="s">
        <v>124</v>
      </c>
      <c r="L6" s="428"/>
      <c r="M6" s="428"/>
      <c r="N6" s="437"/>
      <c r="O6" s="419" t="s">
        <v>79</v>
      </c>
      <c r="P6" s="420"/>
      <c r="Q6" s="420"/>
      <c r="R6" s="421"/>
      <c r="S6" s="423"/>
      <c r="T6" s="423"/>
      <c r="U6" s="417" t="s">
        <v>85</v>
      </c>
      <c r="V6" s="430" t="s">
        <v>235</v>
      </c>
      <c r="W6" s="441" t="s">
        <v>236</v>
      </c>
      <c r="X6" s="428" t="s">
        <v>80</v>
      </c>
      <c r="Y6" s="416" t="s">
        <v>81</v>
      </c>
      <c r="Z6" s="422" t="s">
        <v>82</v>
      </c>
      <c r="AA6" s="422" t="s">
        <v>92</v>
      </c>
      <c r="AB6" s="77"/>
      <c r="AC6" s="77"/>
    </row>
    <row r="7" spans="1:65" ht="41.25" customHeight="1">
      <c r="A7" s="77"/>
      <c r="B7" s="415"/>
      <c r="C7" s="414"/>
      <c r="D7" s="424"/>
      <c r="E7" s="418"/>
      <c r="F7" s="425"/>
      <c r="G7" s="417"/>
      <c r="H7" s="429"/>
      <c r="I7" s="429"/>
      <c r="J7" s="438"/>
      <c r="K7" s="417"/>
      <c r="L7" s="429"/>
      <c r="M7" s="429"/>
      <c r="N7" s="438"/>
      <c r="O7" s="418"/>
      <c r="P7" s="439"/>
      <c r="Q7" s="439"/>
      <c r="R7" s="440"/>
      <c r="S7" s="424"/>
      <c r="T7" s="424"/>
      <c r="U7" s="418"/>
      <c r="V7" s="431"/>
      <c r="W7" s="442"/>
      <c r="X7" s="429"/>
      <c r="Y7" s="417"/>
      <c r="Z7" s="423"/>
      <c r="AA7" s="423"/>
      <c r="AB7" s="77"/>
      <c r="AC7" s="77"/>
      <c r="AD7" s="86" t="s">
        <v>89</v>
      </c>
      <c r="AE7" s="86" t="s">
        <v>90</v>
      </c>
    </row>
    <row r="8" spans="1:65" ht="30" customHeight="1">
      <c r="A8" s="77"/>
      <c r="B8" s="87">
        <v>1</v>
      </c>
      <c r="C8" s="88"/>
      <c r="D8" s="88"/>
      <c r="E8" s="89"/>
      <c r="F8" s="90"/>
      <c r="G8" s="91"/>
      <c r="H8" s="92" t="s">
        <v>83</v>
      </c>
      <c r="I8" s="93"/>
      <c r="J8" s="94" t="s">
        <v>84</v>
      </c>
      <c r="K8" s="91"/>
      <c r="L8" s="92" t="s">
        <v>83</v>
      </c>
      <c r="M8" s="93"/>
      <c r="N8" s="94" t="s">
        <v>84</v>
      </c>
      <c r="O8" s="95" t="str">
        <f>IF(I8="","",ROUNDDOWN(((G8+K8)*12+I8+M8)/12,0))</f>
        <v/>
      </c>
      <c r="P8" s="92" t="s">
        <v>83</v>
      </c>
      <c r="Q8" s="96" t="str">
        <f t="shared" ref="Q8:Q13" si="0">IF(I8="","",((G8+K8)*12+I8+M8)-(O8*12))</f>
        <v/>
      </c>
      <c r="R8" s="94" t="s">
        <v>84</v>
      </c>
      <c r="S8" s="104" t="str">
        <f>IF(E8="①", "131,000",IF(E8="②","263,000",IF(E8= "③","394,000","")))</f>
        <v/>
      </c>
      <c r="T8" s="121"/>
      <c r="U8" s="97" t="str">
        <f>IFERROR(ROUNDDOWN(S8*T8/12,0),"")</f>
        <v/>
      </c>
      <c r="V8" s="269"/>
      <c r="W8" s="123">
        <f>MINA(U8,V8)</f>
        <v>0</v>
      </c>
      <c r="X8" s="121"/>
      <c r="Y8" s="97"/>
      <c r="Z8" s="97"/>
      <c r="AA8" s="98"/>
      <c r="AB8" s="77"/>
      <c r="AC8" s="77"/>
      <c r="AD8" s="99" t="s">
        <v>86</v>
      </c>
      <c r="AE8" s="100">
        <v>131000</v>
      </c>
      <c r="BM8" s="85"/>
    </row>
    <row r="9" spans="1:65" ht="30" customHeight="1">
      <c r="A9" s="77"/>
      <c r="B9" s="87">
        <v>2</v>
      </c>
      <c r="C9" s="88"/>
      <c r="D9" s="88"/>
      <c r="E9" s="89"/>
      <c r="F9" s="90"/>
      <c r="G9" s="91"/>
      <c r="H9" s="92" t="s">
        <v>83</v>
      </c>
      <c r="I9" s="93"/>
      <c r="J9" s="94" t="s">
        <v>84</v>
      </c>
      <c r="K9" s="91"/>
      <c r="L9" s="92" t="s">
        <v>83</v>
      </c>
      <c r="M9" s="93"/>
      <c r="N9" s="94" t="s">
        <v>84</v>
      </c>
      <c r="O9" s="95" t="str">
        <f t="shared" ref="O9:O13" si="1">IF(I9="","",ROUNDDOWN(((G9+K9)*12+I9+M9)/12,0))</f>
        <v/>
      </c>
      <c r="P9" s="92" t="s">
        <v>83</v>
      </c>
      <c r="Q9" s="96" t="str">
        <f t="shared" si="0"/>
        <v/>
      </c>
      <c r="R9" s="101" t="s">
        <v>84</v>
      </c>
      <c r="S9" s="104" t="str">
        <f t="shared" ref="S9:S13" si="2">IF(E9="①", "131,000",IF(E9="②","263,000",IF(E9= "③","394,000","")))</f>
        <v/>
      </c>
      <c r="T9" s="121"/>
      <c r="U9" s="97" t="str">
        <f t="shared" ref="U9:U13" si="3">IFERROR(ROUNDDOWN(S9*T9/12,0),"")</f>
        <v/>
      </c>
      <c r="V9" s="269"/>
      <c r="W9" s="123">
        <f t="shared" ref="W9:W13" si="4">MINA(U9,V9)</f>
        <v>0</v>
      </c>
      <c r="X9" s="121"/>
      <c r="Y9" s="97"/>
      <c r="Z9" s="97"/>
      <c r="AA9" s="98"/>
      <c r="AB9" s="77"/>
      <c r="AC9" s="77"/>
      <c r="AD9" s="99" t="s">
        <v>87</v>
      </c>
      <c r="AE9" s="100">
        <v>263000</v>
      </c>
    </row>
    <row r="10" spans="1:65" ht="30" customHeight="1">
      <c r="A10" s="77"/>
      <c r="B10" s="87">
        <v>3</v>
      </c>
      <c r="C10" s="88"/>
      <c r="D10" s="88"/>
      <c r="E10" s="89"/>
      <c r="F10" s="90"/>
      <c r="G10" s="91"/>
      <c r="H10" s="92" t="s">
        <v>83</v>
      </c>
      <c r="I10" s="93"/>
      <c r="J10" s="94" t="s">
        <v>84</v>
      </c>
      <c r="K10" s="91"/>
      <c r="L10" s="92" t="s">
        <v>83</v>
      </c>
      <c r="M10" s="93"/>
      <c r="N10" s="94" t="s">
        <v>84</v>
      </c>
      <c r="O10" s="95" t="str">
        <f t="shared" si="1"/>
        <v/>
      </c>
      <c r="P10" s="92" t="s">
        <v>83</v>
      </c>
      <c r="Q10" s="96" t="str">
        <f t="shared" si="0"/>
        <v/>
      </c>
      <c r="R10" s="101" t="s">
        <v>84</v>
      </c>
      <c r="S10" s="104" t="str">
        <f t="shared" si="2"/>
        <v/>
      </c>
      <c r="T10" s="121"/>
      <c r="U10" s="97" t="str">
        <f t="shared" si="3"/>
        <v/>
      </c>
      <c r="V10" s="269"/>
      <c r="W10" s="123">
        <f t="shared" si="4"/>
        <v>0</v>
      </c>
      <c r="X10" s="121"/>
      <c r="Y10" s="97"/>
      <c r="Z10" s="97"/>
      <c r="AA10" s="98"/>
      <c r="AB10" s="77"/>
      <c r="AC10" s="77"/>
      <c r="AD10" s="127" t="s">
        <v>88</v>
      </c>
      <c r="AE10" s="128">
        <v>394000</v>
      </c>
    </row>
    <row r="11" spans="1:65" ht="30" customHeight="1">
      <c r="A11" s="77"/>
      <c r="B11" s="87">
        <v>4</v>
      </c>
      <c r="C11" s="88"/>
      <c r="D11" s="88"/>
      <c r="E11" s="89"/>
      <c r="F11" s="90"/>
      <c r="G11" s="91"/>
      <c r="H11" s="92" t="s">
        <v>83</v>
      </c>
      <c r="I11" s="93"/>
      <c r="J11" s="94" t="s">
        <v>84</v>
      </c>
      <c r="K11" s="91"/>
      <c r="L11" s="92" t="s">
        <v>83</v>
      </c>
      <c r="M11" s="93"/>
      <c r="N11" s="94" t="s">
        <v>84</v>
      </c>
      <c r="O11" s="95" t="str">
        <f t="shared" si="1"/>
        <v/>
      </c>
      <c r="P11" s="92" t="s">
        <v>83</v>
      </c>
      <c r="Q11" s="96" t="str">
        <f t="shared" si="0"/>
        <v/>
      </c>
      <c r="R11" s="101" t="s">
        <v>84</v>
      </c>
      <c r="S11" s="104" t="str">
        <f>IF(E11="①", "131,000",IF(E11="②","263,000",IF(E11= "③","394,000","")))</f>
        <v/>
      </c>
      <c r="T11" s="121"/>
      <c r="U11" s="97" t="str">
        <f t="shared" si="3"/>
        <v/>
      </c>
      <c r="V11" s="269"/>
      <c r="W11" s="123">
        <f t="shared" si="4"/>
        <v>0</v>
      </c>
      <c r="X11" s="121"/>
      <c r="Y11" s="97"/>
      <c r="Z11" s="97"/>
      <c r="AA11" s="98"/>
      <c r="AB11" s="77"/>
      <c r="AC11" s="77"/>
      <c r="AD11" s="99" t="s">
        <v>107</v>
      </c>
      <c r="AE11" s="100">
        <v>919000</v>
      </c>
    </row>
    <row r="12" spans="1:65" ht="30" customHeight="1">
      <c r="A12" s="77"/>
      <c r="B12" s="87">
        <v>5</v>
      </c>
      <c r="C12" s="88"/>
      <c r="D12" s="88"/>
      <c r="E12" s="89"/>
      <c r="F12" s="90"/>
      <c r="G12" s="91"/>
      <c r="H12" s="92" t="s">
        <v>83</v>
      </c>
      <c r="I12" s="93"/>
      <c r="J12" s="94" t="s">
        <v>84</v>
      </c>
      <c r="K12" s="91"/>
      <c r="L12" s="92" t="s">
        <v>83</v>
      </c>
      <c r="M12" s="93"/>
      <c r="N12" s="94" t="s">
        <v>84</v>
      </c>
      <c r="O12" s="95" t="str">
        <f t="shared" si="1"/>
        <v/>
      </c>
      <c r="P12" s="92" t="s">
        <v>83</v>
      </c>
      <c r="Q12" s="96" t="str">
        <f t="shared" si="0"/>
        <v/>
      </c>
      <c r="R12" s="101" t="s">
        <v>84</v>
      </c>
      <c r="S12" s="104" t="str">
        <f t="shared" si="2"/>
        <v/>
      </c>
      <c r="T12" s="121"/>
      <c r="U12" s="97" t="str">
        <f t="shared" si="3"/>
        <v/>
      </c>
      <c r="V12" s="269"/>
      <c r="W12" s="123">
        <f t="shared" si="4"/>
        <v>0</v>
      </c>
      <c r="X12" s="121"/>
      <c r="Y12" s="97"/>
      <c r="Z12" s="97"/>
      <c r="AA12" s="98"/>
      <c r="AB12" s="77"/>
      <c r="AC12" s="77"/>
    </row>
    <row r="13" spans="1:65" ht="30" customHeight="1" thickBot="1">
      <c r="A13" s="77"/>
      <c r="B13" s="102">
        <v>6</v>
      </c>
      <c r="C13" s="88"/>
      <c r="D13" s="88"/>
      <c r="E13" s="89"/>
      <c r="F13" s="103"/>
      <c r="G13" s="91"/>
      <c r="H13" s="92" t="s">
        <v>83</v>
      </c>
      <c r="I13" s="93"/>
      <c r="J13" s="94" t="s">
        <v>84</v>
      </c>
      <c r="K13" s="91"/>
      <c r="L13" s="92" t="s">
        <v>83</v>
      </c>
      <c r="M13" s="93"/>
      <c r="N13" s="94" t="s">
        <v>84</v>
      </c>
      <c r="O13" s="95" t="str">
        <f t="shared" si="1"/>
        <v/>
      </c>
      <c r="P13" s="92" t="s">
        <v>83</v>
      </c>
      <c r="Q13" s="96" t="str">
        <f t="shared" si="0"/>
        <v/>
      </c>
      <c r="R13" s="94" t="s">
        <v>84</v>
      </c>
      <c r="S13" s="104" t="str">
        <f t="shared" si="2"/>
        <v/>
      </c>
      <c r="T13" s="94"/>
      <c r="U13" s="88" t="str">
        <f t="shared" si="3"/>
        <v/>
      </c>
      <c r="V13" s="269"/>
      <c r="W13" s="124">
        <f t="shared" si="4"/>
        <v>0</v>
      </c>
      <c r="X13" s="122"/>
      <c r="Y13" s="88"/>
      <c r="Z13" s="88"/>
      <c r="AA13" s="104"/>
      <c r="AB13" s="77"/>
      <c r="AC13" s="77"/>
    </row>
    <row r="14" spans="1:65" ht="30.75" customHeight="1">
      <c r="A14" s="77"/>
      <c r="B14" s="105"/>
      <c r="C14" s="106"/>
      <c r="D14" s="106"/>
      <c r="E14" s="106"/>
      <c r="F14" s="106"/>
      <c r="G14" s="443" t="s">
        <v>106</v>
      </c>
      <c r="H14" s="443"/>
      <c r="I14" s="443"/>
      <c r="J14" s="443"/>
      <c r="K14" s="443"/>
      <c r="L14" s="443"/>
      <c r="M14" s="443"/>
      <c r="N14" s="443"/>
      <c r="O14" s="443"/>
      <c r="P14" s="443"/>
      <c r="Q14" s="443"/>
      <c r="R14" s="443"/>
      <c r="S14" s="443"/>
      <c r="T14" s="443"/>
      <c r="U14" s="436">
        <f xml:space="preserve"> MIN(919000,(SUM(W8:W13)))</f>
        <v>0</v>
      </c>
      <c r="V14" s="436"/>
      <c r="W14" s="436"/>
      <c r="X14" s="120" t="s">
        <v>9</v>
      </c>
      <c r="Y14" s="106"/>
      <c r="Z14" s="106"/>
      <c r="AA14" s="106"/>
      <c r="AB14" s="77"/>
      <c r="AC14" s="77"/>
    </row>
    <row r="15" spans="1:65" ht="12.75" customHeight="1">
      <c r="A15" s="77"/>
      <c r="B15" s="105"/>
      <c r="C15" s="106"/>
      <c r="D15" s="106"/>
      <c r="E15" s="106"/>
      <c r="F15" s="106"/>
      <c r="H15" s="106"/>
      <c r="I15" s="106"/>
      <c r="J15" s="106"/>
      <c r="K15" s="106"/>
      <c r="L15" s="106"/>
      <c r="M15" s="106"/>
      <c r="N15" s="106"/>
      <c r="O15" s="106"/>
      <c r="P15" s="106"/>
      <c r="Q15" s="106"/>
      <c r="R15" s="435" t="s">
        <v>97</v>
      </c>
      <c r="S15" s="435"/>
      <c r="T15" s="435"/>
      <c r="U15" s="435"/>
      <c r="V15" s="435"/>
      <c r="W15" s="435"/>
      <c r="X15" s="435"/>
      <c r="Y15" s="435"/>
      <c r="Z15" s="435"/>
      <c r="AA15" s="435"/>
      <c r="AB15" s="77"/>
      <c r="AC15" s="77"/>
    </row>
    <row r="16" spans="1:65" ht="30" customHeight="1">
      <c r="A16" s="77"/>
      <c r="B16" s="105"/>
      <c r="C16" s="433" t="s">
        <v>93</v>
      </c>
      <c r="D16" s="433"/>
      <c r="E16" s="434"/>
      <c r="F16" s="434"/>
      <c r="G16" s="434"/>
      <c r="H16" s="434"/>
      <c r="I16" s="434"/>
      <c r="J16" s="434"/>
      <c r="K16" s="434"/>
      <c r="L16" s="434"/>
      <c r="M16" s="434"/>
      <c r="N16" s="434"/>
      <c r="O16" s="434"/>
      <c r="P16" s="434"/>
      <c r="Q16" s="434"/>
      <c r="R16" s="434"/>
      <c r="S16" s="434"/>
      <c r="T16" s="434"/>
      <c r="U16" s="434"/>
      <c r="V16" s="434"/>
      <c r="W16" s="434"/>
      <c r="X16" s="109"/>
      <c r="Y16" s="109"/>
      <c r="Z16" s="109"/>
      <c r="AA16" s="109"/>
      <c r="AB16" s="77"/>
      <c r="AC16" s="77"/>
    </row>
    <row r="17" spans="1:29" ht="13.5" customHeight="1">
      <c r="A17" s="77"/>
      <c r="B17" s="110" t="s">
        <v>251</v>
      </c>
      <c r="C17" s="107"/>
      <c r="D17" s="107"/>
      <c r="E17" s="108"/>
      <c r="F17" s="108"/>
      <c r="G17" s="108"/>
      <c r="H17" s="108"/>
      <c r="I17" s="108"/>
      <c r="J17" s="108"/>
      <c r="K17" s="108"/>
      <c r="L17" s="108"/>
      <c r="M17" s="108"/>
      <c r="N17" s="108"/>
      <c r="O17" s="108"/>
      <c r="P17" s="108"/>
      <c r="Q17" s="108"/>
      <c r="R17" s="108"/>
      <c r="S17" s="108"/>
      <c r="T17" s="108"/>
      <c r="U17" s="108"/>
      <c r="V17" s="266"/>
      <c r="W17" s="108"/>
      <c r="X17" s="109"/>
      <c r="Y17" s="109"/>
      <c r="Z17" s="109"/>
      <c r="AA17" s="109"/>
      <c r="AB17" s="77"/>
      <c r="AC17" s="77"/>
    </row>
    <row r="18" spans="1:29" ht="13.5" customHeight="1">
      <c r="A18" s="77"/>
      <c r="B18" s="110" t="s">
        <v>239</v>
      </c>
      <c r="E18" s="111"/>
      <c r="F18" s="111"/>
      <c r="G18" s="111"/>
      <c r="H18" s="111"/>
      <c r="I18" s="111"/>
      <c r="J18" s="106"/>
      <c r="K18" s="106"/>
      <c r="L18" s="106"/>
      <c r="M18" s="106"/>
      <c r="N18" s="106"/>
      <c r="O18" s="106"/>
      <c r="P18" s="106"/>
      <c r="Q18" s="106"/>
      <c r="R18" s="106"/>
      <c r="S18" s="106"/>
      <c r="T18" s="106"/>
      <c r="U18" s="106"/>
      <c r="V18" s="106"/>
      <c r="W18" s="106"/>
      <c r="X18" s="106"/>
      <c r="Y18" s="106"/>
      <c r="Z18" s="106"/>
      <c r="AA18" s="106"/>
      <c r="AB18" s="77"/>
      <c r="AC18" s="77"/>
    </row>
    <row r="19" spans="1:29" ht="13.5" customHeight="1">
      <c r="A19" s="77"/>
      <c r="B19" s="110" t="s">
        <v>102</v>
      </c>
      <c r="E19" s="111"/>
      <c r="F19" s="111"/>
      <c r="G19" s="111"/>
      <c r="H19" s="111"/>
      <c r="I19" s="111"/>
      <c r="J19" s="106"/>
      <c r="K19" s="106"/>
      <c r="L19" s="106"/>
      <c r="M19" s="106"/>
      <c r="N19" s="106"/>
      <c r="O19" s="106"/>
      <c r="P19" s="106"/>
      <c r="Q19" s="106"/>
      <c r="R19" s="106"/>
      <c r="S19" s="106"/>
      <c r="T19" s="106"/>
      <c r="U19" s="106"/>
      <c r="V19" s="106"/>
      <c r="W19" s="106"/>
      <c r="X19" s="106"/>
      <c r="Y19" s="106"/>
      <c r="Z19" s="106"/>
      <c r="AA19" s="106"/>
      <c r="AB19" s="77"/>
      <c r="AC19" s="77"/>
    </row>
    <row r="20" spans="1:29" ht="13.5" customHeight="1">
      <c r="A20" s="77"/>
      <c r="B20" s="84" t="s">
        <v>238</v>
      </c>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77"/>
      <c r="AC20" s="77"/>
    </row>
    <row r="21" spans="1:29" ht="13.5" customHeight="1">
      <c r="A21" s="77"/>
      <c r="B21" s="84" t="s">
        <v>100</v>
      </c>
      <c r="C21" s="113"/>
      <c r="D21" s="114"/>
      <c r="E21" s="113"/>
      <c r="F21" s="113"/>
      <c r="G21" s="113"/>
      <c r="H21" s="113"/>
      <c r="I21" s="113"/>
      <c r="J21" s="113"/>
      <c r="K21" s="113"/>
      <c r="L21" s="113"/>
      <c r="M21" s="113"/>
      <c r="N21" s="113"/>
      <c r="O21" s="113"/>
      <c r="P21" s="113"/>
      <c r="Q21" s="113"/>
      <c r="R21" s="113"/>
      <c r="S21" s="114"/>
      <c r="T21" s="114"/>
      <c r="U21" s="113"/>
      <c r="V21" s="268"/>
      <c r="W21" s="113"/>
      <c r="X21" s="113"/>
      <c r="Y21" s="113"/>
      <c r="Z21" s="113"/>
      <c r="AA21" s="113"/>
      <c r="AB21" s="77"/>
      <c r="AC21" s="77"/>
    </row>
    <row r="22" spans="1:29" ht="13.5" customHeight="1">
      <c r="A22" s="77"/>
      <c r="B22" s="444" t="s">
        <v>237</v>
      </c>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77"/>
      <c r="AC22" s="77"/>
    </row>
    <row r="23" spans="1:29" ht="13.5" customHeight="1">
      <c r="A23" s="77"/>
      <c r="B23" s="84" t="s">
        <v>111</v>
      </c>
      <c r="AC23" s="77"/>
    </row>
    <row r="24" spans="1:29" ht="13.5" customHeight="1">
      <c r="A24" s="77"/>
      <c r="B24" s="129" t="s">
        <v>109</v>
      </c>
      <c r="AC24" s="77"/>
    </row>
    <row r="25" spans="1:29" ht="13.5" customHeight="1">
      <c r="A25" s="77"/>
      <c r="B25" s="115"/>
      <c r="C25" s="432" t="s">
        <v>112</v>
      </c>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77"/>
    </row>
    <row r="26" spans="1:29" ht="13.5" customHeight="1">
      <c r="A26" s="77"/>
      <c r="B26" s="115"/>
      <c r="C26" s="432" t="s">
        <v>226</v>
      </c>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77"/>
    </row>
    <row r="27" spans="1:29" ht="13.5" customHeight="1">
      <c r="A27" s="77"/>
      <c r="B27" s="115"/>
      <c r="C27" s="81" t="s">
        <v>110</v>
      </c>
      <c r="D27" s="116"/>
      <c r="E27" s="81"/>
      <c r="F27" s="81"/>
      <c r="G27" s="81"/>
      <c r="H27" s="81"/>
      <c r="I27" s="81"/>
      <c r="J27" s="81"/>
      <c r="K27" s="81"/>
      <c r="L27" s="81"/>
      <c r="M27" s="81"/>
      <c r="N27" s="81"/>
      <c r="O27" s="81"/>
      <c r="P27" s="81"/>
      <c r="Q27" s="81"/>
      <c r="R27" s="81"/>
      <c r="S27" s="116"/>
      <c r="T27" s="116"/>
      <c r="U27" s="81"/>
      <c r="V27" s="264"/>
      <c r="W27" s="81"/>
      <c r="X27" s="81"/>
      <c r="Y27" s="81"/>
      <c r="Z27" s="81"/>
      <c r="AA27" s="81"/>
      <c r="AB27" s="81"/>
      <c r="AC27" s="77"/>
    </row>
    <row r="28" spans="1:29" s="258" customFormat="1" ht="13.5" customHeight="1">
      <c r="A28" s="256"/>
      <c r="B28" s="257" t="s">
        <v>222</v>
      </c>
      <c r="AC28" s="256"/>
    </row>
    <row r="29" spans="1:29">
      <c r="A29" s="77"/>
      <c r="B29" s="260" t="s">
        <v>227</v>
      </c>
      <c r="C29" s="117"/>
      <c r="D29" s="117"/>
      <c r="E29" s="81"/>
      <c r="F29" s="81"/>
      <c r="G29" s="81"/>
      <c r="H29" s="81"/>
      <c r="I29" s="81"/>
      <c r="J29" s="77"/>
      <c r="K29" s="77"/>
      <c r="L29" s="77"/>
      <c r="M29" s="77"/>
      <c r="N29" s="77"/>
      <c r="O29" s="77"/>
      <c r="P29" s="77"/>
      <c r="Q29" s="77"/>
      <c r="R29" s="77"/>
      <c r="S29" s="77"/>
      <c r="T29" s="77"/>
      <c r="U29" s="77"/>
      <c r="V29" s="77"/>
      <c r="W29" s="77"/>
      <c r="X29" s="77"/>
      <c r="Y29" s="77"/>
      <c r="Z29" s="77"/>
      <c r="AA29" s="77"/>
      <c r="AB29" s="77"/>
      <c r="AC29" s="77"/>
    </row>
    <row r="30" spans="1:29">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row>
    <row r="31" spans="1:29" ht="13.5" customHeight="1">
      <c r="A31" s="77"/>
      <c r="B31" s="77"/>
      <c r="C31" s="118"/>
      <c r="D31" s="118"/>
      <c r="E31" s="118"/>
      <c r="F31" s="118"/>
      <c r="G31" s="118"/>
      <c r="H31" s="118"/>
      <c r="I31" s="118"/>
      <c r="J31" s="77"/>
      <c r="K31" s="77"/>
      <c r="L31" s="77"/>
      <c r="M31" s="77"/>
      <c r="N31" s="77"/>
      <c r="O31" s="77"/>
      <c r="P31" s="77"/>
      <c r="Q31" s="77"/>
      <c r="R31" s="77"/>
      <c r="S31" s="77"/>
      <c r="T31" s="77"/>
      <c r="U31" s="77"/>
      <c r="V31" s="77"/>
      <c r="W31" s="77"/>
      <c r="X31" s="77"/>
      <c r="Y31" s="77"/>
      <c r="Z31" s="77"/>
      <c r="AA31" s="77"/>
      <c r="AB31" s="77"/>
      <c r="AC31" s="77"/>
    </row>
    <row r="32" spans="1:29" ht="13.5" customHeight="1">
      <c r="A32" s="77"/>
      <c r="B32" s="77"/>
      <c r="C32" s="118"/>
      <c r="D32" s="118"/>
      <c r="E32" s="118"/>
      <c r="F32" s="118"/>
      <c r="G32" s="118"/>
      <c r="H32" s="118"/>
      <c r="I32" s="118"/>
      <c r="J32" s="77"/>
      <c r="K32" s="77"/>
      <c r="L32" s="77"/>
      <c r="M32" s="77"/>
      <c r="N32" s="77"/>
      <c r="O32" s="77"/>
      <c r="P32" s="77"/>
      <c r="Q32" s="77"/>
      <c r="R32" s="77"/>
      <c r="S32" s="77"/>
      <c r="T32" s="77"/>
      <c r="U32" s="77"/>
      <c r="V32" s="77"/>
      <c r="W32" s="77"/>
      <c r="X32" s="77"/>
      <c r="Y32" s="77"/>
      <c r="Z32" s="77"/>
      <c r="AA32" s="77"/>
      <c r="AB32" s="77"/>
      <c r="AC32" s="77"/>
    </row>
    <row r="33" spans="2:27">
      <c r="B33" s="77"/>
      <c r="C33" s="118"/>
      <c r="D33" s="118"/>
      <c r="E33" s="118"/>
      <c r="F33" s="118"/>
      <c r="G33" s="118"/>
      <c r="H33" s="118"/>
      <c r="I33" s="118"/>
      <c r="J33" s="77"/>
      <c r="K33" s="77"/>
      <c r="L33" s="77"/>
      <c r="M33" s="77"/>
      <c r="N33" s="77"/>
      <c r="O33" s="77"/>
      <c r="P33" s="77"/>
      <c r="Q33" s="77"/>
      <c r="R33" s="77"/>
      <c r="S33" s="77"/>
      <c r="T33" s="77"/>
      <c r="U33" s="77"/>
      <c r="V33" s="77"/>
      <c r="W33" s="77"/>
      <c r="X33" s="77"/>
      <c r="Y33" s="77"/>
      <c r="Z33" s="77"/>
      <c r="AA33" s="77"/>
    </row>
    <row r="34" spans="2:27">
      <c r="B34" s="77"/>
      <c r="C34" s="118"/>
      <c r="D34" s="118"/>
      <c r="E34" s="118"/>
      <c r="F34" s="118"/>
      <c r="G34" s="118"/>
      <c r="H34" s="118"/>
      <c r="I34" s="118"/>
      <c r="J34" s="77"/>
      <c r="K34" s="77"/>
      <c r="L34" s="77"/>
      <c r="M34" s="77"/>
      <c r="N34" s="77"/>
      <c r="O34" s="77"/>
      <c r="P34" s="77"/>
      <c r="Q34" s="77"/>
      <c r="R34" s="77"/>
      <c r="S34" s="77"/>
      <c r="T34" s="77"/>
      <c r="U34" s="77"/>
      <c r="V34" s="77"/>
      <c r="W34" s="77"/>
      <c r="X34" s="77"/>
      <c r="Y34" s="77"/>
      <c r="Z34" s="77"/>
      <c r="AA34" s="77"/>
    </row>
    <row r="35" spans="2:27">
      <c r="C35" s="119"/>
      <c r="D35" s="119"/>
      <c r="E35" s="119"/>
      <c r="F35" s="119"/>
      <c r="G35" s="119"/>
      <c r="H35" s="119"/>
      <c r="I35" s="119"/>
    </row>
    <row r="36" spans="2:27">
      <c r="C36" s="119"/>
      <c r="D36" s="119"/>
    </row>
    <row r="37" spans="2:27">
      <c r="C37" s="119"/>
      <c r="D37" s="119"/>
    </row>
    <row r="53" spans="2:58">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row>
    <row r="54" spans="2:58">
      <c r="B54" s="77"/>
      <c r="C54" s="77"/>
      <c r="D54" s="77"/>
      <c r="E54" s="77"/>
      <c r="F54" s="77"/>
      <c r="G54" s="77"/>
      <c r="H54" s="77"/>
      <c r="I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row>
    <row r="55" spans="2:58">
      <c r="B55" s="77"/>
      <c r="C55" s="77"/>
      <c r="D55" s="77"/>
      <c r="E55" s="77"/>
      <c r="F55" s="77"/>
      <c r="G55" s="77"/>
      <c r="H55" s="77"/>
      <c r="I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row>
    <row r="56" spans="2:58">
      <c r="B56" s="77"/>
      <c r="C56" s="77"/>
      <c r="D56" s="77"/>
      <c r="E56" s="77"/>
      <c r="F56" s="77"/>
      <c r="G56" s="77"/>
      <c r="H56" s="77"/>
      <c r="I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row>
    <row r="57" spans="2:58">
      <c r="B57" s="77"/>
      <c r="C57" s="77"/>
      <c r="D57" s="77"/>
      <c r="E57" s="77"/>
      <c r="F57" s="77"/>
      <c r="G57" s="77"/>
      <c r="H57" s="77"/>
      <c r="I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row>
    <row r="58" spans="2:58">
      <c r="B58" s="77"/>
      <c r="C58" s="77"/>
      <c r="D58" s="77"/>
      <c r="E58" s="77"/>
      <c r="F58" s="77"/>
      <c r="G58" s="77"/>
      <c r="H58" s="77"/>
      <c r="I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row>
    <row r="59" spans="2:58">
      <c r="B59" s="77"/>
      <c r="C59" s="77"/>
      <c r="D59" s="77"/>
      <c r="E59" s="77"/>
      <c r="F59" s="77"/>
      <c r="G59" s="77"/>
      <c r="H59" s="77"/>
      <c r="I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row>
    <row r="60" spans="2:58">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BF60" s="77"/>
    </row>
    <row r="61" spans="2:58">
      <c r="B61" s="77"/>
      <c r="C61" s="77"/>
      <c r="D61" s="77"/>
      <c r="E61" s="77"/>
      <c r="F61" s="77"/>
      <c r="G61" s="77"/>
      <c r="H61" s="77"/>
      <c r="I61" s="77"/>
      <c r="BF61" s="77"/>
    </row>
    <row r="62" spans="2:58">
      <c r="B62" s="77"/>
      <c r="C62" s="77"/>
      <c r="D62" s="77"/>
      <c r="E62" s="77"/>
      <c r="F62" s="77"/>
      <c r="G62" s="77"/>
      <c r="H62" s="77"/>
      <c r="I62" s="77"/>
      <c r="BF62" s="77"/>
    </row>
    <row r="63" spans="2:58">
      <c r="B63" s="77"/>
      <c r="C63" s="77"/>
      <c r="D63" s="77"/>
      <c r="E63" s="77"/>
      <c r="F63" s="77"/>
      <c r="G63" s="77"/>
      <c r="H63" s="77"/>
      <c r="I63" s="77"/>
      <c r="BF63" s="77"/>
    </row>
    <row r="64" spans="2:58">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84" spans="10:27">
      <c r="J84" s="77"/>
      <c r="K84" s="77"/>
      <c r="L84" s="77"/>
      <c r="M84" s="77"/>
      <c r="N84" s="77"/>
      <c r="O84" s="77"/>
      <c r="P84" s="77"/>
      <c r="Q84" s="77"/>
      <c r="R84" s="77"/>
      <c r="S84" s="77"/>
      <c r="T84" s="77"/>
      <c r="U84" s="77"/>
      <c r="V84" s="77"/>
      <c r="W84" s="77"/>
      <c r="X84" s="77"/>
      <c r="Y84" s="77"/>
      <c r="Z84" s="77"/>
      <c r="AA84" s="77"/>
    </row>
    <row r="85" spans="10:27">
      <c r="J85" s="77"/>
      <c r="K85" s="77"/>
      <c r="L85" s="77"/>
      <c r="M85" s="77"/>
      <c r="N85" s="77"/>
      <c r="O85" s="77"/>
      <c r="P85" s="77"/>
      <c r="Q85" s="77"/>
      <c r="R85" s="77"/>
      <c r="S85" s="77"/>
      <c r="T85" s="77"/>
      <c r="U85" s="77"/>
      <c r="V85" s="77"/>
      <c r="W85" s="77"/>
      <c r="X85" s="77"/>
      <c r="Y85" s="77"/>
      <c r="Z85" s="77"/>
      <c r="AA85" s="77"/>
    </row>
    <row r="86" spans="10:27">
      <c r="J86" s="77"/>
      <c r="K86" s="77"/>
      <c r="L86" s="77"/>
      <c r="M86" s="77"/>
      <c r="N86" s="77"/>
      <c r="O86" s="77"/>
      <c r="P86" s="77"/>
      <c r="Q86" s="77"/>
      <c r="R86" s="77"/>
      <c r="S86" s="77"/>
      <c r="T86" s="77"/>
      <c r="U86" s="77"/>
      <c r="V86" s="77"/>
      <c r="W86" s="77"/>
      <c r="X86" s="77"/>
      <c r="Y86" s="77"/>
      <c r="Z86" s="77"/>
      <c r="AA86" s="77"/>
    </row>
    <row r="87" spans="10:27">
      <c r="J87" s="77"/>
      <c r="K87" s="77"/>
      <c r="L87" s="77"/>
      <c r="M87" s="77"/>
      <c r="N87" s="77"/>
      <c r="O87" s="77"/>
      <c r="P87" s="77"/>
      <c r="Q87" s="77"/>
      <c r="R87" s="77"/>
      <c r="S87" s="77"/>
      <c r="T87" s="77"/>
      <c r="U87" s="77"/>
      <c r="V87" s="77"/>
      <c r="W87" s="77"/>
      <c r="X87" s="77"/>
      <c r="Y87" s="77"/>
      <c r="Z87" s="77"/>
      <c r="AA87" s="77"/>
    </row>
    <row r="88" spans="10:27">
      <c r="J88" s="77"/>
      <c r="K88" s="77"/>
      <c r="L88" s="77"/>
      <c r="M88" s="77"/>
      <c r="N88" s="77"/>
      <c r="O88" s="77"/>
      <c r="P88" s="77"/>
      <c r="Q88" s="77"/>
      <c r="R88" s="77"/>
      <c r="S88" s="77"/>
      <c r="T88" s="77"/>
      <c r="U88" s="77"/>
      <c r="V88" s="77"/>
      <c r="W88" s="77"/>
      <c r="X88" s="77"/>
      <c r="Y88" s="77"/>
      <c r="Z88" s="77"/>
      <c r="AA88" s="77"/>
    </row>
    <row r="89" spans="10:27">
      <c r="J89" s="77"/>
      <c r="K89" s="77"/>
      <c r="L89" s="77"/>
      <c r="M89" s="77"/>
      <c r="N89" s="77"/>
      <c r="O89" s="77"/>
      <c r="P89" s="77"/>
      <c r="Q89" s="77"/>
      <c r="R89" s="77"/>
      <c r="S89" s="77"/>
      <c r="T89" s="77"/>
      <c r="U89" s="77"/>
      <c r="V89" s="77"/>
      <c r="W89" s="77"/>
      <c r="X89" s="77"/>
      <c r="Y89" s="77"/>
      <c r="Z89" s="77"/>
      <c r="AA89" s="77"/>
    </row>
  </sheetData>
  <mergeCells count="28">
    <mergeCell ref="C26:AB26"/>
    <mergeCell ref="C25:AB25"/>
    <mergeCell ref="C16:W16"/>
    <mergeCell ref="AA6:AA7"/>
    <mergeCell ref="R15:AA15"/>
    <mergeCell ref="U14:W14"/>
    <mergeCell ref="G6:J7"/>
    <mergeCell ref="K6:N7"/>
    <mergeCell ref="O6:R7"/>
    <mergeCell ref="U6:U7"/>
    <mergeCell ref="W6:W7"/>
    <mergeCell ref="G14:T14"/>
    <mergeCell ref="B22:AA22"/>
    <mergeCell ref="B3:AA3"/>
    <mergeCell ref="B5:B7"/>
    <mergeCell ref="C5:C7"/>
    <mergeCell ref="E5:E7"/>
    <mergeCell ref="G5:R5"/>
    <mergeCell ref="T5:T7"/>
    <mergeCell ref="S5:S7"/>
    <mergeCell ref="F5:F7"/>
    <mergeCell ref="Z6:Z7"/>
    <mergeCell ref="U5:W5"/>
    <mergeCell ref="X5:AA5"/>
    <mergeCell ref="D5:D7"/>
    <mergeCell ref="X6:X7"/>
    <mergeCell ref="Y6:Y7"/>
    <mergeCell ref="V6:V7"/>
  </mergeCells>
  <phoneticPr fontId="3"/>
  <conditionalFormatting sqref="E9:E13 F8:F13">
    <cfRule type="cellIs" dxfId="35" priority="24" stopIfTrue="1" operator="equal">
      <formula>""</formula>
    </cfRule>
  </conditionalFormatting>
  <conditionalFormatting sqref="J8">
    <cfRule type="cellIs" dxfId="34" priority="23" stopIfTrue="1" operator="equal">
      <formula>""</formula>
    </cfRule>
  </conditionalFormatting>
  <conditionalFormatting sqref="C8:D8 C11:C13 D9:D13">
    <cfRule type="cellIs" dxfId="33" priority="21" stopIfTrue="1" operator="equal">
      <formula>""</formula>
    </cfRule>
  </conditionalFormatting>
  <conditionalFormatting sqref="T9:T13">
    <cfRule type="cellIs" dxfId="32" priority="20" stopIfTrue="1" operator="equal">
      <formula>""</formula>
    </cfRule>
  </conditionalFormatting>
  <conditionalFormatting sqref="C9:C10">
    <cfRule type="cellIs" dxfId="31" priority="22" stopIfTrue="1" operator="equal">
      <formula>""</formula>
    </cfRule>
  </conditionalFormatting>
  <conditionalFormatting sqref="W8">
    <cfRule type="cellIs" dxfId="30" priority="19" stopIfTrue="1" operator="equal">
      <formula>""</formula>
    </cfRule>
  </conditionalFormatting>
  <conditionalFormatting sqref="W9:W13">
    <cfRule type="cellIs" dxfId="29" priority="18" stopIfTrue="1" operator="equal">
      <formula>""</formula>
    </cfRule>
  </conditionalFormatting>
  <conditionalFormatting sqref="X8:X13">
    <cfRule type="cellIs" dxfId="28" priority="17" stopIfTrue="1" operator="equal">
      <formula>""</formula>
    </cfRule>
  </conditionalFormatting>
  <conditionalFormatting sqref="E8">
    <cfRule type="cellIs" dxfId="27" priority="15" stopIfTrue="1" operator="equal">
      <formula>""</formula>
    </cfRule>
  </conditionalFormatting>
  <conditionalFormatting sqref="G8:I8">
    <cfRule type="cellIs" dxfId="26" priority="14" stopIfTrue="1" operator="equal">
      <formula>""</formula>
    </cfRule>
  </conditionalFormatting>
  <conditionalFormatting sqref="AA8:AA13">
    <cfRule type="cellIs" dxfId="25" priority="12" stopIfTrue="1" operator="equal">
      <formula>""</formula>
    </cfRule>
  </conditionalFormatting>
  <conditionalFormatting sqref="Y8:Z13">
    <cfRule type="cellIs" dxfId="24" priority="13" stopIfTrue="1" operator="equal">
      <formula>""</formula>
    </cfRule>
  </conditionalFormatting>
  <conditionalFormatting sqref="T8">
    <cfRule type="cellIs" dxfId="23" priority="8" stopIfTrue="1" operator="equal">
      <formula>""</formula>
    </cfRule>
  </conditionalFormatting>
  <conditionalFormatting sqref="J9:J13">
    <cfRule type="cellIs" dxfId="22" priority="6" stopIfTrue="1" operator="equal">
      <formula>""</formula>
    </cfRule>
  </conditionalFormatting>
  <conditionalFormatting sqref="G9:I13">
    <cfRule type="cellIs" dxfId="21" priority="5" stopIfTrue="1" operator="equal">
      <formula>""</formula>
    </cfRule>
  </conditionalFormatting>
  <conditionalFormatting sqref="N8:N13">
    <cfRule type="cellIs" dxfId="20" priority="4" stopIfTrue="1" operator="equal">
      <formula>""</formula>
    </cfRule>
  </conditionalFormatting>
  <conditionalFormatting sqref="K8:M13">
    <cfRule type="cellIs" dxfId="19" priority="3" stopIfTrue="1" operator="equal">
      <formula>""</formula>
    </cfRule>
  </conditionalFormatting>
  <dataValidations count="3">
    <dataValidation type="list" allowBlank="1" showInputMessage="1" showErrorMessage="1" sqref="E8:E13">
      <formula1>"①,②,③"</formula1>
    </dataValidation>
    <dataValidation type="list" allowBlank="1" showInputMessage="1" showErrorMessage="1" sqref="X8:AA13">
      <formula1>"○"</formula1>
    </dataValidation>
    <dataValidation type="list" allowBlank="1" showInputMessage="1" showErrorMessage="1" sqref="D8:D13">
      <formula1>"継続,新規"</formula1>
    </dataValidation>
  </dataValidations>
  <printOptions horizontalCentered="1"/>
  <pageMargins left="0.19685039370078741" right="0.19685039370078741" top="0.39370078740157483" bottom="0.39370078740157483" header="0.31496062992125984" footer="0.31496062992125984"/>
  <pageSetup paperSize="9"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9"/>
  <sheetViews>
    <sheetView showGridLines="0" view="pageBreakPreview" zoomScaleNormal="100" zoomScaleSheetLayoutView="100" workbookViewId="0">
      <selection activeCell="G6" sqref="G6:J7"/>
    </sheetView>
  </sheetViews>
  <sheetFormatPr defaultRowHeight="18.75"/>
  <cols>
    <col min="1" max="1" width="2.375" style="79" customWidth="1"/>
    <col min="2" max="2" width="3.25" style="79" bestFit="1" customWidth="1"/>
    <col min="3" max="3" width="16.875" style="79" customWidth="1"/>
    <col min="4" max="4" width="9.625" style="79" customWidth="1"/>
    <col min="5" max="5" width="8.75" style="79" customWidth="1"/>
    <col min="6" max="6" width="14.375" style="79" customWidth="1"/>
    <col min="7" max="7" width="2.625" style="79" bestFit="1" customWidth="1"/>
    <col min="8" max="8" width="3.5" style="79" bestFit="1" customWidth="1"/>
    <col min="9" max="9" width="2.625" style="79" bestFit="1" customWidth="1"/>
    <col min="10" max="10" width="5.5" style="79" bestFit="1" customWidth="1"/>
    <col min="11" max="13" width="3.25" style="79" customWidth="1"/>
    <col min="14" max="14" width="5.5" style="79" bestFit="1" customWidth="1"/>
    <col min="15" max="16" width="3.5" style="79" bestFit="1" customWidth="1"/>
    <col min="17" max="17" width="2.75" style="79" customWidth="1"/>
    <col min="18" max="18" width="5.5" style="79" bestFit="1" customWidth="1"/>
    <col min="19" max="19" width="12.75" style="79" customWidth="1"/>
    <col min="20" max="20" width="11.875" style="79" customWidth="1"/>
    <col min="21" max="23" width="11.5" style="79" customWidth="1"/>
    <col min="24" max="27" width="7.125" style="79" customWidth="1"/>
    <col min="28" max="29" width="2.125" style="79" customWidth="1"/>
    <col min="30" max="30" width="0" style="79" hidden="1" customWidth="1"/>
    <col min="31" max="31" width="11.125" style="79" hidden="1" customWidth="1"/>
    <col min="32" max="16384" width="9" style="79"/>
  </cols>
  <sheetData>
    <row r="1" spans="1:65" ht="13.5" customHeight="1">
      <c r="A1" s="77"/>
      <c r="B1" s="77"/>
      <c r="C1" s="77"/>
      <c r="D1" s="77"/>
      <c r="E1" s="77"/>
      <c r="F1" s="77"/>
      <c r="G1" s="77"/>
      <c r="H1" s="77"/>
      <c r="I1" s="77"/>
      <c r="J1" s="77"/>
      <c r="K1" s="77"/>
      <c r="L1" s="77"/>
      <c r="M1" s="77"/>
      <c r="N1" s="77"/>
      <c r="O1" s="77"/>
      <c r="P1" s="77"/>
      <c r="Q1" s="77"/>
      <c r="R1" s="77"/>
      <c r="S1" s="77"/>
      <c r="T1" s="77"/>
      <c r="U1" s="77"/>
      <c r="V1" s="77"/>
      <c r="W1" s="77"/>
      <c r="X1" s="78"/>
      <c r="Y1" s="78"/>
      <c r="Z1" s="78"/>
      <c r="AB1" s="78"/>
      <c r="AC1" s="78"/>
    </row>
    <row r="2" spans="1:65" ht="12" customHeight="1">
      <c r="A2" s="77"/>
      <c r="B2" s="77"/>
      <c r="C2" s="130" t="s">
        <v>123</v>
      </c>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65" ht="22.5" customHeight="1">
      <c r="A3" s="77"/>
      <c r="B3" s="412" t="s">
        <v>233</v>
      </c>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77"/>
      <c r="AC3" s="77"/>
    </row>
    <row r="4" spans="1:65" ht="15" customHeight="1">
      <c r="A4" s="80"/>
      <c r="B4" s="116"/>
      <c r="C4" s="82"/>
      <c r="D4" s="82"/>
      <c r="E4" s="82"/>
      <c r="F4" s="82"/>
      <c r="G4" s="83"/>
      <c r="H4" s="83"/>
      <c r="I4" s="83"/>
      <c r="J4" s="83"/>
      <c r="K4" s="83"/>
      <c r="L4" s="83"/>
      <c r="M4" s="83"/>
      <c r="N4" s="83"/>
      <c r="O4" s="83"/>
      <c r="P4" s="83"/>
      <c r="Q4" s="83"/>
      <c r="R4" s="83"/>
      <c r="S4" s="83"/>
      <c r="T4" s="83"/>
      <c r="U4" s="83"/>
      <c r="V4" s="263"/>
      <c r="W4" s="83"/>
      <c r="X4" s="83"/>
      <c r="Y4" s="83"/>
      <c r="Z4" s="83"/>
      <c r="AA4" s="83"/>
      <c r="AB4" s="77"/>
      <c r="AC4" s="77"/>
    </row>
    <row r="5" spans="1:65" ht="22.5" customHeight="1" thickBot="1">
      <c r="A5" s="77"/>
      <c r="B5" s="413" t="s">
        <v>77</v>
      </c>
      <c r="C5" s="413" t="s">
        <v>78</v>
      </c>
      <c r="D5" s="422" t="s">
        <v>98</v>
      </c>
      <c r="E5" s="416" t="s">
        <v>99</v>
      </c>
      <c r="F5" s="425" t="s">
        <v>101</v>
      </c>
      <c r="G5" s="419" t="s">
        <v>215</v>
      </c>
      <c r="H5" s="420"/>
      <c r="I5" s="420"/>
      <c r="J5" s="420"/>
      <c r="K5" s="420"/>
      <c r="L5" s="420"/>
      <c r="M5" s="420"/>
      <c r="N5" s="420"/>
      <c r="O5" s="420"/>
      <c r="P5" s="420"/>
      <c r="Q5" s="420"/>
      <c r="R5" s="421"/>
      <c r="S5" s="422" t="s">
        <v>103</v>
      </c>
      <c r="T5" s="422" t="s">
        <v>125</v>
      </c>
      <c r="U5" s="426" t="s">
        <v>104</v>
      </c>
      <c r="V5" s="420"/>
      <c r="W5" s="420"/>
      <c r="X5" s="427" t="s">
        <v>105</v>
      </c>
      <c r="Y5" s="427"/>
      <c r="Z5" s="427"/>
      <c r="AA5" s="427"/>
      <c r="AB5" s="77"/>
      <c r="AC5" s="77"/>
    </row>
    <row r="6" spans="1:65" ht="28.5" customHeight="1">
      <c r="A6" s="77"/>
      <c r="B6" s="414"/>
      <c r="C6" s="414"/>
      <c r="D6" s="423"/>
      <c r="E6" s="417"/>
      <c r="F6" s="425"/>
      <c r="G6" s="416" t="s">
        <v>91</v>
      </c>
      <c r="H6" s="428"/>
      <c r="I6" s="428"/>
      <c r="J6" s="437"/>
      <c r="K6" s="416" t="s">
        <v>124</v>
      </c>
      <c r="L6" s="428"/>
      <c r="M6" s="428"/>
      <c r="N6" s="437"/>
      <c r="O6" s="419" t="s">
        <v>79</v>
      </c>
      <c r="P6" s="420"/>
      <c r="Q6" s="420"/>
      <c r="R6" s="421"/>
      <c r="S6" s="423"/>
      <c r="T6" s="423"/>
      <c r="U6" s="417" t="s">
        <v>85</v>
      </c>
      <c r="V6" s="430" t="s">
        <v>235</v>
      </c>
      <c r="W6" s="441" t="s">
        <v>236</v>
      </c>
      <c r="X6" s="428" t="s">
        <v>80</v>
      </c>
      <c r="Y6" s="416" t="s">
        <v>81</v>
      </c>
      <c r="Z6" s="422" t="s">
        <v>82</v>
      </c>
      <c r="AA6" s="422" t="s">
        <v>92</v>
      </c>
      <c r="AB6" s="77"/>
      <c r="AC6" s="77"/>
    </row>
    <row r="7" spans="1:65" ht="41.25" customHeight="1">
      <c r="A7" s="77"/>
      <c r="B7" s="415"/>
      <c r="C7" s="414"/>
      <c r="D7" s="424"/>
      <c r="E7" s="418"/>
      <c r="F7" s="425"/>
      <c r="G7" s="417"/>
      <c r="H7" s="429"/>
      <c r="I7" s="429"/>
      <c r="J7" s="438"/>
      <c r="K7" s="417"/>
      <c r="L7" s="429"/>
      <c r="M7" s="429"/>
      <c r="N7" s="438"/>
      <c r="O7" s="418"/>
      <c r="P7" s="439"/>
      <c r="Q7" s="439"/>
      <c r="R7" s="440"/>
      <c r="S7" s="424"/>
      <c r="T7" s="424"/>
      <c r="U7" s="418"/>
      <c r="V7" s="431"/>
      <c r="W7" s="445"/>
      <c r="X7" s="429"/>
      <c r="Y7" s="417"/>
      <c r="Z7" s="423"/>
      <c r="AA7" s="423"/>
      <c r="AB7" s="77"/>
      <c r="AC7" s="77"/>
      <c r="AD7" s="86" t="s">
        <v>89</v>
      </c>
      <c r="AE7" s="86" t="s">
        <v>90</v>
      </c>
    </row>
    <row r="8" spans="1:65" ht="30" customHeight="1">
      <c r="A8" s="77"/>
      <c r="B8" s="87">
        <v>1</v>
      </c>
      <c r="C8" s="131" t="s">
        <v>113</v>
      </c>
      <c r="D8" s="131" t="s">
        <v>118</v>
      </c>
      <c r="E8" s="132" t="s">
        <v>95</v>
      </c>
      <c r="F8" s="133" t="s">
        <v>119</v>
      </c>
      <c r="G8" s="134">
        <v>6</v>
      </c>
      <c r="H8" s="92" t="s">
        <v>83</v>
      </c>
      <c r="I8" s="135">
        <v>1</v>
      </c>
      <c r="J8" s="94" t="s">
        <v>84</v>
      </c>
      <c r="K8" s="134">
        <v>1</v>
      </c>
      <c r="L8" s="92" t="s">
        <v>83</v>
      </c>
      <c r="M8" s="135">
        <v>1</v>
      </c>
      <c r="N8" s="94" t="s">
        <v>84</v>
      </c>
      <c r="O8" s="95">
        <f>IF(I8="","",ROUNDDOWN(((G8+K8)*12+I8+M8)/12,0))</f>
        <v>7</v>
      </c>
      <c r="P8" s="92" t="s">
        <v>83</v>
      </c>
      <c r="Q8" s="96">
        <f t="shared" ref="Q8:Q13" si="0">IF(I8="","",((G8+K8)*12+I8+M8)-(O8*12))</f>
        <v>2</v>
      </c>
      <c r="R8" s="94" t="s">
        <v>84</v>
      </c>
      <c r="S8" s="104" t="str">
        <f>IF(E8="①", "131,000",IF(E8="②","263,000",IF(E8= "③","394,000","")))</f>
        <v>263,000</v>
      </c>
      <c r="T8" s="136">
        <v>7</v>
      </c>
      <c r="U8" s="97">
        <f>IFERROR(ROUNDDOWN(S8*T8/12,0),"")</f>
        <v>153416</v>
      </c>
      <c r="V8" s="125">
        <v>153000</v>
      </c>
      <c r="W8" s="123">
        <f>MINA(U8,V8)</f>
        <v>153000</v>
      </c>
      <c r="X8" s="136" t="s">
        <v>108</v>
      </c>
      <c r="Y8" s="137" t="s">
        <v>108</v>
      </c>
      <c r="Z8" s="137"/>
      <c r="AA8" s="98"/>
      <c r="AB8" s="77"/>
      <c r="AC8" s="77"/>
      <c r="AD8" s="99" t="s">
        <v>86</v>
      </c>
      <c r="AE8" s="100">
        <v>131000</v>
      </c>
      <c r="BM8" s="85"/>
    </row>
    <row r="9" spans="1:65" ht="30" customHeight="1">
      <c r="A9" s="77"/>
      <c r="B9" s="87">
        <v>2</v>
      </c>
      <c r="C9" s="131" t="s">
        <v>114</v>
      </c>
      <c r="D9" s="131" t="s">
        <v>117</v>
      </c>
      <c r="E9" s="132" t="s">
        <v>94</v>
      </c>
      <c r="F9" s="133" t="s">
        <v>121</v>
      </c>
      <c r="G9" s="134">
        <v>2</v>
      </c>
      <c r="H9" s="92" t="s">
        <v>83</v>
      </c>
      <c r="I9" s="135">
        <v>0</v>
      </c>
      <c r="J9" s="94" t="s">
        <v>84</v>
      </c>
      <c r="K9" s="134">
        <v>1</v>
      </c>
      <c r="L9" s="92" t="s">
        <v>83</v>
      </c>
      <c r="M9" s="135">
        <v>0</v>
      </c>
      <c r="N9" s="94" t="s">
        <v>84</v>
      </c>
      <c r="O9" s="95">
        <f t="shared" ref="O9:O13" si="1">IF(I9="","",ROUNDDOWN(((G9+K9)*12+I9+M9)/12,0))</f>
        <v>3</v>
      </c>
      <c r="P9" s="92" t="s">
        <v>83</v>
      </c>
      <c r="Q9" s="96">
        <f t="shared" si="0"/>
        <v>0</v>
      </c>
      <c r="R9" s="101" t="s">
        <v>84</v>
      </c>
      <c r="S9" s="104" t="str">
        <f t="shared" ref="S9:S13" si="2">IF(E9="①", "131,000",IF(E9="②","263,000",IF(E9= "③","394,000","")))</f>
        <v>131,000</v>
      </c>
      <c r="T9" s="136">
        <v>12</v>
      </c>
      <c r="U9" s="97">
        <f t="shared" ref="U9:U13" si="3">IFERROR(ROUNDDOWN(S9*T9/12,0),"")</f>
        <v>131000</v>
      </c>
      <c r="V9" s="125">
        <v>131000</v>
      </c>
      <c r="W9" s="123">
        <f t="shared" ref="W9:W13" si="4">MINA(U9,V9)</f>
        <v>131000</v>
      </c>
      <c r="X9" s="136" t="s">
        <v>108</v>
      </c>
      <c r="Y9" s="137" t="s">
        <v>108</v>
      </c>
      <c r="Z9" s="137"/>
      <c r="AA9" s="98"/>
      <c r="AB9" s="77"/>
      <c r="AC9" s="77"/>
      <c r="AD9" s="99" t="s">
        <v>87</v>
      </c>
      <c r="AE9" s="100">
        <v>263000</v>
      </c>
    </row>
    <row r="10" spans="1:65" ht="30" customHeight="1">
      <c r="A10" s="77"/>
      <c r="B10" s="87">
        <v>3</v>
      </c>
      <c r="C10" s="131" t="s">
        <v>115</v>
      </c>
      <c r="D10" s="131" t="s">
        <v>118</v>
      </c>
      <c r="E10" s="132" t="s">
        <v>94</v>
      </c>
      <c r="F10" s="133" t="s">
        <v>120</v>
      </c>
      <c r="G10" s="134">
        <v>2</v>
      </c>
      <c r="H10" s="92" t="s">
        <v>83</v>
      </c>
      <c r="I10" s="135">
        <v>0</v>
      </c>
      <c r="J10" s="94" t="s">
        <v>84</v>
      </c>
      <c r="K10" s="134">
        <v>0</v>
      </c>
      <c r="L10" s="92" t="s">
        <v>83</v>
      </c>
      <c r="M10" s="135">
        <v>0</v>
      </c>
      <c r="N10" s="94" t="s">
        <v>84</v>
      </c>
      <c r="O10" s="95">
        <f t="shared" si="1"/>
        <v>2</v>
      </c>
      <c r="P10" s="92" t="s">
        <v>83</v>
      </c>
      <c r="Q10" s="96">
        <f t="shared" si="0"/>
        <v>0</v>
      </c>
      <c r="R10" s="101" t="s">
        <v>84</v>
      </c>
      <c r="S10" s="104" t="str">
        <f t="shared" si="2"/>
        <v>131,000</v>
      </c>
      <c r="T10" s="136">
        <v>12</v>
      </c>
      <c r="U10" s="97">
        <f t="shared" si="3"/>
        <v>131000</v>
      </c>
      <c r="V10" s="125">
        <v>131000</v>
      </c>
      <c r="W10" s="123">
        <f t="shared" si="4"/>
        <v>131000</v>
      </c>
      <c r="X10" s="136" t="s">
        <v>108</v>
      </c>
      <c r="Y10" s="137" t="s">
        <v>108</v>
      </c>
      <c r="Z10" s="137"/>
      <c r="AA10" s="98"/>
      <c r="AB10" s="77"/>
      <c r="AC10" s="77"/>
      <c r="AD10" s="127" t="s">
        <v>88</v>
      </c>
      <c r="AE10" s="128">
        <v>394000</v>
      </c>
    </row>
    <row r="11" spans="1:65" ht="30" customHeight="1">
      <c r="A11" s="77"/>
      <c r="B11" s="87">
        <v>4</v>
      </c>
      <c r="C11" s="131" t="s">
        <v>116</v>
      </c>
      <c r="D11" s="131" t="s">
        <v>118</v>
      </c>
      <c r="E11" s="132" t="s">
        <v>96</v>
      </c>
      <c r="F11" s="133" t="s">
        <v>122</v>
      </c>
      <c r="G11" s="134">
        <v>8</v>
      </c>
      <c r="H11" s="92" t="s">
        <v>83</v>
      </c>
      <c r="I11" s="135">
        <v>11</v>
      </c>
      <c r="J11" s="94" t="s">
        <v>84</v>
      </c>
      <c r="K11" s="134">
        <v>4</v>
      </c>
      <c r="L11" s="92" t="s">
        <v>83</v>
      </c>
      <c r="M11" s="135">
        <v>1</v>
      </c>
      <c r="N11" s="94" t="s">
        <v>84</v>
      </c>
      <c r="O11" s="95">
        <f t="shared" si="1"/>
        <v>13</v>
      </c>
      <c r="P11" s="92" t="s">
        <v>83</v>
      </c>
      <c r="Q11" s="96">
        <f t="shared" si="0"/>
        <v>0</v>
      </c>
      <c r="R11" s="101" t="s">
        <v>84</v>
      </c>
      <c r="S11" s="104" t="str">
        <f>IF(E11="①", "131,000",IF(E11="②","263,000",IF(E11= "③","394,000","")))</f>
        <v>394,000</v>
      </c>
      <c r="T11" s="136">
        <v>12</v>
      </c>
      <c r="U11" s="97">
        <f t="shared" si="3"/>
        <v>394000</v>
      </c>
      <c r="V11" s="125">
        <v>394000</v>
      </c>
      <c r="W11" s="123">
        <f t="shared" si="4"/>
        <v>394000</v>
      </c>
      <c r="X11" s="136" t="s">
        <v>108</v>
      </c>
      <c r="Y11" s="137" t="s">
        <v>108</v>
      </c>
      <c r="Z11" s="137" t="s">
        <v>108</v>
      </c>
      <c r="AA11" s="98"/>
      <c r="AB11" s="77"/>
      <c r="AC11" s="77"/>
      <c r="AD11" s="99" t="s">
        <v>107</v>
      </c>
      <c r="AE11" s="100">
        <v>919000</v>
      </c>
    </row>
    <row r="12" spans="1:65" ht="30" customHeight="1">
      <c r="A12" s="77"/>
      <c r="B12" s="87">
        <v>5</v>
      </c>
      <c r="C12" s="88"/>
      <c r="D12" s="88"/>
      <c r="E12" s="89"/>
      <c r="F12" s="90"/>
      <c r="G12" s="91"/>
      <c r="H12" s="92" t="s">
        <v>83</v>
      </c>
      <c r="I12" s="93"/>
      <c r="J12" s="94" t="s">
        <v>84</v>
      </c>
      <c r="K12" s="91"/>
      <c r="L12" s="92" t="s">
        <v>83</v>
      </c>
      <c r="M12" s="93"/>
      <c r="N12" s="94" t="s">
        <v>84</v>
      </c>
      <c r="O12" s="95" t="str">
        <f t="shared" si="1"/>
        <v/>
      </c>
      <c r="P12" s="92" t="s">
        <v>83</v>
      </c>
      <c r="Q12" s="96" t="str">
        <f t="shared" si="0"/>
        <v/>
      </c>
      <c r="R12" s="101" t="s">
        <v>84</v>
      </c>
      <c r="S12" s="104" t="str">
        <f t="shared" si="2"/>
        <v/>
      </c>
      <c r="T12" s="121"/>
      <c r="U12" s="97" t="str">
        <f t="shared" si="3"/>
        <v/>
      </c>
      <c r="V12" s="125">
        <f t="shared" ref="V12:V13" si="5">MINA(T12,U12)</f>
        <v>0</v>
      </c>
      <c r="W12" s="123">
        <f t="shared" si="4"/>
        <v>0</v>
      </c>
      <c r="X12" s="121"/>
      <c r="Y12" s="97"/>
      <c r="Z12" s="97"/>
      <c r="AA12" s="98"/>
      <c r="AB12" s="77"/>
      <c r="AC12" s="77"/>
    </row>
    <row r="13" spans="1:65" ht="30" customHeight="1" thickBot="1">
      <c r="A13" s="77"/>
      <c r="B13" s="102">
        <v>6</v>
      </c>
      <c r="C13" s="88"/>
      <c r="D13" s="88"/>
      <c r="E13" s="89"/>
      <c r="F13" s="103"/>
      <c r="G13" s="91"/>
      <c r="H13" s="92" t="s">
        <v>83</v>
      </c>
      <c r="I13" s="93"/>
      <c r="J13" s="94" t="s">
        <v>84</v>
      </c>
      <c r="K13" s="91"/>
      <c r="L13" s="92" t="s">
        <v>83</v>
      </c>
      <c r="M13" s="93"/>
      <c r="N13" s="94" t="s">
        <v>84</v>
      </c>
      <c r="O13" s="95" t="str">
        <f t="shared" si="1"/>
        <v/>
      </c>
      <c r="P13" s="92" t="s">
        <v>83</v>
      </c>
      <c r="Q13" s="96" t="str">
        <f t="shared" si="0"/>
        <v/>
      </c>
      <c r="R13" s="94" t="s">
        <v>84</v>
      </c>
      <c r="S13" s="104" t="str">
        <f t="shared" si="2"/>
        <v/>
      </c>
      <c r="T13" s="94"/>
      <c r="U13" s="88" t="str">
        <f t="shared" si="3"/>
        <v/>
      </c>
      <c r="V13" s="126">
        <f t="shared" si="5"/>
        <v>0</v>
      </c>
      <c r="W13" s="124">
        <f t="shared" si="4"/>
        <v>0</v>
      </c>
      <c r="X13" s="122"/>
      <c r="Y13" s="88"/>
      <c r="Z13" s="88"/>
      <c r="AA13" s="104"/>
      <c r="AB13" s="77"/>
      <c r="AC13" s="77"/>
    </row>
    <row r="14" spans="1:65" ht="30.75" customHeight="1">
      <c r="A14" s="77"/>
      <c r="B14" s="105"/>
      <c r="C14" s="106"/>
      <c r="D14" s="106"/>
      <c r="E14" s="106"/>
      <c r="F14" s="106"/>
      <c r="G14" s="443" t="s">
        <v>106</v>
      </c>
      <c r="H14" s="443"/>
      <c r="I14" s="443"/>
      <c r="J14" s="443"/>
      <c r="K14" s="443"/>
      <c r="L14" s="443"/>
      <c r="M14" s="443"/>
      <c r="N14" s="443"/>
      <c r="O14" s="443"/>
      <c r="P14" s="443"/>
      <c r="Q14" s="443"/>
      <c r="R14" s="443"/>
      <c r="S14" s="443"/>
      <c r="T14" s="443"/>
      <c r="U14" s="436">
        <f xml:space="preserve"> MIN(919000,(SUM(W8:W13)))</f>
        <v>809000</v>
      </c>
      <c r="V14" s="436"/>
      <c r="W14" s="436"/>
      <c r="X14" s="120" t="s">
        <v>9</v>
      </c>
      <c r="Y14" s="106"/>
      <c r="Z14" s="106"/>
      <c r="AA14" s="106"/>
      <c r="AB14" s="77"/>
      <c r="AC14" s="77"/>
    </row>
    <row r="15" spans="1:65" ht="12.75" customHeight="1">
      <c r="A15" s="77"/>
      <c r="B15" s="105"/>
      <c r="C15" s="106"/>
      <c r="D15" s="106"/>
      <c r="E15" s="106"/>
      <c r="F15" s="106"/>
      <c r="H15" s="106"/>
      <c r="I15" s="106"/>
      <c r="J15" s="106"/>
      <c r="K15" s="106"/>
      <c r="L15" s="106"/>
      <c r="M15" s="106"/>
      <c r="N15" s="106"/>
      <c r="O15" s="106"/>
      <c r="P15" s="106"/>
      <c r="Q15" s="106"/>
      <c r="R15" s="435" t="s">
        <v>97</v>
      </c>
      <c r="S15" s="435"/>
      <c r="T15" s="435"/>
      <c r="U15" s="435"/>
      <c r="V15" s="435"/>
      <c r="W15" s="435"/>
      <c r="X15" s="435"/>
      <c r="Y15" s="435"/>
      <c r="Z15" s="435"/>
      <c r="AA15" s="435"/>
      <c r="AB15" s="77"/>
      <c r="AC15" s="77"/>
    </row>
    <row r="16" spans="1:65" ht="30" customHeight="1">
      <c r="A16" s="77"/>
      <c r="B16" s="105"/>
      <c r="C16" s="433" t="s">
        <v>93</v>
      </c>
      <c r="D16" s="433"/>
      <c r="E16" s="434"/>
      <c r="F16" s="434"/>
      <c r="G16" s="434"/>
      <c r="H16" s="434"/>
      <c r="I16" s="434"/>
      <c r="J16" s="434"/>
      <c r="K16" s="434"/>
      <c r="L16" s="434"/>
      <c r="M16" s="434"/>
      <c r="N16" s="434"/>
      <c r="O16" s="434"/>
      <c r="P16" s="434"/>
      <c r="Q16" s="434"/>
      <c r="R16" s="434"/>
      <c r="S16" s="434"/>
      <c r="T16" s="434"/>
      <c r="U16" s="434"/>
      <c r="V16" s="434"/>
      <c r="W16" s="434"/>
      <c r="X16" s="267"/>
      <c r="Y16" s="267"/>
      <c r="Z16" s="267"/>
      <c r="AA16" s="267"/>
      <c r="AB16" s="77"/>
      <c r="AC16" s="77"/>
    </row>
    <row r="17" spans="1:29" ht="13.5" customHeight="1">
      <c r="A17" s="77"/>
      <c r="B17" s="110" t="s">
        <v>240</v>
      </c>
      <c r="C17" s="265"/>
      <c r="D17" s="265"/>
      <c r="E17" s="266"/>
      <c r="F17" s="266"/>
      <c r="G17" s="266"/>
      <c r="H17" s="266"/>
      <c r="I17" s="266"/>
      <c r="J17" s="266"/>
      <c r="K17" s="266"/>
      <c r="L17" s="266"/>
      <c r="M17" s="266"/>
      <c r="N17" s="266"/>
      <c r="O17" s="266"/>
      <c r="P17" s="266"/>
      <c r="Q17" s="266"/>
      <c r="R17" s="266"/>
      <c r="S17" s="266"/>
      <c r="T17" s="266"/>
      <c r="U17" s="266"/>
      <c r="V17" s="266"/>
      <c r="W17" s="266"/>
      <c r="X17" s="267"/>
      <c r="Y17" s="267"/>
      <c r="Z17" s="267"/>
      <c r="AA17" s="267"/>
      <c r="AB17" s="77"/>
      <c r="AC17" s="77"/>
    </row>
    <row r="18" spans="1:29" ht="13.5" customHeight="1">
      <c r="A18" s="77"/>
      <c r="B18" s="110" t="s">
        <v>239</v>
      </c>
      <c r="E18" s="111"/>
      <c r="F18" s="111"/>
      <c r="G18" s="111"/>
      <c r="H18" s="111"/>
      <c r="I18" s="111"/>
      <c r="J18" s="106"/>
      <c r="K18" s="106"/>
      <c r="L18" s="106"/>
      <c r="M18" s="106"/>
      <c r="N18" s="106"/>
      <c r="O18" s="106"/>
      <c r="P18" s="106"/>
      <c r="Q18" s="106"/>
      <c r="R18" s="106"/>
      <c r="S18" s="106"/>
      <c r="T18" s="106"/>
      <c r="U18" s="106"/>
      <c r="V18" s="106"/>
      <c r="W18" s="106"/>
      <c r="X18" s="106"/>
      <c r="Y18" s="106"/>
      <c r="Z18" s="106"/>
      <c r="AA18" s="106"/>
      <c r="AB18" s="77"/>
      <c r="AC18" s="77"/>
    </row>
    <row r="19" spans="1:29" ht="13.5" customHeight="1">
      <c r="A19" s="77"/>
      <c r="B19" s="110" t="s">
        <v>102</v>
      </c>
      <c r="E19" s="111"/>
      <c r="F19" s="111"/>
      <c r="G19" s="111"/>
      <c r="H19" s="111"/>
      <c r="I19" s="111"/>
      <c r="J19" s="106"/>
      <c r="K19" s="106"/>
      <c r="L19" s="106"/>
      <c r="M19" s="106"/>
      <c r="N19" s="106"/>
      <c r="O19" s="106"/>
      <c r="P19" s="106"/>
      <c r="Q19" s="106"/>
      <c r="R19" s="106"/>
      <c r="S19" s="106"/>
      <c r="T19" s="106"/>
      <c r="U19" s="106"/>
      <c r="V19" s="106"/>
      <c r="W19" s="106"/>
      <c r="X19" s="106"/>
      <c r="Y19" s="106"/>
      <c r="Z19" s="106"/>
      <c r="AA19" s="106"/>
      <c r="AB19" s="77"/>
      <c r="AC19" s="77"/>
    </row>
    <row r="20" spans="1:29" ht="13.5" customHeight="1">
      <c r="A20" s="77"/>
      <c r="B20" s="84" t="s">
        <v>238</v>
      </c>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77"/>
      <c r="AC20" s="77"/>
    </row>
    <row r="21" spans="1:29" ht="13.5" customHeight="1">
      <c r="A21" s="77"/>
      <c r="B21" s="84" t="s">
        <v>100</v>
      </c>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77"/>
      <c r="AC21" s="77"/>
    </row>
    <row r="22" spans="1:29" ht="13.5" customHeight="1">
      <c r="A22" s="77"/>
      <c r="B22" s="444" t="s">
        <v>237</v>
      </c>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77"/>
      <c r="AC22" s="77"/>
    </row>
    <row r="23" spans="1:29" ht="13.5" customHeight="1">
      <c r="A23" s="77"/>
      <c r="B23" s="84" t="s">
        <v>111</v>
      </c>
      <c r="AC23" s="77"/>
    </row>
    <row r="24" spans="1:29" ht="13.5" customHeight="1">
      <c r="A24" s="77"/>
      <c r="B24" s="129" t="s">
        <v>109</v>
      </c>
      <c r="AC24" s="77"/>
    </row>
    <row r="25" spans="1:29" ht="13.5" customHeight="1">
      <c r="A25" s="77"/>
      <c r="B25" s="115"/>
      <c r="C25" s="432" t="s">
        <v>112</v>
      </c>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77"/>
    </row>
    <row r="26" spans="1:29" ht="13.5" customHeight="1">
      <c r="A26" s="77"/>
      <c r="B26" s="115"/>
      <c r="C26" s="432" t="s">
        <v>226</v>
      </c>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77"/>
    </row>
    <row r="27" spans="1:29" ht="13.5" customHeight="1">
      <c r="A27" s="77"/>
      <c r="B27" s="115"/>
      <c r="C27" s="264" t="s">
        <v>110</v>
      </c>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77"/>
    </row>
    <row r="28" spans="1:29" s="258" customFormat="1" ht="13.5" customHeight="1">
      <c r="A28" s="256"/>
      <c r="B28" s="257" t="s">
        <v>222</v>
      </c>
      <c r="AC28" s="256"/>
    </row>
    <row r="29" spans="1:29">
      <c r="A29" s="77"/>
      <c r="B29" s="260" t="s">
        <v>227</v>
      </c>
      <c r="C29" s="117"/>
      <c r="D29" s="117"/>
      <c r="E29" s="264"/>
      <c r="F29" s="264"/>
      <c r="G29" s="264"/>
      <c r="H29" s="264"/>
      <c r="I29" s="264"/>
      <c r="J29" s="77"/>
      <c r="K29" s="77"/>
      <c r="L29" s="77"/>
      <c r="M29" s="77"/>
      <c r="N29" s="77"/>
      <c r="O29" s="77"/>
      <c r="P29" s="77"/>
      <c r="Q29" s="77"/>
      <c r="R29" s="77"/>
      <c r="S29" s="77"/>
      <c r="T29" s="77"/>
      <c r="U29" s="77"/>
      <c r="V29" s="77"/>
      <c r="W29" s="77"/>
      <c r="X29" s="77"/>
      <c r="Y29" s="77"/>
      <c r="Z29" s="77"/>
      <c r="AA29" s="77"/>
      <c r="AB29" s="77"/>
      <c r="AC29" s="77"/>
    </row>
    <row r="30" spans="1:29" ht="13.5" customHeight="1">
      <c r="A30" s="77"/>
      <c r="B30" s="77"/>
      <c r="C30" s="118"/>
      <c r="D30" s="118"/>
      <c r="E30" s="118"/>
      <c r="F30" s="118"/>
      <c r="G30" s="118"/>
      <c r="H30" s="118"/>
      <c r="I30" s="118"/>
      <c r="J30" s="77"/>
      <c r="K30" s="77"/>
      <c r="L30" s="77"/>
      <c r="M30" s="77"/>
      <c r="N30" s="77"/>
      <c r="O30" s="77"/>
      <c r="P30" s="77"/>
      <c r="Q30" s="77"/>
      <c r="R30" s="77"/>
      <c r="S30" s="77"/>
      <c r="T30" s="77"/>
      <c r="U30" s="77"/>
      <c r="V30" s="77"/>
      <c r="W30" s="77"/>
      <c r="X30" s="77"/>
      <c r="Y30" s="77"/>
      <c r="Z30" s="77"/>
      <c r="AA30" s="77"/>
      <c r="AB30" s="77"/>
      <c r="AC30" s="77"/>
    </row>
    <row r="31" spans="1:29" ht="13.5" customHeight="1">
      <c r="A31" s="77"/>
      <c r="B31" s="77"/>
      <c r="C31" s="118"/>
      <c r="D31" s="118"/>
      <c r="E31" s="118"/>
      <c r="F31" s="118"/>
      <c r="G31" s="118"/>
      <c r="H31" s="118"/>
      <c r="I31" s="118"/>
      <c r="J31" s="77"/>
      <c r="K31" s="77"/>
      <c r="L31" s="77"/>
      <c r="M31" s="77"/>
      <c r="N31" s="77"/>
      <c r="O31" s="77"/>
      <c r="P31" s="77"/>
      <c r="Q31" s="77"/>
      <c r="R31" s="77"/>
      <c r="S31" s="77"/>
      <c r="T31" s="77"/>
      <c r="U31" s="77"/>
      <c r="V31" s="77"/>
      <c r="W31" s="77"/>
      <c r="X31" s="77"/>
      <c r="Y31" s="77"/>
      <c r="Z31" s="77"/>
      <c r="AA31" s="77"/>
      <c r="AB31" s="77"/>
      <c r="AC31" s="77"/>
    </row>
    <row r="32" spans="1:29">
      <c r="B32" s="77"/>
      <c r="C32" s="118"/>
      <c r="D32" s="118"/>
      <c r="E32" s="118"/>
      <c r="F32" s="118"/>
      <c r="G32" s="118"/>
      <c r="H32" s="118"/>
      <c r="I32" s="118"/>
      <c r="J32" s="77"/>
      <c r="K32" s="77"/>
      <c r="L32" s="77"/>
      <c r="M32" s="77"/>
      <c r="N32" s="77"/>
      <c r="O32" s="77"/>
      <c r="P32" s="77"/>
      <c r="Q32" s="77"/>
      <c r="R32" s="77"/>
      <c r="S32" s="77"/>
      <c r="T32" s="77"/>
      <c r="U32" s="77"/>
      <c r="V32" s="77"/>
      <c r="W32" s="77"/>
      <c r="X32" s="77"/>
      <c r="Y32" s="77"/>
      <c r="Z32" s="77"/>
      <c r="AA32" s="77"/>
    </row>
    <row r="33" spans="2:27">
      <c r="B33" s="77"/>
      <c r="C33" s="118"/>
      <c r="D33" s="118"/>
      <c r="E33" s="118"/>
      <c r="F33" s="118"/>
      <c r="G33" s="118"/>
      <c r="H33" s="118"/>
      <c r="I33" s="118"/>
      <c r="J33" s="77"/>
      <c r="K33" s="77"/>
      <c r="L33" s="77"/>
      <c r="M33" s="77"/>
      <c r="N33" s="77"/>
      <c r="O33" s="77"/>
      <c r="P33" s="77"/>
      <c r="Q33" s="77"/>
      <c r="R33" s="77"/>
      <c r="S33" s="77"/>
      <c r="T33" s="77"/>
      <c r="U33" s="77"/>
      <c r="V33" s="77"/>
      <c r="W33" s="77"/>
      <c r="X33" s="77"/>
      <c r="Y33" s="77"/>
      <c r="Z33" s="77"/>
      <c r="AA33" s="77"/>
    </row>
    <row r="34" spans="2:27">
      <c r="C34" s="119"/>
      <c r="D34" s="119"/>
      <c r="E34" s="119"/>
      <c r="F34" s="119"/>
      <c r="G34" s="119"/>
      <c r="H34" s="119"/>
      <c r="I34" s="119"/>
      <c r="V34" s="77"/>
    </row>
    <row r="35" spans="2:27">
      <c r="C35" s="119"/>
      <c r="D35" s="119"/>
    </row>
    <row r="36" spans="2:27">
      <c r="C36" s="119"/>
      <c r="D36" s="119"/>
    </row>
    <row r="52" spans="2:58">
      <c r="J52" s="77"/>
      <c r="K52" s="77"/>
      <c r="L52" s="77"/>
      <c r="M52" s="77"/>
      <c r="N52" s="77"/>
      <c r="O52" s="77"/>
      <c r="P52" s="77"/>
      <c r="Q52" s="77"/>
      <c r="R52" s="77"/>
      <c r="S52" s="77"/>
      <c r="T52" s="77"/>
      <c r="U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row>
    <row r="53" spans="2:58">
      <c r="B53" s="77"/>
      <c r="C53" s="77"/>
      <c r="D53" s="77"/>
      <c r="E53" s="77"/>
      <c r="F53" s="77"/>
      <c r="G53" s="77"/>
      <c r="H53" s="77"/>
      <c r="I53" s="77"/>
      <c r="V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row>
    <row r="54" spans="2:58">
      <c r="B54" s="77"/>
      <c r="C54" s="77"/>
      <c r="D54" s="77"/>
      <c r="E54" s="77"/>
      <c r="F54" s="77"/>
      <c r="G54" s="77"/>
      <c r="H54" s="77"/>
      <c r="I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row>
    <row r="55" spans="2:58">
      <c r="B55" s="77"/>
      <c r="C55" s="77"/>
      <c r="D55" s="77"/>
      <c r="E55" s="77"/>
      <c r="F55" s="77"/>
      <c r="G55" s="77"/>
      <c r="H55" s="77"/>
      <c r="I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row>
    <row r="56" spans="2:58">
      <c r="B56" s="77"/>
      <c r="C56" s="77"/>
      <c r="D56" s="77"/>
      <c r="E56" s="77"/>
      <c r="F56" s="77"/>
      <c r="G56" s="77"/>
      <c r="H56" s="77"/>
      <c r="I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row>
    <row r="57" spans="2:58">
      <c r="B57" s="77"/>
      <c r="C57" s="77"/>
      <c r="D57" s="77"/>
      <c r="E57" s="77"/>
      <c r="F57" s="77"/>
      <c r="G57" s="77"/>
      <c r="H57" s="77"/>
      <c r="I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row>
    <row r="58" spans="2:58">
      <c r="B58" s="77"/>
      <c r="C58" s="77"/>
      <c r="D58" s="77"/>
      <c r="E58" s="77"/>
      <c r="F58" s="77"/>
      <c r="G58" s="77"/>
      <c r="H58" s="77"/>
      <c r="I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row>
    <row r="59" spans="2:58">
      <c r="B59" s="77"/>
      <c r="C59" s="77"/>
      <c r="D59" s="77"/>
      <c r="E59" s="77"/>
      <c r="F59" s="77"/>
      <c r="G59" s="77"/>
      <c r="H59" s="77"/>
      <c r="I59" s="77"/>
      <c r="J59" s="77"/>
      <c r="K59" s="77"/>
      <c r="L59" s="77"/>
      <c r="M59" s="77"/>
      <c r="N59" s="77"/>
      <c r="O59" s="77"/>
      <c r="P59" s="77"/>
      <c r="Q59" s="77"/>
      <c r="R59" s="77"/>
      <c r="S59" s="77"/>
      <c r="T59" s="77"/>
      <c r="U59" s="77"/>
      <c r="W59" s="77"/>
      <c r="X59" s="77"/>
      <c r="Y59" s="77"/>
      <c r="Z59" s="77"/>
      <c r="AA59" s="77"/>
      <c r="AB59" s="77"/>
      <c r="AC59" s="77"/>
      <c r="AD59" s="77"/>
      <c r="AE59" s="77"/>
      <c r="AF59" s="77"/>
      <c r="BF59" s="77"/>
    </row>
    <row r="60" spans="2:58">
      <c r="B60" s="77"/>
      <c r="C60" s="77"/>
      <c r="D60" s="77"/>
      <c r="E60" s="77"/>
      <c r="F60" s="77"/>
      <c r="G60" s="77"/>
      <c r="H60" s="77"/>
      <c r="I60" s="77"/>
      <c r="V60" s="77"/>
      <c r="BF60" s="77"/>
    </row>
    <row r="61" spans="2:58">
      <c r="B61" s="77"/>
      <c r="C61" s="77"/>
      <c r="D61" s="77"/>
      <c r="E61" s="77"/>
      <c r="F61" s="77"/>
      <c r="G61" s="77"/>
      <c r="H61" s="77"/>
      <c r="I61" s="77"/>
      <c r="BF61" s="77"/>
    </row>
    <row r="62" spans="2:58">
      <c r="B62" s="77"/>
      <c r="C62" s="77"/>
      <c r="D62" s="77"/>
      <c r="E62" s="77"/>
      <c r="F62" s="77"/>
      <c r="G62" s="77"/>
      <c r="H62" s="77"/>
      <c r="I62" s="77"/>
      <c r="BF62" s="77"/>
    </row>
    <row r="63" spans="2:58">
      <c r="J63" s="77"/>
      <c r="K63" s="77"/>
      <c r="L63" s="77"/>
      <c r="M63" s="77"/>
      <c r="N63" s="77"/>
      <c r="O63" s="77"/>
      <c r="P63" s="77"/>
      <c r="Q63" s="77"/>
      <c r="R63" s="77"/>
      <c r="S63" s="77"/>
      <c r="T63" s="77"/>
      <c r="U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V64" s="77"/>
    </row>
    <row r="83" spans="10:27">
      <c r="J83" s="77"/>
      <c r="K83" s="77"/>
      <c r="L83" s="77"/>
      <c r="M83" s="77"/>
      <c r="N83" s="77"/>
      <c r="O83" s="77"/>
      <c r="P83" s="77"/>
      <c r="Q83" s="77"/>
      <c r="R83" s="77"/>
      <c r="S83" s="77"/>
      <c r="T83" s="77"/>
      <c r="U83" s="77"/>
      <c r="W83" s="77"/>
      <c r="X83" s="77"/>
      <c r="Y83" s="77"/>
      <c r="Z83" s="77"/>
      <c r="AA83" s="77"/>
    </row>
    <row r="84" spans="10:27">
      <c r="J84" s="77"/>
      <c r="K84" s="77"/>
      <c r="L84" s="77"/>
      <c r="M84" s="77"/>
      <c r="N84" s="77"/>
      <c r="O84" s="77"/>
      <c r="P84" s="77"/>
      <c r="Q84" s="77"/>
      <c r="R84" s="77"/>
      <c r="S84" s="77"/>
      <c r="T84" s="77"/>
      <c r="U84" s="77"/>
      <c r="V84" s="77"/>
      <c r="W84" s="77"/>
      <c r="X84" s="77"/>
      <c r="Y84" s="77"/>
      <c r="Z84" s="77"/>
      <c r="AA84" s="77"/>
    </row>
    <row r="85" spans="10:27">
      <c r="J85" s="77"/>
      <c r="K85" s="77"/>
      <c r="L85" s="77"/>
      <c r="M85" s="77"/>
      <c r="N85" s="77"/>
      <c r="O85" s="77"/>
      <c r="P85" s="77"/>
      <c r="Q85" s="77"/>
      <c r="R85" s="77"/>
      <c r="S85" s="77"/>
      <c r="T85" s="77"/>
      <c r="U85" s="77"/>
      <c r="V85" s="77"/>
      <c r="W85" s="77"/>
      <c r="X85" s="77"/>
      <c r="Y85" s="77"/>
      <c r="Z85" s="77"/>
      <c r="AA85" s="77"/>
    </row>
    <row r="86" spans="10:27">
      <c r="J86" s="77"/>
      <c r="K86" s="77"/>
      <c r="L86" s="77"/>
      <c r="M86" s="77"/>
      <c r="N86" s="77"/>
      <c r="O86" s="77"/>
      <c r="P86" s="77"/>
      <c r="Q86" s="77"/>
      <c r="R86" s="77"/>
      <c r="S86" s="77"/>
      <c r="T86" s="77"/>
      <c r="U86" s="77"/>
      <c r="V86" s="77"/>
      <c r="W86" s="77"/>
      <c r="X86" s="77"/>
      <c r="Y86" s="77"/>
      <c r="Z86" s="77"/>
      <c r="AA86" s="77"/>
    </row>
    <row r="87" spans="10:27">
      <c r="J87" s="77"/>
      <c r="K87" s="77"/>
      <c r="L87" s="77"/>
      <c r="M87" s="77"/>
      <c r="N87" s="77"/>
      <c r="O87" s="77"/>
      <c r="P87" s="77"/>
      <c r="Q87" s="77"/>
      <c r="R87" s="77"/>
      <c r="S87" s="77"/>
      <c r="T87" s="77"/>
      <c r="U87" s="77"/>
      <c r="V87" s="77"/>
      <c r="W87" s="77"/>
      <c r="X87" s="77"/>
      <c r="Y87" s="77"/>
      <c r="Z87" s="77"/>
      <c r="AA87" s="77"/>
    </row>
    <row r="88" spans="10:27">
      <c r="J88" s="77"/>
      <c r="K88" s="77"/>
      <c r="L88" s="77"/>
      <c r="M88" s="77"/>
      <c r="N88" s="77"/>
      <c r="O88" s="77"/>
      <c r="P88" s="77"/>
      <c r="Q88" s="77"/>
      <c r="R88" s="77"/>
      <c r="S88" s="77"/>
      <c r="T88" s="77"/>
      <c r="U88" s="77"/>
      <c r="V88" s="77"/>
      <c r="W88" s="77"/>
      <c r="X88" s="77"/>
      <c r="Y88" s="77"/>
      <c r="Z88" s="77"/>
      <c r="AA88" s="77"/>
    </row>
    <row r="89" spans="10:27">
      <c r="V89" s="77"/>
    </row>
  </sheetData>
  <mergeCells count="28">
    <mergeCell ref="B22:AA22"/>
    <mergeCell ref="B3:AA3"/>
    <mergeCell ref="B5:B7"/>
    <mergeCell ref="C5:C7"/>
    <mergeCell ref="D5:D7"/>
    <mergeCell ref="E5:E7"/>
    <mergeCell ref="F5:F7"/>
    <mergeCell ref="G5:R5"/>
    <mergeCell ref="S5:S7"/>
    <mergeCell ref="T5:T7"/>
    <mergeCell ref="U5:W5"/>
    <mergeCell ref="V6:V7"/>
    <mergeCell ref="C26:AB26"/>
    <mergeCell ref="C25:AB25"/>
    <mergeCell ref="X5:AA5"/>
    <mergeCell ref="G6:J7"/>
    <mergeCell ref="K6:N7"/>
    <mergeCell ref="O6:R7"/>
    <mergeCell ref="U6:U7"/>
    <mergeCell ref="W6:W7"/>
    <mergeCell ref="X6:X7"/>
    <mergeCell ref="Y6:Y7"/>
    <mergeCell ref="Z6:Z7"/>
    <mergeCell ref="AA6:AA7"/>
    <mergeCell ref="G14:T14"/>
    <mergeCell ref="U14:W14"/>
    <mergeCell ref="R15:AA15"/>
    <mergeCell ref="C16:W16"/>
  </mergeCells>
  <phoneticPr fontId="3"/>
  <conditionalFormatting sqref="E9:E13 F8:F13">
    <cfRule type="cellIs" dxfId="18" priority="21" stopIfTrue="1" operator="equal">
      <formula>""</formula>
    </cfRule>
  </conditionalFormatting>
  <conditionalFormatting sqref="J8">
    <cfRule type="cellIs" dxfId="17" priority="20" stopIfTrue="1" operator="equal">
      <formula>""</formula>
    </cfRule>
  </conditionalFormatting>
  <conditionalFormatting sqref="C8:D8 C11:C13 D9:D13">
    <cfRule type="cellIs" dxfId="16" priority="18" stopIfTrue="1" operator="equal">
      <formula>""</formula>
    </cfRule>
  </conditionalFormatting>
  <conditionalFormatting sqref="T9:T13">
    <cfRule type="cellIs" dxfId="15" priority="17" stopIfTrue="1" operator="equal">
      <formula>""</formula>
    </cfRule>
  </conditionalFormatting>
  <conditionalFormatting sqref="C9:C10">
    <cfRule type="cellIs" dxfId="14" priority="19" stopIfTrue="1" operator="equal">
      <formula>""</formula>
    </cfRule>
  </conditionalFormatting>
  <conditionalFormatting sqref="X8:X13">
    <cfRule type="cellIs" dxfId="13" priority="14" stopIfTrue="1" operator="equal">
      <formula>""</formula>
    </cfRule>
  </conditionalFormatting>
  <conditionalFormatting sqref="E8">
    <cfRule type="cellIs" dxfId="12" priority="13" stopIfTrue="1" operator="equal">
      <formula>""</formula>
    </cfRule>
  </conditionalFormatting>
  <conditionalFormatting sqref="G8:I8">
    <cfRule type="cellIs" dxfId="11" priority="12" stopIfTrue="1" operator="equal">
      <formula>""</formula>
    </cfRule>
  </conditionalFormatting>
  <conditionalFormatting sqref="AA8:AA13">
    <cfRule type="cellIs" dxfId="10" priority="10" stopIfTrue="1" operator="equal">
      <formula>""</formula>
    </cfRule>
  </conditionalFormatting>
  <conditionalFormatting sqref="Y8:Z13">
    <cfRule type="cellIs" dxfId="9" priority="11" stopIfTrue="1" operator="equal">
      <formula>""</formula>
    </cfRule>
  </conditionalFormatting>
  <conditionalFormatting sqref="T8">
    <cfRule type="cellIs" dxfId="8" priority="9" stopIfTrue="1" operator="equal">
      <formula>""</formula>
    </cfRule>
  </conditionalFormatting>
  <conditionalFormatting sqref="J9:J13">
    <cfRule type="cellIs" dxfId="7" priority="8" stopIfTrue="1" operator="equal">
      <formula>""</formula>
    </cfRule>
  </conditionalFormatting>
  <conditionalFormatting sqref="G9:I13">
    <cfRule type="cellIs" dxfId="6" priority="7" stopIfTrue="1" operator="equal">
      <formula>""</formula>
    </cfRule>
  </conditionalFormatting>
  <conditionalFormatting sqref="N8:N13">
    <cfRule type="cellIs" dxfId="5" priority="6" stopIfTrue="1" operator="equal">
      <formula>""</formula>
    </cfRule>
  </conditionalFormatting>
  <conditionalFormatting sqref="K8:M13">
    <cfRule type="cellIs" dxfId="4" priority="5" stopIfTrue="1" operator="equal">
      <formula>""</formula>
    </cfRule>
  </conditionalFormatting>
  <conditionalFormatting sqref="V8">
    <cfRule type="cellIs" dxfId="3" priority="4" stopIfTrue="1" operator="equal">
      <formula>""</formula>
    </cfRule>
  </conditionalFormatting>
  <conditionalFormatting sqref="V9:V13">
    <cfRule type="cellIs" dxfId="2" priority="3" stopIfTrue="1" operator="equal">
      <formula>""</formula>
    </cfRule>
  </conditionalFormatting>
  <conditionalFormatting sqref="W8">
    <cfRule type="cellIs" dxfId="1" priority="2" stopIfTrue="1" operator="equal">
      <formula>""</formula>
    </cfRule>
  </conditionalFormatting>
  <conditionalFormatting sqref="W9:W13">
    <cfRule type="cellIs" dxfId="0" priority="1" stopIfTrue="1" operator="equal">
      <formula>""</formula>
    </cfRule>
  </conditionalFormatting>
  <dataValidations count="3">
    <dataValidation type="list" allowBlank="1" showInputMessage="1" showErrorMessage="1" sqref="D8:D13">
      <formula1>"継続,新規"</formula1>
    </dataValidation>
    <dataValidation type="list" allowBlank="1" showInputMessage="1" showErrorMessage="1" sqref="X8:AA13">
      <formula1>"○"</formula1>
    </dataValidation>
    <dataValidation type="list" allowBlank="1" showInputMessage="1" showErrorMessage="1" sqref="E8:E13">
      <formula1>"①,②,③"</formula1>
    </dataValidation>
  </dataValidations>
  <printOptions horizontalCentered="1"/>
  <pageMargins left="0.19685039370078741" right="0.19685039370078741" top="0.39370078740157483" bottom="0.3937007874015748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②放課後児童支援員等処遇改善等事業計画書 　</vt:lpstr>
      <vt:lpstr>放課後児童支援員等処遇改善等事業計画書  記入例　</vt:lpstr>
      <vt:lpstr>③－１処遇改善（月額9,000円相当分）様式１　賃金改善計画書</vt:lpstr>
      <vt:lpstr>【記載例】別紙様式１</vt:lpstr>
      <vt:lpstr>③－２処遇改善（月額9,000円相当）別添１　賃金改善内訳</vt:lpstr>
      <vt:lpstr>【記載例】別紙様式１別添１</vt:lpstr>
      <vt:lpstr>参考</vt:lpstr>
      <vt:lpstr>④キャリアアップ処遇改善事業計画書</vt:lpstr>
      <vt:lpstr>キャリアアップ処遇改善事業計画書 記入例</vt:lpstr>
      <vt:lpstr>【記載例】別紙様式１!Print_Area</vt:lpstr>
      <vt:lpstr>【記載例】別紙様式１別添１!Print_Area</vt:lpstr>
      <vt:lpstr>'②放課後児童支援員等処遇改善等事業計画書 　'!Print_Area</vt:lpstr>
      <vt:lpstr>'③－１処遇改善（月額9,000円相当分）様式１　賃金改善計画書'!Print_Area</vt:lpstr>
      <vt:lpstr>'③－２処遇改善（月額9,000円相当）別添１　賃金改善内訳'!Print_Area</vt:lpstr>
      <vt:lpstr>④キャリアアップ処遇改善事業計画書!Print_Area</vt:lpstr>
      <vt:lpstr>'キャリアアップ処遇改善事業計画書 記入例'!Print_Area</vt:lpstr>
      <vt:lpstr>'放課後児童支援員等処遇改善等事業計画書  記入例　'!Print_Area</vt:lpstr>
      <vt:lpstr>【記載例】別紙様式１別添１!Print_Titles</vt:lpstr>
      <vt:lpstr>'③－２処遇改善（月額9,000円相当）別添１　賃金改善内訳'!Print_Titles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大石剛士</dc:creator>
  <cp:lastModifiedBy>唐渡篤子</cp:lastModifiedBy>
  <cp:lastPrinted>2024-01-19T05:37:42Z</cp:lastPrinted>
  <dcterms:created xsi:type="dcterms:W3CDTF">2021-01-20T02:05:43Z</dcterms:created>
  <dcterms:modified xsi:type="dcterms:W3CDTF">2025-01-14T02:41:24Z</dcterms:modified>
</cp:coreProperties>
</file>