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mc:AlternateContent xmlns:mc="http://schemas.openxmlformats.org/markup-compatibility/2006">
    <mc:Choice Requires="x15">
      <x15ac:absPath xmlns:x15ac="http://schemas.microsoft.com/office/spreadsheetml/2010/11/ac" url="\\192.168.10.24\地域担い手対策係\中山間地域等直接支払交付金\☆☆第６期対策☆☆\●第６期対策_様式\ホームページ掲載用（第6期対策）\"/>
    </mc:Choice>
  </mc:AlternateContent>
  <xr:revisionPtr revIDLastSave="0" documentId="13_ncr:1_{29551195-9B60-413D-8D40-40DC1A288DCD}" xr6:coauthVersionLast="47" xr6:coauthVersionMax="47" xr10:uidLastSave="{00000000-0000-0000-0000-000000000000}"/>
  <bookViews>
    <workbookView xWindow="1575" yWindow="-15945" windowWidth="26430" windowHeight="14235" tabRatio="929" firstSheet="3" activeTab="14" xr2:uid="{00000000-000D-0000-FFFF-FFFF00000000}"/>
  </bookViews>
  <sheets>
    <sheet name="参４_申請" sheetId="94" r:id="rId1"/>
    <sheet name="参４_申請_事業計画" sheetId="95" r:id="rId2"/>
    <sheet name="別紙１①" sheetId="24" r:id="rId3"/>
    <sheet name="別紙１②" sheetId="25" r:id="rId4"/>
    <sheet name="別紙１③" sheetId="53" r:id="rId5"/>
    <sheet name="別紙１④" sheetId="54" r:id="rId6"/>
    <sheet name="別紙２①" sheetId="65" r:id="rId7"/>
    <sheet name="別紙３" sheetId="70" r:id="rId8"/>
    <sheet name="別紙４" sheetId="67" r:id="rId9"/>
    <sheet name="別紙５" sheetId="96" r:id="rId10"/>
    <sheet name="別紙８" sheetId="97" r:id="rId11"/>
    <sheet name="別紙２②（ネットワーク化活動計画）" sheetId="72" r:id="rId12"/>
    <sheet name="別紙２③（ネットワーク化）" sheetId="73" r:id="rId13"/>
    <sheet name="別紙２④（統合）" sheetId="74" r:id="rId14"/>
    <sheet name="別紙２⑤（多様な組織等の参画）" sheetId="75" r:id="rId15"/>
  </sheets>
  <externalReferences>
    <externalReference r:id="rId16"/>
    <externalReference r:id="rId17"/>
    <externalReference r:id="rId18"/>
    <externalReference r:id="rId19"/>
    <externalReference r:id="rId20"/>
  </externalReferences>
  <definedNames>
    <definedName name="_0109集落協定の概要等">#REF!</definedName>
    <definedName name="_109集落協定の概要等">#REF!</definedName>
    <definedName name="_111集落協定参加者の内訳等">[1]ｸｴﾘ403!#REF!</definedName>
    <definedName name="A.■か□" localSheetId="4">[2]【選択肢】!$A$3:$A$4</definedName>
    <definedName name="A.■か□" localSheetId="5">#REF!</definedName>
    <definedName name="A.■か□" localSheetId="6">#REF!</definedName>
    <definedName name="A.■か□" localSheetId="7">#REF!</definedName>
    <definedName name="A.■か□" localSheetId="9">#REF!</definedName>
    <definedName name="A.■か□">#REF!</definedName>
    <definedName name="B.○か空白" localSheetId="0">[3]【選択肢】!$B$3:$B$4</definedName>
    <definedName name="B.○か空白" localSheetId="4">[2]【選択肢】!$B$3:$B$4</definedName>
    <definedName name="B.○か空白" localSheetId="5">[2]【選択肢】!$B$3:$B$4</definedName>
    <definedName name="B.○か空白" localSheetId="6">#REF!</definedName>
    <definedName name="B.○か空白" localSheetId="11">[2]【選択肢】!$B$3:$B$4</definedName>
    <definedName name="B.○か空白" localSheetId="12">[2]【選択肢】!$B$3:$B$4</definedName>
    <definedName name="B.○か空白" localSheetId="13">[2]【選択肢】!$B$3:$B$4</definedName>
    <definedName name="B.○か空白" localSheetId="14">[2]【選択肢】!$B$3:$B$4</definedName>
    <definedName name="B.○か空白" localSheetId="7">#REF!</definedName>
    <definedName name="B.○か空白" localSheetId="9">#REF!</definedName>
    <definedName name="B.○か空白">#REF!</definedName>
    <definedName name="Ｃ1.計画欄" localSheetId="4">[2]【選択肢】!$C$3:$C$4</definedName>
    <definedName name="Ｃ1.計画欄" localSheetId="5">#REF!</definedName>
    <definedName name="Ｃ1.計画欄" localSheetId="6">#REF!</definedName>
    <definedName name="Ｃ1.計画欄" localSheetId="7">#REF!</definedName>
    <definedName name="Ｃ1.計画欄" localSheetId="9">#REF!</definedName>
    <definedName name="Ｃ1.計画欄">#REF!</definedName>
    <definedName name="Ｃ2.実施欄" localSheetId="4">[2]【選択肢】!$C$3:$C$5</definedName>
    <definedName name="Ｃ2.実施欄" localSheetId="5">#REF!</definedName>
    <definedName name="Ｃ2.実施欄" localSheetId="6">#REF!</definedName>
    <definedName name="Ｃ2.実施欄" localSheetId="7">#REF!</definedName>
    <definedName name="Ｃ2.実施欄" localSheetId="9">#REF!</definedName>
    <definedName name="Ｃ2.実施欄">#REF!</definedName>
    <definedName name="D.農村環境保全活動のテーマ" localSheetId="0">[4]【選択肢】!$D$3:$D$7</definedName>
    <definedName name="D.農村環境保全活動のテーマ" localSheetId="4">[2]【選択肢】!$D$3:$D$7</definedName>
    <definedName name="D.農村環境保全活動のテーマ" localSheetId="5">#REF!</definedName>
    <definedName name="D.農村環境保全活動のテーマ" localSheetId="6">#REF!</definedName>
    <definedName name="D.農村環境保全活動のテーマ" localSheetId="7">#REF!</definedName>
    <definedName name="D.農村環境保全活動のテーマ" localSheetId="9">#REF!</definedName>
    <definedName name="D.農村環境保全活動のテーマ">#REF!</definedName>
    <definedName name="E.高度な保全活動" localSheetId="0">[4]【選択肢】!$E$3:$E$11</definedName>
    <definedName name="E.高度な保全活動" localSheetId="4">[2]【選択肢】!$E$3:$E$11</definedName>
    <definedName name="E.高度な保全活動" localSheetId="5">#REF!</definedName>
    <definedName name="E.高度な保全活動" localSheetId="6">#REF!</definedName>
    <definedName name="E.高度な保全活動" localSheetId="7">#REF!</definedName>
    <definedName name="E.高度な保全活動" localSheetId="9">#REF!</definedName>
    <definedName name="E.高度な保全活動">#REF!</definedName>
    <definedName name="F.施設" localSheetId="0">[4]【選択肢】!$F$3:$F$5</definedName>
    <definedName name="F.施設" localSheetId="4">[2]【選択肢】!$F$3:$F$5</definedName>
    <definedName name="F.施設" localSheetId="5">#REF!</definedName>
    <definedName name="F.施設" localSheetId="6">#REF!</definedName>
    <definedName name="F.施設" localSheetId="7">#REF!</definedName>
    <definedName name="F.施設" localSheetId="9">#REF!</definedName>
    <definedName name="F.施設">#REF!</definedName>
    <definedName name="G.単位" localSheetId="0">[4]【選択肢】!$G$3:$G$4</definedName>
    <definedName name="G.単位" localSheetId="4">[2]【選択肢】!$G$3:$G$4</definedName>
    <definedName name="G.単位" localSheetId="5">#REF!</definedName>
    <definedName name="G.単位" localSheetId="6">#REF!</definedName>
    <definedName name="G.単位" localSheetId="7">#REF!</definedName>
    <definedName name="G.単位" localSheetId="9">#REF!</definedName>
    <definedName name="G.単位">#REF!</definedName>
    <definedName name="H1.構成員一覧の分類_農業者" localSheetId="4">[2]【選択肢】!$H$3:$H$6</definedName>
    <definedName name="H1.構成員一覧の分類_農業者" localSheetId="5">#REF!</definedName>
    <definedName name="H1.構成員一覧の分類_農業者" localSheetId="6">#REF!</definedName>
    <definedName name="H1.構成員一覧の分類_農業者" localSheetId="7">#REF!</definedName>
    <definedName name="H1.構成員一覧の分類_農業者" localSheetId="9">#REF!</definedName>
    <definedName name="H1.構成員一覧の分類_農業者">#REF!</definedName>
    <definedName name="H2.構成員一覧の分類_農業者以外個人" localSheetId="4">#REF!</definedName>
    <definedName name="H2.構成員一覧の分類_農業者以外個人" localSheetId="5">#REF!</definedName>
    <definedName name="H2.構成員一覧の分類_農業者以外個人" localSheetId="6">#REF!</definedName>
    <definedName name="H2.構成員一覧の分類_農業者以外個人" localSheetId="7">#REF!</definedName>
    <definedName name="H2.構成員一覧の分類_農業者以外個人" localSheetId="9">#REF!</definedName>
    <definedName name="H2.構成員一覧の分類_農業者以外個人">#REF!</definedName>
    <definedName name="H2.構成員一覧の分類_農業者以外団体" localSheetId="4">[2]【選択肢】!$H$8:$H$15</definedName>
    <definedName name="H3.構成員一覧の分類_農業者以外団体" localSheetId="4">#REF!</definedName>
    <definedName name="H3.構成員一覧の分類_農業者以外団体" localSheetId="5">#REF!</definedName>
    <definedName name="H3.構成員一覧の分類_農業者以外団体" localSheetId="6">#REF!</definedName>
    <definedName name="H3.構成員一覧の分類_農業者以外団体" localSheetId="7">#REF!</definedName>
    <definedName name="H3.構成員一覧の分類_農業者以外団体" localSheetId="9">#REF!</definedName>
    <definedName name="H3.構成員一覧の分類_農業者以外団体">#REF!</definedName>
    <definedName name="Ｉ.金銭出納簿の区分" localSheetId="4">[2]【選択肢】!$I$3:$I$4</definedName>
    <definedName name="Ｉ.金銭出納簿の区分" localSheetId="5">#REF!</definedName>
    <definedName name="Ｉ.金銭出納簿の区分" localSheetId="6">#REF!</definedName>
    <definedName name="Ｉ.金銭出納簿の区分" localSheetId="7">#REF!</definedName>
    <definedName name="Ｉ.金銭出納簿の区分" localSheetId="9">#REF!</definedName>
    <definedName name="Ｉ.金銭出納簿の区分">#REF!</definedName>
    <definedName name="Ｊ.金銭出納簿の収支の分類" localSheetId="4">[2]【選択肢】!$J$3:$J$10</definedName>
    <definedName name="Ｊ.金銭出納簿の収支の分類" localSheetId="5">#REF!</definedName>
    <definedName name="Ｊ.金銭出納簿の収支の分類" localSheetId="6">#REF!</definedName>
    <definedName name="Ｊ.金銭出納簿の収支の分類" localSheetId="7">#REF!</definedName>
    <definedName name="Ｊ.金銭出納簿の収支の分類" localSheetId="9">#REF!</definedName>
    <definedName name="Ｊ.金銭出納簿の収支の分類">#REF!</definedName>
    <definedName name="K.農村環境保全活動" localSheetId="0">[4]【選択肢】!$Q$44:$Q$56</definedName>
    <definedName name="K.農村環境保全活動" localSheetId="4">[2]【選択肢】!$Q$44:$Q$56</definedName>
    <definedName name="K.農村環境保全活動" localSheetId="5">#REF!</definedName>
    <definedName name="K.農村環境保全活動" localSheetId="6">#REF!</definedName>
    <definedName name="K.農村環境保全活動" localSheetId="7">#REF!</definedName>
    <definedName name="K.農村環境保全活動" localSheetId="9">#REF!</definedName>
    <definedName name="K.農村環境保全活動">#REF!</definedName>
    <definedName name="L.増進活動" localSheetId="0">[4]【選択肢】!$R$57:$R$64</definedName>
    <definedName name="L.増進活動" localSheetId="4">[2]【選択肢】!$R$57:$R$64</definedName>
    <definedName name="L.増進活動" localSheetId="5">#REF!</definedName>
    <definedName name="L.増進活動" localSheetId="6">#REF!</definedName>
    <definedName name="L.増進活動" localSheetId="7">#REF!</definedName>
    <definedName name="L.増進活動" localSheetId="9">#REF!</definedName>
    <definedName name="L.増進活動">#REF!</definedName>
    <definedName name="M.長寿命化" localSheetId="0">[4]【選択肢】!$S$66:$S$71</definedName>
    <definedName name="M.長寿命化" localSheetId="4">[2]【選択肢】!$S$66:$S$71</definedName>
    <definedName name="M.長寿命化" localSheetId="5">#REF!</definedName>
    <definedName name="M.長寿命化" localSheetId="6">#REF!</definedName>
    <definedName name="M.長寿命化" localSheetId="7">#REF!</definedName>
    <definedName name="M.長寿命化" localSheetId="9">#REF!</definedName>
    <definedName name="M.長寿命化">#REF!</definedName>
    <definedName name="_xlnm.Print_Area" localSheetId="0">参４_申請!$A$1:$F$29</definedName>
    <definedName name="_xlnm.Print_Area" localSheetId="1">参４_申請_事業計画!$A$1:$H$52</definedName>
    <definedName name="_xlnm.Print_Area" localSheetId="2">別紙１①!$A$1:$T$69</definedName>
    <definedName name="_xlnm.Print_Area" localSheetId="4">別紙１③!$A$1:$N$42</definedName>
    <definedName name="_xlnm.Print_Area" localSheetId="5">別紙１④!$A$1:$X$290</definedName>
    <definedName name="_xlnm.Print_Area" localSheetId="6">別紙２①!$A$1:$S$140</definedName>
    <definedName name="_xlnm.Print_Area" localSheetId="11">'別紙２②（ネットワーク化活動計画）'!$A$1:$O$23</definedName>
    <definedName name="_xlnm.Print_Area" localSheetId="12">'別紙２③（ネットワーク化）'!$A$1:$O$69</definedName>
    <definedName name="_xlnm.Print_Area" localSheetId="13">'別紙２④（統合）'!$A$1:$O$58</definedName>
    <definedName name="_xlnm.Print_Area" localSheetId="14">'別紙２⑤（多様な組織等の参画）'!$A$1:$N$45</definedName>
    <definedName name="_xlnm.Print_Area" localSheetId="7">別紙３!$A$1:$AI$32</definedName>
    <definedName name="_xlnm.Print_Area" localSheetId="8">別紙４!$A$1:$AT$27</definedName>
    <definedName name="_xlnm.Print_Area" localSheetId="9">別紙５!$A$1:$AG$28</definedName>
    <definedName name="_xlnm.Print_Area" localSheetId="10">別紙８!$A$1:$J$48</definedName>
    <definedName name="_xlnm.Print_Titles" localSheetId="6">別紙２①!$12:$17</definedName>
    <definedName name="構成員">#REF!</definedName>
    <definedName name="構成員一覧">#REF!</definedName>
    <definedName name="採草放牧地">#REF!</definedName>
    <definedName name="草地">#REF!</definedName>
    <definedName name="地目">#REF!</definedName>
    <definedName name="田">#REF!</definedName>
    <definedName name="都道府県名">[5]市町村名!$A$2:$A$48</definedName>
    <definedName name="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75" l="1"/>
  <c r="R47" i="24" l="1"/>
  <c r="B101" i="54" l="1"/>
  <c r="L60" i="54"/>
  <c r="A1" i="54"/>
  <c r="D21" i="24" l="1"/>
  <c r="D20" i="24"/>
  <c r="D3" i="25" s="1"/>
  <c r="D19" i="24"/>
  <c r="G21" i="75"/>
  <c r="G23" i="75" s="1"/>
  <c r="D47" i="74"/>
  <c r="K101" i="54"/>
  <c r="N90" i="54"/>
  <c r="N89" i="54"/>
  <c r="N88" i="54"/>
  <c r="V56" i="54"/>
  <c r="Q56" i="54"/>
  <c r="L56" i="54"/>
  <c r="G56" i="54"/>
  <c r="H33" i="54"/>
  <c r="A33" i="54"/>
  <c r="H3" i="53"/>
  <c r="O46" i="24"/>
  <c r="G5" i="95"/>
  <c r="F107" i="65"/>
  <c r="U18" i="65"/>
  <c r="E25" i="75" l="1"/>
  <c r="N108" i="54"/>
  <c r="P108" i="54" s="1"/>
  <c r="N117" i="54"/>
  <c r="P117" i="54" s="1"/>
  <c r="A272" i="54" s="1"/>
  <c r="P72" i="54"/>
  <c r="N80" i="54"/>
  <c r="S80" i="54" s="1"/>
  <c r="P88" i="54"/>
  <c r="S88" i="54" s="1"/>
  <c r="P71" i="54"/>
  <c r="A264" i="54" l="1"/>
  <c r="A268" i="54"/>
  <c r="A260" i="54"/>
  <c r="G6" i="65"/>
  <c r="U20" i="65" l="1"/>
  <c r="U21" i="65"/>
  <c r="U22" i="65"/>
  <c r="U23" i="65"/>
  <c r="U24" i="65"/>
  <c r="U25" i="65"/>
  <c r="U26" i="65"/>
  <c r="U27" i="65"/>
  <c r="U28" i="65"/>
  <c r="U29" i="65"/>
  <c r="U30" i="65"/>
  <c r="U31" i="65"/>
  <c r="U32" i="65"/>
  <c r="U33" i="65"/>
  <c r="U34" i="65"/>
  <c r="U35" i="65"/>
  <c r="U36" i="65"/>
  <c r="U37" i="65"/>
  <c r="U38" i="65"/>
  <c r="U39" i="65"/>
  <c r="U40" i="65"/>
  <c r="U41" i="65"/>
  <c r="U42" i="65"/>
  <c r="U43" i="65"/>
  <c r="U44" i="65"/>
  <c r="U45" i="65"/>
  <c r="U46" i="65"/>
  <c r="U47" i="65"/>
  <c r="U48" i="65"/>
  <c r="U49" i="65"/>
  <c r="U50" i="65"/>
  <c r="U51" i="65"/>
  <c r="U52" i="65"/>
  <c r="U53" i="65"/>
  <c r="U54" i="65"/>
  <c r="U55" i="65"/>
  <c r="U56" i="65"/>
  <c r="U57" i="65"/>
  <c r="U58" i="65"/>
  <c r="U59" i="65"/>
  <c r="U60" i="65"/>
  <c r="U61" i="65"/>
  <c r="U62" i="65"/>
  <c r="U63" i="65"/>
  <c r="U64" i="65"/>
  <c r="U65" i="65"/>
  <c r="U66" i="65"/>
  <c r="U67" i="65"/>
  <c r="U68" i="65"/>
  <c r="U69" i="65"/>
  <c r="U70" i="65"/>
  <c r="U71" i="65"/>
  <c r="U72" i="65"/>
  <c r="U73" i="65"/>
  <c r="U74" i="65"/>
  <c r="U75" i="65"/>
  <c r="U76" i="65"/>
  <c r="U77" i="65"/>
  <c r="U78" i="65"/>
  <c r="U79" i="65"/>
  <c r="U80" i="65"/>
  <c r="U81" i="65"/>
  <c r="U82" i="65"/>
  <c r="U83" i="65"/>
  <c r="U84" i="65"/>
  <c r="U85" i="65"/>
  <c r="U86" i="65"/>
  <c r="U87" i="65"/>
  <c r="U88" i="65"/>
  <c r="U89" i="65"/>
  <c r="U90" i="65"/>
  <c r="U91" i="65"/>
  <c r="U92" i="65"/>
  <c r="U93" i="65"/>
  <c r="U94" i="65"/>
  <c r="U95" i="65"/>
  <c r="U96" i="65"/>
  <c r="U97" i="65"/>
  <c r="U98" i="65"/>
  <c r="U99" i="65"/>
  <c r="U100" i="65"/>
  <c r="U101" i="65"/>
  <c r="U102" i="65"/>
  <c r="U103" i="65"/>
  <c r="U104" i="65"/>
  <c r="U105" i="65"/>
  <c r="U19" i="65"/>
  <c r="V60" i="54"/>
  <c r="V59" i="54"/>
  <c r="V58" i="54"/>
  <c r="V57" i="54"/>
  <c r="Q62" i="54"/>
  <c r="Q61" i="54"/>
  <c r="Q60" i="54"/>
  <c r="Q59" i="54"/>
  <c r="Q58" i="54"/>
  <c r="Q57" i="54"/>
  <c r="L61" i="54"/>
  <c r="L59" i="54"/>
  <c r="L58" i="54"/>
  <c r="L57" i="54"/>
  <c r="G61" i="54"/>
  <c r="G60" i="54"/>
  <c r="G59" i="54"/>
  <c r="G58" i="54"/>
  <c r="G57" i="54"/>
  <c r="D48" i="74" l="1"/>
  <c r="D49" i="74"/>
  <c r="D50" i="74"/>
  <c r="D51" i="74"/>
  <c r="D52" i="74"/>
  <c r="G8" i="65" l="1"/>
  <c r="F3" i="25" l="1"/>
  <c r="B3" i="25"/>
  <c r="T71" i="54" l="1"/>
  <c r="A254" i="54" l="1"/>
  <c r="A257" i="54" l="1"/>
  <c r="A275" i="54" l="1"/>
  <c r="A263" i="54"/>
  <c r="I38" i="65" l="1"/>
  <c r="J38" i="65" s="1"/>
  <c r="I18" i="65" l="1"/>
  <c r="J18" i="65" s="1"/>
  <c r="N56" i="54"/>
  <c r="I56" i="54"/>
  <c r="I21" i="65"/>
  <c r="J21" i="65" s="1"/>
  <c r="I49" i="65"/>
  <c r="J49" i="65" s="1"/>
  <c r="I59" i="54"/>
  <c r="S56" i="54"/>
  <c r="X56" i="54"/>
  <c r="I105" i="65"/>
  <c r="J105" i="65" s="1"/>
  <c r="I97" i="65"/>
  <c r="J97" i="65" s="1"/>
  <c r="I104" i="65"/>
  <c r="J104" i="65" s="1"/>
  <c r="I90" i="65"/>
  <c r="J90" i="65" s="1"/>
  <c r="I103" i="65"/>
  <c r="J103" i="65" s="1"/>
  <c r="I100" i="65"/>
  <c r="J100" i="65" s="1"/>
  <c r="I98" i="65"/>
  <c r="J98" i="65" s="1"/>
  <c r="I95" i="65"/>
  <c r="J95" i="65" s="1"/>
  <c r="I102" i="65"/>
  <c r="J102" i="65" s="1"/>
  <c r="I101" i="65"/>
  <c r="J101" i="65" s="1"/>
  <c r="I96" i="65"/>
  <c r="J96" i="65" s="1"/>
  <c r="I94" i="65"/>
  <c r="J94" i="65" s="1"/>
  <c r="I99" i="65"/>
  <c r="J99" i="65" s="1"/>
  <c r="I93" i="65"/>
  <c r="J93" i="65" s="1"/>
  <c r="I92" i="65"/>
  <c r="J92" i="65" s="1"/>
  <c r="I91" i="65"/>
  <c r="J91" i="65" s="1"/>
  <c r="E63" i="54"/>
  <c r="I27" i="65"/>
  <c r="J27" i="65" s="1"/>
  <c r="I64" i="65"/>
  <c r="J64" i="65" s="1"/>
  <c r="I74" i="65"/>
  <c r="J74" i="65" s="1"/>
  <c r="I82" i="65"/>
  <c r="J82" i="65" s="1"/>
  <c r="I66" i="65"/>
  <c r="J66" i="65" s="1"/>
  <c r="I72" i="65"/>
  <c r="J72" i="65" s="1"/>
  <c r="I80" i="65"/>
  <c r="J80" i="65" s="1"/>
  <c r="I88" i="65"/>
  <c r="J88" i="65" s="1"/>
  <c r="I61" i="65"/>
  <c r="J61" i="65" s="1"/>
  <c r="I65" i="65"/>
  <c r="J65" i="65" s="1"/>
  <c r="I69" i="65"/>
  <c r="J69" i="65" s="1"/>
  <c r="I73" i="65"/>
  <c r="J73" i="65" s="1"/>
  <c r="I77" i="65"/>
  <c r="J77" i="65" s="1"/>
  <c r="I81" i="65"/>
  <c r="J81" i="65" s="1"/>
  <c r="I85" i="65"/>
  <c r="J85" i="65" s="1"/>
  <c r="I89" i="65"/>
  <c r="J89" i="65" s="1"/>
  <c r="I68" i="65"/>
  <c r="J68" i="65" s="1"/>
  <c r="I78" i="65"/>
  <c r="J78" i="65" s="1"/>
  <c r="I86" i="65"/>
  <c r="J86" i="65" s="1"/>
  <c r="I62" i="65"/>
  <c r="J62" i="65" s="1"/>
  <c r="I70" i="65"/>
  <c r="J70" i="65" s="1"/>
  <c r="I76" i="65"/>
  <c r="J76" i="65" s="1"/>
  <c r="I84" i="65"/>
  <c r="J84" i="65" s="1"/>
  <c r="I63" i="65"/>
  <c r="J63" i="65" s="1"/>
  <c r="I67" i="65"/>
  <c r="J67" i="65" s="1"/>
  <c r="I71" i="65"/>
  <c r="J71" i="65" s="1"/>
  <c r="I75" i="65"/>
  <c r="J75" i="65" s="1"/>
  <c r="I79" i="65"/>
  <c r="J79" i="65" s="1"/>
  <c r="I83" i="65"/>
  <c r="J83" i="65" s="1"/>
  <c r="I87" i="65"/>
  <c r="J87" i="65" s="1"/>
  <c r="I25" i="65"/>
  <c r="J25" i="65" s="1"/>
  <c r="I53" i="65"/>
  <c r="J53" i="65" s="1"/>
  <c r="I50" i="65"/>
  <c r="J50" i="65" s="1"/>
  <c r="I55" i="65"/>
  <c r="J55" i="65" s="1"/>
  <c r="I59" i="65"/>
  <c r="J59" i="65" s="1"/>
  <c r="I52" i="65"/>
  <c r="J52" i="65" s="1"/>
  <c r="I57" i="65"/>
  <c r="J57" i="65" s="1"/>
  <c r="I51" i="65"/>
  <c r="J51" i="65" s="1"/>
  <c r="I56" i="65"/>
  <c r="J56" i="65" s="1"/>
  <c r="I60" i="65"/>
  <c r="J60" i="65" s="1"/>
  <c r="I54" i="65"/>
  <c r="J54" i="65" s="1"/>
  <c r="I58" i="65"/>
  <c r="J58" i="65" s="1"/>
  <c r="I57" i="54"/>
  <c r="I20" i="65"/>
  <c r="J20" i="65" s="1"/>
  <c r="I47" i="65"/>
  <c r="J47" i="65" s="1"/>
  <c r="X58" i="54"/>
  <c r="S60" i="54"/>
  <c r="N60" i="54"/>
  <c r="I58" i="54"/>
  <c r="I42" i="65"/>
  <c r="J42" i="65" s="1"/>
  <c r="I34" i="65"/>
  <c r="J34" i="65" s="1"/>
  <c r="I30" i="65"/>
  <c r="J30" i="65" s="1"/>
  <c r="I24" i="65"/>
  <c r="J24" i="65" s="1"/>
  <c r="I48" i="65"/>
  <c r="J48" i="65" s="1"/>
  <c r="X57" i="54"/>
  <c r="S59" i="54"/>
  <c r="N59" i="54"/>
  <c r="I61" i="54"/>
  <c r="I41" i="65"/>
  <c r="J41" i="65" s="1"/>
  <c r="I37" i="65"/>
  <c r="J37" i="65" s="1"/>
  <c r="I33" i="65"/>
  <c r="J33" i="65" s="1"/>
  <c r="I29" i="65"/>
  <c r="J29" i="65" s="1"/>
  <c r="I45" i="65"/>
  <c r="J45" i="65" s="1"/>
  <c r="X60" i="54"/>
  <c r="S58" i="54"/>
  <c r="S62" i="54"/>
  <c r="N58" i="54"/>
  <c r="I60" i="54"/>
  <c r="I44" i="65"/>
  <c r="J44" i="65" s="1"/>
  <c r="I40" i="65"/>
  <c r="J40" i="65" s="1"/>
  <c r="I36" i="65"/>
  <c r="J36" i="65" s="1"/>
  <c r="I32" i="65"/>
  <c r="J32" i="65" s="1"/>
  <c r="I28" i="65"/>
  <c r="J28" i="65" s="1"/>
  <c r="I22" i="65"/>
  <c r="J22" i="65" s="1"/>
  <c r="I26" i="65"/>
  <c r="J26" i="65" s="1"/>
  <c r="I46" i="65"/>
  <c r="J46" i="65" s="1"/>
  <c r="X59" i="54"/>
  <c r="S57" i="54"/>
  <c r="S61" i="54"/>
  <c r="N57" i="54"/>
  <c r="N61" i="54"/>
  <c r="I43" i="65"/>
  <c r="J43" i="65" s="1"/>
  <c r="I39" i="65"/>
  <c r="J39" i="65" s="1"/>
  <c r="I35" i="65"/>
  <c r="J35" i="65" s="1"/>
  <c r="I31" i="65"/>
  <c r="J31" i="65" s="1"/>
  <c r="I19" i="65"/>
  <c r="J19" i="65" s="1"/>
  <c r="I23" i="65"/>
  <c r="J23" i="65" s="1"/>
  <c r="O63" i="54"/>
  <c r="T63" i="54"/>
  <c r="J63" i="54"/>
  <c r="N33" i="54"/>
  <c r="C63" i="54" l="1"/>
  <c r="I63" i="54"/>
  <c r="S63" i="54"/>
  <c r="N63" i="54"/>
  <c r="X63" i="54"/>
  <c r="F11" i="73" l="1"/>
  <c r="F11" i="74"/>
  <c r="F15" i="73"/>
  <c r="F15" i="74"/>
  <c r="J38" i="24"/>
  <c r="B6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1" authorId="0" shapeId="0" xr:uid="{00000000-0006-0000-0500-000001000000}">
      <text>
        <r>
          <rPr>
            <sz val="9"/>
            <color indexed="81"/>
            <rFont val="MS P ゴシック"/>
            <family val="3"/>
            <charset val="128"/>
          </rPr>
          <t>以下のア～ウのいずれかを選択して下さい。
(ｱ) 集落の取決めの実施等に当たっての集落全体の企画・立案・調整・取りまとめ
(ｲ) 集落の取決めの実施に当たっての地区内の調整・合意形成・取りまとめ
(ｳ) 集落の取決めで定めた活動における地区又は施設単位の各種作業の計画立案・指導</t>
        </r>
      </text>
    </comment>
    <comment ref="E55" authorId="0" shapeId="0" xr:uid="{00000000-0006-0000-0500-000002000000}">
      <text>
        <r>
          <rPr>
            <sz val="8"/>
            <color indexed="81"/>
            <rFont val="MS P ゴシック"/>
            <family val="3"/>
            <charset val="128"/>
          </rPr>
          <t>交付申請面積は協定毎に、地目別・基準別の面積を小数第一位切り捨て、整数止めで整理します。</t>
        </r>
      </text>
    </comment>
    <comment ref="I55" authorId="0" shapeId="0" xr:uid="{00000000-0006-0000-0500-000003000000}">
      <text>
        <r>
          <rPr>
            <sz val="8"/>
            <color indexed="81"/>
            <rFont val="MS P ゴシック"/>
            <family val="3"/>
            <charset val="128"/>
          </rPr>
          <t>交付額は、協定毎の地目・基準別面積に、単価を乗じ算出します。この場合、支払額は円単位とし、小数第一位切り捨て、整数止めで整理します。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7" authorId="0" shapeId="0" xr:uid="{00000000-0006-0000-0600-000001000000}">
      <text>
        <r>
          <rPr>
            <sz val="9"/>
            <color indexed="81"/>
            <rFont val="MS P ゴシック"/>
            <family val="3"/>
            <charset val="128"/>
          </rPr>
          <t>特認基準の単価が表示のものと異なる場合は、「プルダウンリスト」シートを選択し、Ｃ列が「特認基準」となっている該当する地目に単価を記載してください。</t>
        </r>
      </text>
    </comment>
    <comment ref="J17" authorId="0" shapeId="0" xr:uid="{00000000-0006-0000-0600-000002000000}">
      <text>
        <r>
          <rPr>
            <sz val="9"/>
            <color indexed="81"/>
            <rFont val="MS P ゴシック"/>
            <family val="3"/>
            <charset val="128"/>
          </rPr>
          <t>この欄の交付額は、一筆ごとに面積×単価（1円未満切り捨て）で表示しています。このため、端数の処理の関係で、この欄の合計と別紙１④の第３の交付額が一致しないことがあります。（交付額は、協定毎の地目・基準別面積に、単価を乗じ算出します。）</t>
        </r>
      </text>
    </comment>
    <comment ref="F107" authorId="0" shapeId="0" xr:uid="{00000000-0006-0000-0600-000003000000}">
      <text>
        <r>
          <rPr>
            <sz val="9"/>
            <color indexed="81"/>
            <rFont val="MS P ゴシック"/>
            <family val="3"/>
            <charset val="128"/>
          </rPr>
          <t>この欄の合計には「協定に含めない管理すべき農用地」も含んでいます。このため、別紙１④第３の「協定農用地面積」の計と一致しない場合があります。</t>
        </r>
      </text>
    </comment>
  </commentList>
</comments>
</file>

<file path=xl/sharedStrings.xml><?xml version="1.0" encoding="utf-8"?>
<sst xmlns="http://schemas.openxmlformats.org/spreadsheetml/2006/main" count="1850" uniqueCount="841">
  <si>
    <t>水路</t>
    <rPh sb="0" eb="2">
      <t>スイロ</t>
    </rPh>
    <phoneticPr fontId="3"/>
  </si>
  <si>
    <t>農道</t>
    <rPh sb="0" eb="2">
      <t>ノウドウ</t>
    </rPh>
    <phoneticPr fontId="3"/>
  </si>
  <si>
    <t>ため池</t>
    <rPh sb="2" eb="3">
      <t>イケ</t>
    </rPh>
    <phoneticPr fontId="3"/>
  </si>
  <si>
    <t>田</t>
    <rPh sb="0" eb="1">
      <t>タ</t>
    </rPh>
    <phoneticPr fontId="3"/>
  </si>
  <si>
    <t>地目</t>
    <rPh sb="0" eb="2">
      <t>チモク</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</si>
  <si>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</si>
  <si>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</si>
  <si>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</si>
  <si>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Ⅰ．地区の概要</t>
    <rPh sb="2" eb="4">
      <t>チク</t>
    </rPh>
    <rPh sb="5" eb="7">
      <t>ガイヨウ</t>
    </rPh>
    <phoneticPr fontId="3"/>
  </si>
  <si>
    <t>〇</t>
    <phoneticPr fontId="3"/>
  </si>
  <si>
    <t>計</t>
    <rPh sb="0" eb="1">
      <t>ケイ</t>
    </rPh>
    <phoneticPr fontId="3"/>
  </si>
  <si>
    <t>所在地</t>
    <rPh sb="0" eb="3">
      <t>ショザイチ</t>
    </rPh>
    <phoneticPr fontId="3"/>
  </si>
  <si>
    <t>＜活動の計画＞</t>
    <rPh sb="1" eb="3">
      <t>カツドウ</t>
    </rPh>
    <rPh sb="4" eb="6">
      <t>ケイカク</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</si>
  <si>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</si>
  <si>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</si>
  <si>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</si>
  <si>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</si>
  <si>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</si>
  <si>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</si>
  <si>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</si>
  <si>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</si>
  <si>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</si>
  <si>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農業用施設
（多面支払）</t>
    <rPh sb="0" eb="3">
      <t>ノウギョウヨウ</t>
    </rPh>
    <rPh sb="3" eb="5">
      <t>シセツ</t>
    </rPh>
    <rPh sb="7" eb="9">
      <t>タメン</t>
    </rPh>
    <rPh sb="9" eb="11">
      <t>シハラ</t>
    </rPh>
    <phoneticPr fontId="3"/>
  </si>
  <si>
    <t>実施区域位置図</t>
    <rPh sb="0" eb="2">
      <t>ジッシ</t>
    </rPh>
    <rPh sb="2" eb="4">
      <t>クイキ</t>
    </rPh>
    <rPh sb="4" eb="7">
      <t>イチズ</t>
    </rPh>
    <phoneticPr fontId="3"/>
  </si>
  <si>
    <t>組織名称：</t>
    <phoneticPr fontId="3"/>
  </si>
  <si>
    <t>１号事業（多面支払）</t>
    <rPh sb="7" eb="9">
      <t>シハライ</t>
    </rPh>
    <phoneticPr fontId="3"/>
  </si>
  <si>
    <t>2号事業（中山間直払）</t>
  </si>
  <si>
    <t>３号事業（環境直払）</t>
    <rPh sb="5" eb="7">
      <t>カンキョウ</t>
    </rPh>
    <rPh sb="7" eb="9">
      <t>チョクバライ</t>
    </rPh>
    <phoneticPr fontId="3"/>
  </si>
  <si>
    <t>組織名</t>
    <phoneticPr fontId="3"/>
  </si>
  <si>
    <t>代表者氏名</t>
    <phoneticPr fontId="3"/>
  </si>
  <si>
    <t>□</t>
  </si>
  <si>
    <t>Ⅱ． １号事業（多面的機能支払）</t>
    <phoneticPr fontId="3"/>
  </si>
  <si>
    <t>中山間
直払</t>
    <rPh sb="0" eb="3">
      <t>チュウサンカン</t>
    </rPh>
    <rPh sb="4" eb="6">
      <t>チョクバライ</t>
    </rPh>
    <phoneticPr fontId="3"/>
  </si>
  <si>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</si>
  <si>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</si>
  <si>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</si>
  <si>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</si>
  <si>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構成員一覧</t>
    <rPh sb="0" eb="3">
      <t>コウセイイン</t>
    </rPh>
    <rPh sb="3" eb="5">
      <t>イチラン</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</si>
  <si>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</si>
  <si>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</si>
  <si>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</si>
  <si>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</si>
  <si>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</si>
  <si>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年当たり
交付金額
上限</t>
    <rPh sb="0" eb="1">
      <t>ネン</t>
    </rPh>
    <rPh sb="1" eb="2">
      <t>ア</t>
    </rPh>
    <rPh sb="5" eb="8">
      <t>コウフキン</t>
    </rPh>
    <rPh sb="8" eb="9">
      <t>ガク</t>
    </rPh>
    <rPh sb="10" eb="12">
      <t>ジョウゲン</t>
    </rPh>
    <phoneticPr fontId="3"/>
  </si>
  <si>
    <t>（別添１）</t>
    <rPh sb="1" eb="3">
      <t>ベッテン</t>
    </rPh>
    <phoneticPr fontId="3"/>
  </si>
  <si>
    <t>・</t>
    <phoneticPr fontId="3"/>
  </si>
  <si>
    <t>うち、資源向上支払
（長寿命化）の対象施設</t>
    <rPh sb="3" eb="5">
      <t>シゲン</t>
    </rPh>
    <rPh sb="5" eb="7">
      <t>コウジョウ</t>
    </rPh>
    <rPh sb="7" eb="9">
      <t>シハライ</t>
    </rPh>
    <rPh sb="17" eb="19">
      <t>タイショウ</t>
    </rPh>
    <rPh sb="19" eb="21">
      <t>シセツ</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</si>
  <si>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</si>
  <si>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</si>
  <si>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</si>
  <si>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</si>
  <si>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</si>
  <si>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</si>
  <si>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</si>
  <si>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</si>
  <si>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</si>
  <si>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t>重複面積
（多面支払・中山間直払）</t>
    <phoneticPr fontId="3"/>
  </si>
  <si>
    <t>令和</t>
    <rPh sb="0" eb="2">
      <t>レイワ</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</si>
  <si>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</si>
  <si>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　</t>
  </si>
  <si>
    <t>年度</t>
    <rPh sb="0" eb="2">
      <t>ネンド</t>
    </rPh>
    <phoneticPr fontId="3"/>
  </si>
  <si>
    <t>別紙</t>
    <rPh sb="0" eb="2">
      <t>ベッシ</t>
    </rPh>
    <phoneticPr fontId="3"/>
  </si>
  <si>
    <t>（別添２）</t>
  </si>
  <si>
    <t>氏名
（代表者名、
団体名）</t>
    <rPh sb="0" eb="2">
      <t>シメイ</t>
    </rPh>
    <phoneticPr fontId="3"/>
  </si>
  <si>
    <t>分類
記号</t>
    <rPh sb="0" eb="2">
      <t>ブンルイ</t>
    </rPh>
    <rPh sb="3" eb="5">
      <t>キゴウ</t>
    </rPh>
    <phoneticPr fontId="3"/>
  </si>
  <si>
    <t>A</t>
  </si>
  <si>
    <t>カ</t>
  </si>
  <si>
    <t>B</t>
  </si>
  <si>
    <t>代表者</t>
    <rPh sb="0" eb="2">
      <t>ダイヒョウ</t>
    </rPh>
    <rPh sb="2" eb="3">
      <t>シャ</t>
    </rPh>
    <phoneticPr fontId="3"/>
  </si>
  <si>
    <t>ア</t>
  </si>
  <si>
    <t>キ</t>
  </si>
  <si>
    <t>ウ</t>
  </si>
  <si>
    <t>２号事業様式</t>
    <phoneticPr fontId="3"/>
  </si>
  <si>
    <t>（中山間地域等直接支払交付金）</t>
    <phoneticPr fontId="3"/>
  </si>
  <si>
    <t>第１  集落協定の実施体制</t>
    <phoneticPr fontId="3"/>
  </si>
  <si>
    <t>該 当</t>
    <phoneticPr fontId="3"/>
  </si>
  <si>
    <t>〇</t>
  </si>
  <si>
    <t>　（基本分）</t>
    <phoneticPr fontId="3"/>
  </si>
  <si>
    <t>（単位：㎡）</t>
  </si>
  <si>
    <t>田</t>
    <phoneticPr fontId="3"/>
  </si>
  <si>
    <t>草地</t>
    <phoneticPr fontId="3"/>
  </si>
  <si>
    <t>採草放牧地</t>
    <phoneticPr fontId="3"/>
  </si>
  <si>
    <t>面積</t>
    <phoneticPr fontId="3"/>
  </si>
  <si>
    <t>面積</t>
  </si>
  <si>
    <t>協定全体</t>
    <phoneticPr fontId="3"/>
  </si>
  <si>
    <t>小区画・不整形</t>
  </si>
  <si>
    <t>計</t>
    <phoneticPr fontId="3"/>
  </si>
  <si>
    <t>　（加算措置に取り組む場合）</t>
    <phoneticPr fontId="3"/>
  </si>
  <si>
    <t>　１　棚田地域振興活動加算</t>
    <phoneticPr fontId="3"/>
  </si>
  <si>
    <t>面積（㎡）</t>
    <phoneticPr fontId="3"/>
  </si>
  <si>
    <t>田
1/20以上</t>
    <phoneticPr fontId="3"/>
  </si>
  <si>
    <t>畑
15度以上</t>
    <phoneticPr fontId="3"/>
  </si>
  <si>
    <t>　２　超急傾斜農地保全管理加算</t>
    <phoneticPr fontId="3"/>
  </si>
  <si>
    <t>超急傾斜農地保全管理加算</t>
    <phoneticPr fontId="3"/>
  </si>
  <si>
    <t>田
1/10以上</t>
    <phoneticPr fontId="3"/>
  </si>
  <si>
    <t>畑
20度以上</t>
    <phoneticPr fontId="3"/>
  </si>
  <si>
    <t>畑</t>
    <phoneticPr fontId="3"/>
  </si>
  <si>
    <t>　１　集落における将来像</t>
    <phoneticPr fontId="3"/>
  </si>
  <si>
    <t>　集落の目指すべき将来像に○印を記入する（複数可）。</t>
    <phoneticPr fontId="3"/>
  </si>
  <si>
    <t>目指すべき将来像</t>
    <phoneticPr fontId="3"/>
  </si>
  <si>
    <t>①将来にわたり農業生産活動等が可能となる集落内の実施体制構築</t>
    <phoneticPr fontId="3"/>
  </si>
  <si>
    <t>②協定の担い手となる新たな人材の育成・確保</t>
    <phoneticPr fontId="3"/>
  </si>
  <si>
    <t>③協定参加者それぞれが、作物生産、加工・直売等さまざまな工夫により再生産可能な所得を確保</t>
    <phoneticPr fontId="3"/>
  </si>
  <si>
    <t>注）④を選択する場合は将来像を記載。</t>
    <phoneticPr fontId="3"/>
  </si>
  <si>
    <t>２　将来像を実現するための目標と活動計画</t>
    <phoneticPr fontId="3"/>
  </si>
  <si>
    <t>　集落の目指すべき将来像を実現するための活動方策について○印を記入する（複数可）。また、活動方策に対する５年間の活動計画（目標）を記載する。</t>
    <phoneticPr fontId="3"/>
  </si>
  <si>
    <t>活動方策</t>
    <phoneticPr fontId="3"/>
  </si>
  <si>
    <t>活動計画（目標）</t>
    <phoneticPr fontId="3"/>
  </si>
  <si>
    <t>機械・農作業の共同化等営農組織の育成</t>
    <phoneticPr fontId="3"/>
  </si>
  <si>
    <t>高付加価値型農業</t>
    <phoneticPr fontId="3"/>
  </si>
  <si>
    <t>農業生産条件の強化</t>
    <phoneticPr fontId="3"/>
  </si>
  <si>
    <t>担い手への農地集積</t>
    <phoneticPr fontId="3"/>
  </si>
  <si>
    <t>担い手への農作業の委託</t>
    <phoneticPr fontId="3"/>
  </si>
  <si>
    <t>新規就農者等による農業生産</t>
    <phoneticPr fontId="3"/>
  </si>
  <si>
    <t>地場産農産物等の加工・販売</t>
    <phoneticPr fontId="3"/>
  </si>
  <si>
    <t>消費・出資の呼び込み</t>
    <phoneticPr fontId="3"/>
  </si>
  <si>
    <t>共同で支え合う集団的かつ持続可能な体制整備</t>
    <phoneticPr fontId="3"/>
  </si>
  <si>
    <t>注）体制整備単価の取組を行う協定については、第８との整合を図ること。</t>
  </si>
  <si>
    <t>　１  農用地に関する事項</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</si>
  <si>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</si>
  <si>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</si>
  <si>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</si>
  <si>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　２  水路・農道等の管理方法（①②について該当する取組に○印を記入（複数可））</t>
    <phoneticPr fontId="3"/>
  </si>
  <si>
    <t>①水　路</t>
    <phoneticPr fontId="3"/>
  </si>
  <si>
    <t>②農　道</t>
    <phoneticPr fontId="3"/>
  </si>
  <si>
    <t>③その他</t>
    <phoneticPr fontId="3"/>
  </si>
  <si>
    <t>　３　多面的機能を増進する活動として以下の項目から１項目以上選択し、実施する。</t>
    <phoneticPr fontId="3"/>
  </si>
  <si>
    <t>　以下の項目のうち該当項目に○印を記入する。</t>
    <phoneticPr fontId="3"/>
  </si>
  <si>
    <t>①農地と一体となった周辺林地の下草刈り等を行う。</t>
    <phoneticPr fontId="3"/>
  </si>
  <si>
    <t>⑩その他 （　　　　　　　　　　　　　　　　）</t>
    <phoneticPr fontId="3"/>
  </si>
  <si>
    <t>共同取組活動で使用する機械又は使用頻度が高い機械（刈払機等）の安全な使用に関する取組の実施（研修・講習の開催又は参加等）</t>
    <phoneticPr fontId="3"/>
  </si>
  <si>
    <t>　２　次の通り支出する。</t>
    <phoneticPr fontId="3"/>
  </si>
  <si>
    <t>項　　　　　目</t>
    <phoneticPr fontId="3"/>
  </si>
  <si>
    <t>交付金使途の内容(項目)</t>
    <phoneticPr fontId="3"/>
  </si>
  <si>
    <t>金　額</t>
    <phoneticPr fontId="3"/>
  </si>
  <si>
    <t>共同取組活動</t>
    <phoneticPr fontId="3"/>
  </si>
  <si>
    <t>①役員等の各担当者の活動に対する経費</t>
    <phoneticPr fontId="3"/>
  </si>
  <si>
    <t>②農業生産活動等の体制整備に向けた活動等の集落マスタープランの将来像を実現するための活動に対する経費</t>
    <phoneticPr fontId="3"/>
  </si>
  <si>
    <t>③水路、農道等の維持・管理等集落の共同取組活動に要する経費</t>
    <phoneticPr fontId="3"/>
  </si>
  <si>
    <t>④農用地の維持・管理活動を行う者に対する経費</t>
    <phoneticPr fontId="3"/>
  </si>
  <si>
    <t>⑤毎年の積立額又は次年度への繰越予定額</t>
    <phoneticPr fontId="3"/>
  </si>
  <si>
    <t>３のとおり</t>
    <phoneticPr fontId="3"/>
  </si>
  <si>
    <t>　３　交付金の積立・繰越に係る計画</t>
    <phoneticPr fontId="3"/>
  </si>
  <si>
    <t>　　①　交付金の積立</t>
    <phoneticPr fontId="3"/>
  </si>
  <si>
    <t>　　</t>
    <phoneticPr fontId="3"/>
  </si>
  <si>
    <t>（ｱ）積立計画</t>
    <phoneticPr fontId="3"/>
  </si>
  <si>
    <t>積立予定額</t>
    <phoneticPr fontId="3"/>
  </si>
  <si>
    <t>積立累計額</t>
    <phoneticPr fontId="3"/>
  </si>
  <si>
    <t>（ｲ）取り崩し予定等</t>
    <phoneticPr fontId="3"/>
  </si>
  <si>
    <t>　　②　次年度への繰越</t>
    <phoneticPr fontId="3"/>
  </si>
  <si>
    <t>　４　次のとおり支出する。</t>
    <phoneticPr fontId="3"/>
  </si>
  <si>
    <t xml:space="preserve">個 人 配 分 分
</t>
    <phoneticPr fontId="3"/>
  </si>
  <si>
    <t xml:space="preserve">　【加算措置の場合に使用】 </t>
    <phoneticPr fontId="3"/>
  </si>
  <si>
    <t>　次の活動のうち集落として取り組む項目に○印を記入するとともに、取組期間、現状及び達成目標について具体的に記載し、実施する。</t>
    <phoneticPr fontId="3"/>
  </si>
  <si>
    <t>項　　　目</t>
    <phoneticPr fontId="3"/>
  </si>
  <si>
    <t>取組期間</t>
    <phoneticPr fontId="3"/>
  </si>
  <si>
    <t>現状</t>
    <phoneticPr fontId="3"/>
  </si>
  <si>
    <t>達成目標</t>
    <phoneticPr fontId="3"/>
  </si>
  <si>
    <t>①棚田地域振興活動加算</t>
    <phoneticPr fontId="3"/>
  </si>
  <si>
    <t>②超急傾斜農地保全管理加算</t>
    <phoneticPr fontId="3"/>
  </si>
  <si>
    <t>超急傾斜農地
○○団地
対象農用地面積：
●●●㎡ 
（田●●㎡,畑●●㎡）</t>
    <phoneticPr fontId="3"/>
  </si>
  <si>
    <t>注１）</t>
    <phoneticPr fontId="3"/>
  </si>
  <si>
    <t>注２）</t>
    <phoneticPr fontId="3"/>
  </si>
  <si>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3"/>
  </si>
  <si>
    <t>氏　名</t>
    <rPh sb="0" eb="1">
      <t>シ</t>
    </rPh>
    <rPh sb="2" eb="3">
      <t>ナ</t>
    </rPh>
    <phoneticPr fontId="3"/>
  </si>
  <si>
    <t>実施要領の運用第６の１の(1)のオの役割</t>
    <phoneticPr fontId="3"/>
  </si>
  <si>
    <t>活動の対象地区又は施設</t>
    <phoneticPr fontId="3"/>
  </si>
  <si>
    <t>活動内容</t>
    <phoneticPr fontId="3"/>
  </si>
  <si>
    <t>イ</t>
  </si>
  <si>
    <t>集落全体</t>
    <rPh sb="0" eb="2">
      <t>シュウラク</t>
    </rPh>
    <rPh sb="2" eb="4">
      <t>ゼンタイ</t>
    </rPh>
    <phoneticPr fontId="3"/>
  </si>
  <si>
    <t>○○地区</t>
    <rPh sb="2" eb="4">
      <t>チク</t>
    </rPh>
    <phoneticPr fontId="3"/>
  </si>
  <si>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3"/>
  </si>
  <si>
    <t>協定参加者数（人）</t>
    <rPh sb="0" eb="2">
      <t>キョウテイ</t>
    </rPh>
    <rPh sb="2" eb="5">
      <t>サンカシャ</t>
    </rPh>
    <rPh sb="5" eb="6">
      <t>スウ</t>
    </rPh>
    <rPh sb="7" eb="8">
      <t>ニン</t>
    </rPh>
    <phoneticPr fontId="3"/>
  </si>
  <si>
    <t>地域区分</t>
    <rPh sb="0" eb="2">
      <t>チイキ</t>
    </rPh>
    <rPh sb="2" eb="4">
      <t>クブン</t>
    </rPh>
    <phoneticPr fontId="3"/>
  </si>
  <si>
    <t>一団の農用地名</t>
    <rPh sb="0" eb="2">
      <t>イチダン</t>
    </rPh>
    <rPh sb="3" eb="6">
      <t>ノウヨウチ</t>
    </rPh>
    <rPh sb="6" eb="7">
      <t>メイ</t>
    </rPh>
    <phoneticPr fontId="3"/>
  </si>
  <si>
    <t>団地名</t>
    <rPh sb="0" eb="2">
      <t>ダンチ</t>
    </rPh>
    <rPh sb="2" eb="3">
      <t>メイ</t>
    </rPh>
    <phoneticPr fontId="3"/>
  </si>
  <si>
    <t>地番</t>
    <rPh sb="0" eb="2">
      <t>チバン</t>
    </rPh>
    <phoneticPr fontId="3"/>
  </si>
  <si>
    <t>面積(㎡)</t>
    <rPh sb="0" eb="2">
      <t>メンセキ</t>
    </rPh>
    <phoneticPr fontId="3"/>
  </si>
  <si>
    <t>10a当たりの単価(円)</t>
    <phoneticPr fontId="3"/>
  </si>
  <si>
    <t>交付額(円)</t>
    <phoneticPr fontId="3"/>
  </si>
  <si>
    <t>小区画・不整形</t>
    <phoneticPr fontId="3"/>
  </si>
  <si>
    <t>急傾斜</t>
    <rPh sb="0" eb="3">
      <t>キュウケイシャ</t>
    </rPh>
    <phoneticPr fontId="3"/>
  </si>
  <si>
    <t>特認基準</t>
    <rPh sb="0" eb="2">
      <t>トクニン</t>
    </rPh>
    <rPh sb="2" eb="4">
      <t>キジュン</t>
    </rPh>
    <phoneticPr fontId="3"/>
  </si>
  <si>
    <t>○○町○○番の１</t>
    <rPh sb="2" eb="3">
      <t>マチ</t>
    </rPh>
    <rPh sb="5" eb="6">
      <t>バン</t>
    </rPh>
    <phoneticPr fontId="3"/>
  </si>
  <si>
    <t>農林太郎</t>
    <rPh sb="0" eb="2">
      <t>ノウリン</t>
    </rPh>
    <rPh sb="2" eb="4">
      <t>タロウ</t>
    </rPh>
    <phoneticPr fontId="3"/>
  </si>
  <si>
    <t>○○の実施に当たって集落全体の企画・立案・取りまとめを行う</t>
    <phoneticPr fontId="3"/>
  </si>
  <si>
    <t>（別紙様式４）</t>
    <phoneticPr fontId="3"/>
  </si>
  <si>
    <t>事業名
(工期)</t>
    <rPh sb="0" eb="1">
      <t>コト</t>
    </rPh>
    <rPh sb="1" eb="2">
      <t>ギョウ</t>
    </rPh>
    <rPh sb="2" eb="3">
      <t>メイ</t>
    </rPh>
    <rPh sb="5" eb="7">
      <t>コウキ</t>
    </rPh>
    <phoneticPr fontId="3"/>
  </si>
  <si>
    <t>都道府
県名</t>
    <phoneticPr fontId="3"/>
  </si>
  <si>
    <t>関係市町村名</t>
    <phoneticPr fontId="3"/>
  </si>
  <si>
    <t>地 区 名</t>
    <phoneticPr fontId="3"/>
  </si>
  <si>
    <t>通　年　施　行　実　施　計　画</t>
    <phoneticPr fontId="3"/>
  </si>
  <si>
    <t>区　分</t>
    <rPh sb="0" eb="1">
      <t>ク</t>
    </rPh>
    <rPh sb="2" eb="3">
      <t>ブン</t>
    </rPh>
    <phoneticPr fontId="3"/>
  </si>
  <si>
    <t>年度工事実施予定区域</t>
    <phoneticPr fontId="3"/>
  </si>
  <si>
    <t>工事計画期間及び稲作期間</t>
    <phoneticPr fontId="3"/>
  </si>
  <si>
    <t>実施
面積
(ha)</t>
    <phoneticPr fontId="3"/>
  </si>
  <si>
    <t>うち対
象農用
地面積
(ha)</t>
    <phoneticPr fontId="3"/>
  </si>
  <si>
    <t>令和　　年</t>
    <phoneticPr fontId="3"/>
  </si>
  <si>
    <t>うち土地改良
通年施行面積(ha)</t>
    <phoneticPr fontId="3"/>
  </si>
  <si>
    <t>４月</t>
    <phoneticPr fontId="3"/>
  </si>
  <si>
    <t>５月</t>
    <phoneticPr fontId="3"/>
  </si>
  <si>
    <t>６月</t>
    <phoneticPr fontId="3"/>
  </si>
  <si>
    <t>７月</t>
    <phoneticPr fontId="3"/>
  </si>
  <si>
    <t>８月</t>
    <phoneticPr fontId="3"/>
  </si>
  <si>
    <t>９月</t>
    <phoneticPr fontId="3"/>
  </si>
  <si>
    <t>10月</t>
  </si>
  <si>
    <t>11月</t>
  </si>
  <si>
    <t>12月</t>
  </si>
  <si>
    <t>１月</t>
    <phoneticPr fontId="3"/>
  </si>
  <si>
    <t>２月</t>
  </si>
  <si>
    <t>３月</t>
  </si>
  <si>
    <t>工区</t>
    <phoneticPr fontId="3"/>
  </si>
  <si>
    <t>注１）工区の区分は、区画整理その他面的工事に係る通年施行区域の計画発注工区によるものとする。</t>
    <phoneticPr fontId="3"/>
  </si>
  <si>
    <t>注２）対象農用地面積は、中山間地域等直接支払交付金実施要領第４の２の対象農用地の面積をいう。</t>
    <phoneticPr fontId="3"/>
  </si>
  <si>
    <t>注３）土地改良通年施行面積は、集落協定等に記載された面積とする（なお、現況の各筆ごとの識別が可能な図面</t>
    <phoneticPr fontId="3"/>
  </si>
  <si>
    <t>（１／1,000～１／5,000程度）に通年施行区域を赤色で表示したものを添付すること。）。</t>
    <phoneticPr fontId="3"/>
  </si>
  <si>
    <t>（別紙様式５）</t>
    <rPh sb="1" eb="3">
      <t>ベッシ</t>
    </rPh>
    <rPh sb="3" eb="5">
      <t>ヨウシキ</t>
    </rPh>
    <phoneticPr fontId="3"/>
  </si>
  <si>
    <t>農業所得の確認に関する承諾書</t>
    <phoneticPr fontId="3"/>
  </si>
  <si>
    <t>氏　名（農 業 者）</t>
    <phoneticPr fontId="3"/>
  </si>
  <si>
    <t>注２）承諾のない場合は、交付金の交付の対象者となることが確認できないため、本交付金の実施ができない場合がある。</t>
    <phoneticPr fontId="3"/>
  </si>
  <si>
    <t>注３）対象者は、個人又は一戸一法人で、協定に位置づけられている農用地の管理を行っている者。</t>
    <phoneticPr fontId="3"/>
  </si>
  <si>
    <t>特認地域</t>
  </si>
  <si>
    <t>田</t>
    <rPh sb="0" eb="1">
      <t>デン</t>
    </rPh>
    <phoneticPr fontId="3"/>
  </si>
  <si>
    <t>緩傾斜</t>
    <rPh sb="0" eb="3">
      <t>カンケイシャ</t>
    </rPh>
    <phoneticPr fontId="3"/>
  </si>
  <si>
    <t>高齢化・耕作放棄率</t>
    <rPh sb="0" eb="3">
      <t>コウレイカ</t>
    </rPh>
    <rPh sb="4" eb="6">
      <t>コウサク</t>
    </rPh>
    <rPh sb="6" eb="8">
      <t>ホウキ</t>
    </rPh>
    <rPh sb="8" eb="9">
      <t>リツ</t>
    </rPh>
    <phoneticPr fontId="3"/>
  </si>
  <si>
    <t>交付対象外</t>
    <rPh sb="0" eb="2">
      <t>コウフ</t>
    </rPh>
    <rPh sb="2" eb="4">
      <t>タイショウ</t>
    </rPh>
    <rPh sb="4" eb="5">
      <t>ガイ</t>
    </rPh>
    <phoneticPr fontId="3"/>
  </si>
  <si>
    <t>畑</t>
    <rPh sb="0" eb="1">
      <t>ハタ</t>
    </rPh>
    <phoneticPr fontId="3"/>
  </si>
  <si>
    <t>草地</t>
    <rPh sb="0" eb="2">
      <t>ソウチ</t>
    </rPh>
    <phoneticPr fontId="3"/>
  </si>
  <si>
    <t>採草放牧地</t>
    <rPh sb="0" eb="2">
      <t>サイソウ</t>
    </rPh>
    <rPh sb="2" eb="4">
      <t>ホウボク</t>
    </rPh>
    <rPh sb="4" eb="5">
      <t>チ</t>
    </rPh>
    <phoneticPr fontId="3"/>
  </si>
  <si>
    <t>草地比率の高い草地</t>
    <rPh sb="0" eb="2">
      <t>ソウチ</t>
    </rPh>
    <rPh sb="2" eb="4">
      <t>ヒリツ</t>
    </rPh>
    <rPh sb="5" eb="6">
      <t>タカ</t>
    </rPh>
    <rPh sb="7" eb="9">
      <t>ソウチ</t>
    </rPh>
    <phoneticPr fontId="3"/>
  </si>
  <si>
    <t>○○町○○番の２</t>
    <rPh sb="2" eb="3">
      <t>マチ</t>
    </rPh>
    <rPh sb="5" eb="6">
      <t>バン</t>
    </rPh>
    <phoneticPr fontId="3"/>
  </si>
  <si>
    <t>○○町○○番の３</t>
    <rPh sb="2" eb="3">
      <t>マチ</t>
    </rPh>
    <rPh sb="5" eb="6">
      <t>バン</t>
    </rPh>
    <phoneticPr fontId="3"/>
  </si>
  <si>
    <t>○○町○○番の４</t>
    <rPh sb="2" eb="3">
      <t>マチ</t>
    </rPh>
    <rPh sb="5" eb="6">
      <t>バン</t>
    </rPh>
    <phoneticPr fontId="3"/>
  </si>
  <si>
    <t>○○町○○番の５</t>
    <rPh sb="2" eb="3">
      <t>マチ</t>
    </rPh>
    <rPh sb="5" eb="6">
      <t>バン</t>
    </rPh>
    <phoneticPr fontId="3"/>
  </si>
  <si>
    <t>○○町○○番の６</t>
    <rPh sb="2" eb="3">
      <t>マチ</t>
    </rPh>
    <rPh sb="5" eb="6">
      <t>バン</t>
    </rPh>
    <phoneticPr fontId="3"/>
  </si>
  <si>
    <t>○○町○○番の７</t>
    <rPh sb="2" eb="3">
      <t>マチ</t>
    </rPh>
    <rPh sb="5" eb="6">
      <t>バン</t>
    </rPh>
    <phoneticPr fontId="3"/>
  </si>
  <si>
    <t>○○町○○番の８</t>
    <rPh sb="2" eb="3">
      <t>マチ</t>
    </rPh>
    <rPh sb="5" eb="6">
      <t>バン</t>
    </rPh>
    <phoneticPr fontId="3"/>
  </si>
  <si>
    <t>○○町○○番の９</t>
    <rPh sb="2" eb="3">
      <t>マチ</t>
    </rPh>
    <rPh sb="5" eb="6">
      <t>バン</t>
    </rPh>
    <phoneticPr fontId="3"/>
  </si>
  <si>
    <t>○○町○○番の１０</t>
    <rPh sb="2" eb="3">
      <t>マチ</t>
    </rPh>
    <rPh sb="5" eb="6">
      <t>バン</t>
    </rPh>
    <phoneticPr fontId="3"/>
  </si>
  <si>
    <t>L</t>
  </si>
  <si>
    <t>エ</t>
  </si>
  <si>
    <t>ア</t>
    <phoneticPr fontId="3"/>
  </si>
  <si>
    <t>中核的リーダーの人数（人）</t>
    <rPh sb="0" eb="3">
      <t>チュウカクテキ</t>
    </rPh>
    <rPh sb="8" eb="10">
      <t>ニンズウ</t>
    </rPh>
    <rPh sb="11" eb="12">
      <t>ニン</t>
    </rPh>
    <phoneticPr fontId="3"/>
  </si>
  <si>
    <t>協定参加者に占める中核的リーダーの割合（％）</t>
    <rPh sb="0" eb="2">
      <t>キョウテイ</t>
    </rPh>
    <rPh sb="2" eb="5">
      <t>サンカシャ</t>
    </rPh>
    <rPh sb="6" eb="7">
      <t>シ</t>
    </rPh>
    <rPh sb="9" eb="12">
      <t>チュウカクテキ</t>
    </rPh>
    <rPh sb="17" eb="19">
      <t>ワリアイ</t>
    </rPh>
    <phoneticPr fontId="3"/>
  </si>
  <si>
    <t>○○の実施に当たって○○地区の企画・立案・取りまとめを行う</t>
    <rPh sb="12" eb="14">
      <t>チク</t>
    </rPh>
    <phoneticPr fontId="3"/>
  </si>
  <si>
    <t>単価区分</t>
    <rPh sb="0" eb="2">
      <t>タンカ</t>
    </rPh>
    <rPh sb="2" eb="4">
      <t>クブン</t>
    </rPh>
    <phoneticPr fontId="3"/>
  </si>
  <si>
    <t>ア）水路清掃</t>
    <phoneticPr fontId="3"/>
  </si>
  <si>
    <t>イ）草刈り</t>
    <phoneticPr fontId="3"/>
  </si>
  <si>
    <t>ア）簡易補修</t>
    <rPh sb="2" eb="4">
      <t>カンイ</t>
    </rPh>
    <rPh sb="4" eb="6">
      <t>ホシュウ</t>
    </rPh>
    <phoneticPr fontId="3"/>
  </si>
  <si>
    <t>）</t>
    <phoneticPr fontId="3"/>
  </si>
  <si>
    <t>（配分割合：</t>
    <phoneticPr fontId="3"/>
  </si>
  <si>
    <t>年度</t>
    <rPh sb="0" eb="2">
      <t>ネンド</t>
    </rPh>
    <phoneticPr fontId="3"/>
  </si>
  <si>
    <t>～</t>
    <phoneticPr fontId="3"/>
  </si>
  <si>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3"/>
  </si>
  <si>
    <t>対象農用地面積（㎡）</t>
    <phoneticPr fontId="3"/>
  </si>
  <si>
    <t>１　集落協定の管理体制（構成員の役割分担）</t>
    <phoneticPr fontId="3"/>
  </si>
  <si>
    <t>役職名等</t>
  </si>
  <si>
    <t>氏名</t>
    <rPh sb="0" eb="2">
      <t>シメイ</t>
    </rPh>
    <phoneticPr fontId="3"/>
  </si>
  <si>
    <t>代表者</t>
    <rPh sb="0" eb="3">
      <t>ダイヒョウシャ</t>
    </rPh>
    <phoneticPr fontId="3"/>
  </si>
  <si>
    <t>書記担当</t>
    <phoneticPr fontId="3"/>
  </si>
  <si>
    <t>会計担当</t>
    <phoneticPr fontId="3"/>
  </si>
  <si>
    <t>共同機械担当</t>
    <phoneticPr fontId="3"/>
  </si>
  <si>
    <t>土地改良施設担当</t>
    <phoneticPr fontId="3"/>
  </si>
  <si>
    <t>法面点検担当</t>
    <phoneticPr fontId="3"/>
  </si>
  <si>
    <t>注）事務作業が一部の者に集中して過大な負担となっていないか、事務作業を担う者への報酬が適正な水準となっているか等について、協定参加者で確認すること。</t>
    <phoneticPr fontId="3"/>
  </si>
  <si>
    <t>２　集落協定上の基幹的活動において中核的なリーダーとしての役割を果たす担い手として指定する者</t>
    <phoneticPr fontId="3"/>
  </si>
  <si>
    <t>第２  農用地の管理方法</t>
    <phoneticPr fontId="3"/>
  </si>
  <si>
    <t>　以下の項目のうち該当項目に○印を記入</t>
    <phoneticPr fontId="3"/>
  </si>
  <si>
    <t>内                 容</t>
    <phoneticPr fontId="3"/>
  </si>
  <si>
    <t>(1) 農用地</t>
    <phoneticPr fontId="3"/>
  </si>
  <si>
    <t>①耕作者が農作業を継続できなくなった場合には、速やかに農業委員会のあっせんを受ける。</t>
    <phoneticPr fontId="3"/>
  </si>
  <si>
    <t>②農業公社が受託する。</t>
    <phoneticPr fontId="3"/>
  </si>
  <si>
    <t>③集落協定参加者が協定内容に従って管理する。</t>
    <phoneticPr fontId="3"/>
  </si>
  <si>
    <t>④その他（　　　　　　　　　　　　　　　　）</t>
    <phoneticPr fontId="3"/>
  </si>
  <si>
    <t>(2) 水路・農道等</t>
    <phoneticPr fontId="3"/>
  </si>
  <si>
    <t>①協定参加者全員で泥上げ、草刈りを行う。</t>
    <phoneticPr fontId="3"/>
  </si>
  <si>
    <t>②集落申し合わせ事項により定期的な除草等の作業を行う。</t>
    <phoneticPr fontId="3"/>
  </si>
  <si>
    <t>第３　協定対象となる農用地</t>
    <phoneticPr fontId="3"/>
  </si>
  <si>
    <t>第４  集落マスタープラン（必須事項）</t>
    <phoneticPr fontId="3"/>
  </si>
  <si>
    <t>協定農用地
面積</t>
    <phoneticPr fontId="3"/>
  </si>
  <si>
    <t>③既荒廃農地を協定農用地に含めない場合には、協定農用地に悪影響を与えないよう草刈り、防虫対策等の保全管理を行う。</t>
    <phoneticPr fontId="3"/>
  </si>
  <si>
    <t>④農地法面の崩壊を未然に防止するため、集落内の担い手を中心に定期的な点検を行う。　</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</si>
  <si>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</si>
  <si>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</si>
  <si>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</si>
  <si>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</si>
  <si>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</si>
  <si>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</si>
  <si>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</si>
  <si>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</si>
  <si>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</si>
  <si>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　【体制整備単価の場合に使用】</t>
    <phoneticPr fontId="3"/>
  </si>
  <si>
    <t>第８  農業生産活動等の体制整備として取り組むべき事項（体制整備単価交付必須事項）</t>
    <phoneticPr fontId="3"/>
  </si>
  <si>
    <t>取　り　組　む　べ　き　事　項</t>
    <phoneticPr fontId="3"/>
  </si>
  <si>
    <t>第９　加算措置適用のために取り組むべき事項（加算措置必須要件）</t>
    <phoneticPr fontId="3"/>
  </si>
  <si>
    <t>（別紙様式３）</t>
    <rPh sb="1" eb="3">
      <t>ベッシ</t>
    </rPh>
    <rPh sb="3" eb="5">
      <t>ヨウシキ</t>
    </rPh>
    <phoneticPr fontId="3"/>
  </si>
  <si>
    <t>協定対象施設の管理方法</t>
    <phoneticPr fontId="3"/>
  </si>
  <si>
    <t>区   分</t>
    <phoneticPr fontId="3"/>
  </si>
  <si>
    <t>施　 　設</t>
    <phoneticPr fontId="3"/>
  </si>
  <si>
    <t>管理作業者</t>
    <phoneticPr fontId="3"/>
  </si>
  <si>
    <t>管理方法等</t>
    <phoneticPr fontId="3"/>
  </si>
  <si>
    <t xml:space="preserve"> 管理作業の
 代  表  者</t>
    <phoneticPr fontId="3"/>
  </si>
  <si>
    <t>用水路</t>
    <rPh sb="0" eb="1">
      <t>ヨウ</t>
    </rPh>
    <phoneticPr fontId="3"/>
  </si>
  <si>
    <t>排水路</t>
    <phoneticPr fontId="3"/>
  </si>
  <si>
    <t>傾斜</t>
    <rPh sb="0" eb="2">
      <t>ケイシャ</t>
    </rPh>
    <phoneticPr fontId="3"/>
  </si>
  <si>
    <t>耕作地</t>
    <rPh sb="0" eb="2">
      <t>コウサク</t>
    </rPh>
    <rPh sb="2" eb="3">
      <t>チ</t>
    </rPh>
    <phoneticPr fontId="3"/>
  </si>
  <si>
    <t>農用地の現況</t>
    <phoneticPr fontId="3"/>
  </si>
  <si>
    <t>第５　農業生産活動等として取り組むべき事項</t>
    <phoneticPr fontId="3"/>
  </si>
  <si>
    <t>第６　促進計画の「その他促進計画の実施に関し当該市町村が必要と認める事項」により
　　規定すべき事項</t>
    <phoneticPr fontId="3"/>
  </si>
  <si>
    <t>第７  交付金の使用方法等</t>
    <phoneticPr fontId="3"/>
  </si>
  <si>
    <t>棚田地域振興活動加算</t>
    <phoneticPr fontId="3"/>
  </si>
  <si>
    <t>　多面的機能支払交付金実施要綱別紙１第５の２に基づく活動計画に定める施設と同一。</t>
    <phoneticPr fontId="3"/>
  </si>
  <si>
    <t>A1団地</t>
    <rPh sb="2" eb="4">
      <t>ダンチ</t>
    </rPh>
    <phoneticPr fontId="3"/>
  </si>
  <si>
    <t>B1団地</t>
    <rPh sb="2" eb="4">
      <t>ダンチ</t>
    </rPh>
    <phoneticPr fontId="3"/>
  </si>
  <si>
    <t>B2団地</t>
    <rPh sb="2" eb="4">
      <t>ダンチ</t>
    </rPh>
    <phoneticPr fontId="3"/>
  </si>
  <si>
    <t>B3団地</t>
    <rPh sb="2" eb="4">
      <t>ダンチ</t>
    </rPh>
    <phoneticPr fontId="3"/>
  </si>
  <si>
    <t>B4団地</t>
    <rPh sb="2" eb="4">
      <t>ダンチ</t>
    </rPh>
    <phoneticPr fontId="3"/>
  </si>
  <si>
    <t>B5団地</t>
    <rPh sb="2" eb="4">
      <t>ダンチ</t>
    </rPh>
    <phoneticPr fontId="3"/>
  </si>
  <si>
    <t>B6団地</t>
    <rPh sb="2" eb="4">
      <t>ダンチ</t>
    </rPh>
    <phoneticPr fontId="3"/>
  </si>
  <si>
    <t>B7団地</t>
    <rPh sb="2" eb="4">
      <t>ダンチ</t>
    </rPh>
    <phoneticPr fontId="3"/>
  </si>
  <si>
    <t>B8団地</t>
    <rPh sb="2" eb="4">
      <t>ダンチ</t>
    </rPh>
    <phoneticPr fontId="3"/>
  </si>
  <si>
    <t>C1団地</t>
    <rPh sb="2" eb="4">
      <t>ダンチ</t>
    </rPh>
    <phoneticPr fontId="3"/>
  </si>
  <si>
    <t>D1団地</t>
    <rPh sb="2" eb="4">
      <t>ダンチ</t>
    </rPh>
    <phoneticPr fontId="3"/>
  </si>
  <si>
    <t>○○町○○番の２４</t>
    <rPh sb="2" eb="3">
      <t>マチ</t>
    </rPh>
    <rPh sb="5" eb="6">
      <t>バン</t>
    </rPh>
    <phoneticPr fontId="3"/>
  </si>
  <si>
    <t>○○町○○番の２５</t>
    <rPh sb="2" eb="3">
      <t>マチ</t>
    </rPh>
    <rPh sb="5" eb="6">
      <t>バン</t>
    </rPh>
    <phoneticPr fontId="3"/>
  </si>
  <si>
    <t>E1団地</t>
    <rPh sb="2" eb="4">
      <t>ダンチ</t>
    </rPh>
    <phoneticPr fontId="3"/>
  </si>
  <si>
    <t>F1団地</t>
    <rPh sb="2" eb="4">
      <t>ダンチ</t>
    </rPh>
    <phoneticPr fontId="3"/>
  </si>
  <si>
    <t>超急傾斜農地
棚田地域振興農地のうち</t>
    <rPh sb="0" eb="1">
      <t>チョウ</t>
    </rPh>
    <rPh sb="1" eb="4">
      <t>キュウケイシャ</t>
    </rPh>
    <rPh sb="4" eb="6">
      <t>ノウチ</t>
    </rPh>
    <phoneticPr fontId="3"/>
  </si>
  <si>
    <t>こちらのセルには関数が入っているので変更しないでください。</t>
    <rPh sb="8" eb="10">
      <t>カンスウ</t>
    </rPh>
    <rPh sb="11" eb="12">
      <t>ハイ</t>
    </rPh>
    <rPh sb="18" eb="20">
      <t>ヘンコウ</t>
    </rPh>
    <phoneticPr fontId="3"/>
  </si>
  <si>
    <t>〇</t>
    <phoneticPr fontId="3"/>
  </si>
  <si>
    <t>〇</t>
    <phoneticPr fontId="3"/>
  </si>
  <si>
    <t>年齢分類記号リスト</t>
    <rPh sb="0" eb="2">
      <t>ネンレイ</t>
    </rPh>
    <rPh sb="2" eb="4">
      <t>ブンルイ</t>
    </rPh>
    <rPh sb="4" eb="6">
      <t>キゴウ</t>
    </rPh>
    <phoneticPr fontId="3"/>
  </si>
  <si>
    <t>農用地の内訳等及びネットワーク化活動計画</t>
    <phoneticPr fontId="3"/>
  </si>
  <si>
    <t>注１）「農用地の内訳等」は集落協定書に添付し、提出期限（当該年度の６月30日、令和７年度においては８月31日）までに協定農用地の存する市町村長に提出する。</t>
    <phoneticPr fontId="3"/>
  </si>
  <si>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3"/>
  </si>
  <si>
    <t>解消する遊休農地面積</t>
    <rPh sb="0" eb="2">
      <t>カイショウ</t>
    </rPh>
    <rPh sb="4" eb="5">
      <t>アソ</t>
    </rPh>
    <rPh sb="5" eb="6">
      <t>ヤス</t>
    </rPh>
    <rPh sb="6" eb="8">
      <t>ノウチ</t>
    </rPh>
    <rPh sb="8" eb="10">
      <t>メンセキ</t>
    </rPh>
    <phoneticPr fontId="3"/>
  </si>
  <si>
    <t>円</t>
    <rPh sb="0" eb="1">
      <t>エン</t>
    </rPh>
    <phoneticPr fontId="3"/>
  </si>
  <si>
    <t>注１：「多面的機能支払」「中山間地域等直接支払」「環境保全型農業直接支払」の欄は、各支払に取り組む者に○印を記入。</t>
    <phoneticPr fontId="3"/>
  </si>
  <si>
    <t>注２：多面的機能支払に取り組む場合は、「分類番号」を分類番号リストの１～13から選択。</t>
    <phoneticPr fontId="3"/>
  </si>
  <si>
    <t>注３：「農業者」とは、協定に位置付けられている農用地において農業生産活動等（多面的機能支払においては、耕作又は養畜）を実施する農業者又は団体である。</t>
    <phoneticPr fontId="3"/>
  </si>
  <si>
    <t>注５：他の市町村で環境保全型農業直接支払を実施している場合は、その市町村名を全て記載すること。</t>
    <phoneticPr fontId="3"/>
  </si>
  <si>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3"/>
  </si>
  <si>
    <t>注７：「多面的機能支払」のみに取り組む場合、住所の記入は不要。</t>
    <phoneticPr fontId="3"/>
  </si>
  <si>
    <t>中山間地域等直接支払分類記号リスト</t>
    <phoneticPr fontId="3"/>
  </si>
  <si>
    <t>多面的機能支払分類番号リスト</t>
    <phoneticPr fontId="3"/>
  </si>
  <si>
    <t>多面的機能支払</t>
    <rPh sb="0" eb="7">
      <t>タメンテキキノウシハライ</t>
    </rPh>
    <phoneticPr fontId="3"/>
  </si>
  <si>
    <t>○</t>
    <phoneticPr fontId="3"/>
  </si>
  <si>
    <t>中山間地域等直接支払</t>
    <phoneticPr fontId="3"/>
  </si>
  <si>
    <t>他の市町村で環境保全型農業直接支払を実施している場合は、その市町村名を全て記載</t>
    <phoneticPr fontId="3"/>
  </si>
  <si>
    <t>備考
活動支援班員</t>
    <rPh sb="0" eb="2">
      <t>ビコウ</t>
    </rPh>
    <rPh sb="4" eb="6">
      <t>カツドウ</t>
    </rPh>
    <rPh sb="6" eb="8">
      <t>シエン</t>
    </rPh>
    <rPh sb="8" eb="10">
      <t>ハンイン</t>
    </rPh>
    <phoneticPr fontId="3"/>
  </si>
  <si>
    <t>みどり認定</t>
    <rPh sb="3" eb="5">
      <t>ニンテイ</t>
    </rPh>
    <phoneticPr fontId="3"/>
  </si>
  <si>
    <t>認定済</t>
    <phoneticPr fontId="3"/>
  </si>
  <si>
    <t>申請中又は申請予定</t>
    <phoneticPr fontId="3"/>
  </si>
  <si>
    <t>申請予定無し</t>
    <phoneticPr fontId="3"/>
  </si>
  <si>
    <t>年齢
分類
記号</t>
    <rPh sb="0" eb="2">
      <t>ネンレイ</t>
    </rPh>
    <rPh sb="3" eb="5">
      <t>ブンルイ</t>
    </rPh>
    <rPh sb="6" eb="7">
      <t>キ</t>
    </rPh>
    <phoneticPr fontId="3"/>
  </si>
  <si>
    <t>役職名</t>
    <rPh sb="0" eb="3">
      <t>ヤクショクメイ</t>
    </rPh>
    <phoneticPr fontId="3"/>
  </si>
  <si>
    <t>住所</t>
    <phoneticPr fontId="3"/>
  </si>
  <si>
    <t>注１）面積×上限単価（円）は、面積（㎡）の千分の一の値に上限単価（円/10a）を乗じた額とする。</t>
    <phoneticPr fontId="3"/>
  </si>
  <si>
    <t>注２）加算上限額（円）は、面積×上限単価（円）の合計額とする。</t>
    <phoneticPr fontId="3"/>
  </si>
  <si>
    <t>　３　ネットワーク化加算</t>
    <phoneticPr fontId="3"/>
  </si>
  <si>
    <t>上限単価
（円/10a）</t>
    <rPh sb="0" eb="2">
      <t>ジョウゲン</t>
    </rPh>
    <phoneticPr fontId="3"/>
  </si>
  <si>
    <t>面積×上限単価
（円）</t>
    <rPh sb="3" eb="5">
      <t>ジョウゲン</t>
    </rPh>
    <phoneticPr fontId="3"/>
  </si>
  <si>
    <t>加算上限額
（円）</t>
    <rPh sb="2" eb="4">
      <t>ジョウゲン</t>
    </rPh>
    <phoneticPr fontId="3"/>
  </si>
  <si>
    <t>注２）加算上限額（円）は、面積×上限単価の計（円）及び100万円のうち、いずれか低い額とする。ただし、統合については、統合前の協定単位で上限を設定する。</t>
    <phoneticPr fontId="3"/>
  </si>
  <si>
    <t>ネットワーク化加算</t>
    <phoneticPr fontId="3"/>
  </si>
  <si>
    <t>上限
単価</t>
    <rPh sb="0" eb="2">
      <t>ジョウゲン</t>
    </rPh>
    <phoneticPr fontId="3"/>
  </si>
  <si>
    <t>交付
上限額</t>
    <rPh sb="3" eb="5">
      <t>ジョウゲン</t>
    </rPh>
    <phoneticPr fontId="3"/>
  </si>
  <si>
    <t>交付基準（傾斜等）</t>
    <phoneticPr fontId="3"/>
  </si>
  <si>
    <t>上限単価
(円/10a)</t>
    <rPh sb="0" eb="2">
      <t>ジョウゲン</t>
    </rPh>
    <phoneticPr fontId="3"/>
  </si>
  <si>
    <t>面積×上限単価の計
（円）</t>
    <rPh sb="3" eb="5">
      <t>ジョウゲン</t>
    </rPh>
    <phoneticPr fontId="3"/>
  </si>
  <si>
    <t>加算上限額
（円）</t>
    <rPh sb="0" eb="2">
      <t>カサン</t>
    </rPh>
    <phoneticPr fontId="3"/>
  </si>
  <si>
    <t>　　ネットワーク化又は統合状況</t>
    <rPh sb="8" eb="9">
      <t>カ</t>
    </rPh>
    <rPh sb="9" eb="10">
      <t>マタ</t>
    </rPh>
    <phoneticPr fontId="3"/>
  </si>
  <si>
    <t>統合する集落協定名</t>
    <rPh sb="0" eb="2">
      <t>トウゴウ</t>
    </rPh>
    <rPh sb="4" eb="6">
      <t>シュウラク</t>
    </rPh>
    <rPh sb="8" eb="9">
      <t>メイ</t>
    </rPh>
    <phoneticPr fontId="3"/>
  </si>
  <si>
    <t>　　４　スマート農業加算</t>
    <rPh sb="8" eb="10">
      <t>ノウギョウ</t>
    </rPh>
    <phoneticPr fontId="3"/>
  </si>
  <si>
    <t>スマート農業加算</t>
    <rPh sb="4" eb="6">
      <t>ノウギョウ</t>
    </rPh>
    <phoneticPr fontId="3"/>
  </si>
  <si>
    <t>注２）加算上限額（円）は、面積×上限単価（円）及び200万円のうち、いずれか低い額とする。</t>
    <phoneticPr fontId="3"/>
  </si>
  <si>
    <t>加算上限額
（円）</t>
    <rPh sb="0" eb="2">
      <t>カサン</t>
    </rPh>
    <rPh sb="2" eb="5">
      <t>ジョウゲンガク</t>
    </rPh>
    <phoneticPr fontId="3"/>
  </si>
  <si>
    <t>　　５　集落機能強化加算の経過措置</t>
    <rPh sb="4" eb="12">
      <t>シュウラクキノウキョウカカサン</t>
    </rPh>
    <rPh sb="13" eb="17">
      <t>ケイカソチ</t>
    </rPh>
    <phoneticPr fontId="3"/>
  </si>
  <si>
    <t>注１）面積×上限単価（円）は、面積（㎡）の千分の一の値に上限単価（円/10a）を乗じた額とする。</t>
    <phoneticPr fontId="3"/>
  </si>
  <si>
    <t>集落機能強化加算の経過措置</t>
    <phoneticPr fontId="3"/>
  </si>
  <si>
    <t>○農用地の内訳等</t>
    <phoneticPr fontId="3"/>
  </si>
  <si>
    <t>⑤農用地の管理</t>
    <rPh sb="1" eb="4">
      <t>ノウヨウチ</t>
    </rPh>
    <rPh sb="5" eb="7">
      <t>カンリ</t>
    </rPh>
    <phoneticPr fontId="3"/>
  </si>
  <si>
    <t>⑥管理者</t>
    <rPh sb="1" eb="4">
      <t>カンリシャ</t>
    </rPh>
    <phoneticPr fontId="3"/>
  </si>
  <si>
    <t>⑦個人配分を受ける所得超過者の引受地</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</si>
  <si>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</si>
  <si>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</si>
  <si>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</si>
  <si>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</si>
  <si>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</si>
  <si>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役員報酬</t>
    <rPh sb="2" eb="4">
      <t>ホウシュウ</t>
    </rPh>
    <phoneticPr fontId="3"/>
  </si>
  <si>
    <t>農産物等の販売促進関係費</t>
    <phoneticPr fontId="3"/>
  </si>
  <si>
    <t>都市住民との交流促進関係費</t>
    <phoneticPr fontId="3"/>
  </si>
  <si>
    <t>土地利用調整関係費</t>
    <phoneticPr fontId="3"/>
  </si>
  <si>
    <t>鳥獣害防止対策費</t>
    <phoneticPr fontId="3"/>
  </si>
  <si>
    <t>共同利用機械購入等費</t>
    <phoneticPr fontId="3"/>
  </si>
  <si>
    <t>共同利用施設整備等費</t>
    <phoneticPr fontId="3"/>
  </si>
  <si>
    <t>多面的機能増進活動費</t>
    <phoneticPr fontId="3"/>
  </si>
  <si>
    <t>　ネットワーク化活動計画を作成する。</t>
    <rPh sb="7" eb="8">
      <t>カ</t>
    </rPh>
    <rPh sb="8" eb="12">
      <t>カツドウケイカク</t>
    </rPh>
    <phoneticPr fontId="3"/>
  </si>
  <si>
    <t>別紙様式２に定めるネットワーク化活動計画を令和11年度までに作成する。</t>
    <rPh sb="15" eb="16">
      <t>カ</t>
    </rPh>
    <rPh sb="16" eb="20">
      <t>カツドウケイカク</t>
    </rPh>
    <phoneticPr fontId="3"/>
  </si>
  <si>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phoneticPr fontId="3"/>
  </si>
  <si>
    <t>③ネットワーク化加算</t>
    <rPh sb="7" eb="8">
      <t>カ</t>
    </rPh>
    <phoneticPr fontId="3"/>
  </si>
  <si>
    <t>④スマート農業加算</t>
    <rPh sb="5" eb="7">
      <t>ノウギョウ</t>
    </rPh>
    <phoneticPr fontId="3"/>
  </si>
  <si>
    <t>⑤集落機能強化加算の経過措置</t>
    <phoneticPr fontId="3"/>
  </si>
  <si>
    <t>例) 高齢化や非農業者との混住化が進むことで、共同取組活動の参加者が減少し、集落機能が低下している。</t>
    <phoneticPr fontId="3"/>
  </si>
  <si>
    <t>例1)ネットワーク化又は統合した集落協定
①名称：○○集落協定
対象農用地面積：
●●●㎡ 
（田●●㎡,畑●●㎡）
②名称：○○集落協定
対象農用地面積：
●●●㎡ 
（田●●㎡,畑●●㎡）
例2)活動に参画する２組織以上の農業者団体以外の組織
①新たに参画
　名称　○〇　〇○
②以前から参画
　名称　○〇　〇○</t>
    <phoneticPr fontId="3"/>
  </si>
  <si>
    <t>現状は、取組期間の開始年度における地域の現状を記載する。</t>
    <phoneticPr fontId="3"/>
  </si>
  <si>
    <t>道　路</t>
    <phoneticPr fontId="3"/>
  </si>
  <si>
    <t>ネットワーク化活動計画を作成する</t>
    <rPh sb="6" eb="11">
      <t>カカツドウケイカク</t>
    </rPh>
    <rPh sb="12" eb="14">
      <t>サクセイ</t>
    </rPh>
    <phoneticPr fontId="3"/>
  </si>
  <si>
    <t>ネットワーク化活動計画を作成しない</t>
    <rPh sb="6" eb="11">
      <t>カカツドウケイカク</t>
    </rPh>
    <rPh sb="12" eb="14">
      <t>サクセイ</t>
    </rPh>
    <phoneticPr fontId="3"/>
  </si>
  <si>
    <t>ネットワーク化活動計画＋目＋傾斜</t>
    <rPh sb="6" eb="11">
      <t>カカツドウケイカク</t>
    </rPh>
    <rPh sb="12" eb="13">
      <t>メ</t>
    </rPh>
    <rPh sb="14" eb="16">
      <t>ケイシャ</t>
    </rPh>
    <phoneticPr fontId="3"/>
  </si>
  <si>
    <t>ネットワーク化活動計画を
作成する</t>
    <rPh sb="6" eb="11">
      <t>カカツドウケイカク</t>
    </rPh>
    <rPh sb="13" eb="15">
      <t>サクセイ</t>
    </rPh>
    <phoneticPr fontId="3"/>
  </si>
  <si>
    <t>ネットワーク化活動計画を
作成しない</t>
    <rPh sb="6" eb="11">
      <t>カカツドウケイカク</t>
    </rPh>
    <rPh sb="13" eb="15">
      <t>サクセイ</t>
    </rPh>
    <phoneticPr fontId="3"/>
  </si>
  <si>
    <t>通常地域（8法内）</t>
  </si>
  <si>
    <t>１．体制整備の基本方針</t>
    <rPh sb="2" eb="6">
      <t>タイセイセイビ</t>
    </rPh>
    <rPh sb="7" eb="11">
      <t>キホンホウシン</t>
    </rPh>
    <phoneticPr fontId="3"/>
  </si>
  <si>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phoneticPr fontId="3"/>
  </si>
  <si>
    <t>１－３．体制整備のために行おうとする取組</t>
    <rPh sb="4" eb="8">
      <t>タイセイセイビ</t>
    </rPh>
    <rPh sb="12" eb="13">
      <t>オコナ</t>
    </rPh>
    <rPh sb="18" eb="20">
      <t>トリクミ</t>
    </rPh>
    <phoneticPr fontId="3"/>
  </si>
  <si>
    <r>
      <t>該当</t>
    </r>
    <r>
      <rPr>
        <vertAlign val="superscript"/>
        <sz val="11"/>
        <rFont val="ＭＳ 明朝"/>
        <family val="1"/>
        <charset val="128"/>
      </rPr>
      <t>注１）</t>
    </r>
    <rPh sb="0" eb="2">
      <t>ガイトウ</t>
    </rPh>
    <rPh sb="2" eb="3">
      <t>チュウ</t>
    </rPh>
    <phoneticPr fontId="74"/>
  </si>
  <si>
    <t>取組</t>
    <rPh sb="0" eb="2">
      <t>トリクミ</t>
    </rPh>
    <phoneticPr fontId="74"/>
  </si>
  <si>
    <t>対象協定</t>
    <rPh sb="0" eb="4">
      <t>タイショウキョウテイ</t>
    </rPh>
    <phoneticPr fontId="74"/>
  </si>
  <si>
    <t>要記載項目</t>
    <rPh sb="0" eb="3">
      <t>ヨウキサイ</t>
    </rPh>
    <rPh sb="3" eb="5">
      <t>コウモク</t>
    </rPh>
    <phoneticPr fontId="74"/>
  </si>
  <si>
    <r>
      <t>①ネットワーク化</t>
    </r>
    <r>
      <rPr>
        <vertAlign val="superscript"/>
        <sz val="11"/>
        <rFont val="ＭＳ 明朝"/>
        <family val="1"/>
        <charset val="128"/>
      </rPr>
      <t>注２）</t>
    </r>
    <rPh sb="7" eb="8">
      <t>カ</t>
    </rPh>
    <rPh sb="8" eb="9">
      <t>チュウ</t>
    </rPh>
    <phoneticPr fontId="74"/>
  </si>
  <si>
    <t>新たにネットワーク化を行い10ha以上のネットワークを形成する集落協定</t>
    <phoneticPr fontId="74"/>
  </si>
  <si>
    <t>２－１～２－７</t>
    <phoneticPr fontId="74"/>
  </si>
  <si>
    <t>新たにネットワーク化を行う予定はないが、既に10ha以上のネットワークを形成しており、体制の維持、向上を図ろうとする集落協定</t>
    <phoneticPr fontId="74"/>
  </si>
  <si>
    <r>
      <t>②統合</t>
    </r>
    <r>
      <rPr>
        <vertAlign val="superscript"/>
        <sz val="11"/>
        <rFont val="ＭＳ 明朝"/>
        <family val="1"/>
        <charset val="128"/>
      </rPr>
      <t>注３）</t>
    </r>
    <rPh sb="1" eb="3">
      <t>トウゴウ</t>
    </rPh>
    <rPh sb="3" eb="4">
      <t>チュウ</t>
    </rPh>
    <phoneticPr fontId="74"/>
  </si>
  <si>
    <t>新たに統合を行い10ha以上の集落協定を形成する集落協定</t>
    <phoneticPr fontId="74"/>
  </si>
  <si>
    <t>３－１～３－５</t>
    <phoneticPr fontId="74"/>
  </si>
  <si>
    <t>新たに統合を行う予定はないが、既に10ha以上の集落協定となっており、体制の維持、向上を図ろうとする集落協定</t>
    <phoneticPr fontId="74"/>
  </si>
  <si>
    <t>３－２、
３－６、３－７</t>
    <phoneticPr fontId="74"/>
  </si>
  <si>
    <r>
      <t>③多様な組織等の参画</t>
    </r>
    <r>
      <rPr>
        <vertAlign val="superscript"/>
        <sz val="11"/>
        <rFont val="ＭＳ 明朝"/>
        <family val="1"/>
        <charset val="128"/>
      </rPr>
      <t>注４）</t>
    </r>
    <rPh sb="1" eb="3">
      <t>タヨウ</t>
    </rPh>
    <rPh sb="4" eb="7">
      <t>ソシキトウ</t>
    </rPh>
    <rPh sb="8" eb="10">
      <t>サンカク</t>
    </rPh>
    <rPh sb="10" eb="11">
      <t>チュウ</t>
    </rPh>
    <phoneticPr fontId="74"/>
  </si>
  <si>
    <t>１組織以上の農業者団体以外の組織又は構成員の10%以上の非農業者が活動に参画する集落協定</t>
    <phoneticPr fontId="74"/>
  </si>
  <si>
    <t>４－１～４－３</t>
    <phoneticPr fontId="74"/>
  </si>
  <si>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phoneticPr fontId="3"/>
  </si>
  <si>
    <t>○ネットワーク化活動計画</t>
    <rPh sb="7" eb="8">
      <t>カ</t>
    </rPh>
    <rPh sb="8" eb="12">
      <t>カツドウケイカク</t>
    </rPh>
    <phoneticPr fontId="3"/>
  </si>
  <si>
    <t>１－１．集落協定名</t>
    <rPh sb="4" eb="8">
      <t>シュウラクキョウテイ</t>
    </rPh>
    <rPh sb="8" eb="9">
      <t>メイ</t>
    </rPh>
    <phoneticPr fontId="3"/>
  </si>
  <si>
    <t>１－２．ネットワーク化活動計画作成時点</t>
    <rPh sb="10" eb="15">
      <t>カカツドウケイカク</t>
    </rPh>
    <rPh sb="15" eb="19">
      <t>サクセイジテン</t>
    </rPh>
    <phoneticPr fontId="3"/>
  </si>
  <si>
    <t>当初</t>
    <rPh sb="0" eb="2">
      <t>トウショ</t>
    </rPh>
    <phoneticPr fontId="74"/>
  </si>
  <si>
    <t>第１回変更</t>
    <rPh sb="0" eb="1">
      <t>ダイ</t>
    </rPh>
    <rPh sb="2" eb="3">
      <t>カイ</t>
    </rPh>
    <rPh sb="3" eb="5">
      <t>ヘンコウ</t>
    </rPh>
    <phoneticPr fontId="74"/>
  </si>
  <si>
    <t>第２回変更</t>
    <rPh sb="0" eb="1">
      <t>ダイ</t>
    </rPh>
    <rPh sb="2" eb="3">
      <t>カイ</t>
    </rPh>
    <rPh sb="3" eb="5">
      <t>ヘンコウ</t>
    </rPh>
    <phoneticPr fontId="74"/>
  </si>
  <si>
    <t>第３回変更</t>
    <rPh sb="0" eb="1">
      <t>ダイ</t>
    </rPh>
    <rPh sb="2" eb="3">
      <t>カイ</t>
    </rPh>
    <rPh sb="3" eb="5">
      <t>ヘンコウ</t>
    </rPh>
    <phoneticPr fontId="74"/>
  </si>
  <si>
    <t>２．ネットワーク化の計画</t>
    <rPh sb="8" eb="9">
      <t>カ</t>
    </rPh>
    <rPh sb="10" eb="12">
      <t>ケイカク</t>
    </rPh>
    <phoneticPr fontId="3"/>
  </si>
  <si>
    <t>注１）ネットワーク化を行っている、又は行おうとする他の集落協定のネットワーク化活動計画におけるネットワーク化の計画と整合がとれたものとすること。
注２）２－１～２－７の全てを記載すること。</t>
    <phoneticPr fontId="3"/>
  </si>
  <si>
    <t>２－１．ネットワークの名称（予定）</t>
    <rPh sb="11" eb="13">
      <t>メイショウ</t>
    </rPh>
    <rPh sb="14" eb="16">
      <t>ヨテイ</t>
    </rPh>
    <phoneticPr fontId="3"/>
  </si>
  <si>
    <t>２－２．ネットワークに参加する集落協定</t>
    <rPh sb="11" eb="13">
      <t>サンカ</t>
    </rPh>
    <rPh sb="15" eb="19">
      <t>シュウラクキョウテイ</t>
    </rPh>
    <phoneticPr fontId="3"/>
  </si>
  <si>
    <t>集落協定名</t>
    <rPh sb="0" eb="4">
      <t>シュウラクキョウテイ</t>
    </rPh>
    <rPh sb="4" eb="5">
      <t>メイ</t>
    </rPh>
    <phoneticPr fontId="74"/>
  </si>
  <si>
    <t>協定面積</t>
    <rPh sb="0" eb="4">
      <t>キョウテイメンセキ</t>
    </rPh>
    <phoneticPr fontId="74"/>
  </si>
  <si>
    <t>地域計画</t>
    <rPh sb="0" eb="4">
      <t>チイキケイカク</t>
    </rPh>
    <phoneticPr fontId="74"/>
  </si>
  <si>
    <t>現在の連携状況</t>
    <rPh sb="0" eb="2">
      <t>ゲンザイ</t>
    </rPh>
    <rPh sb="3" eb="7">
      <t>レンケイジョウキョウ</t>
    </rPh>
    <phoneticPr fontId="74"/>
  </si>
  <si>
    <t>自協定が存する計画区域内</t>
    <rPh sb="0" eb="3">
      <t>ジキョウテイ</t>
    </rPh>
    <rPh sb="4" eb="5">
      <t>ゾン</t>
    </rPh>
    <rPh sb="7" eb="12">
      <t>ケイカククイキナイ</t>
    </rPh>
    <phoneticPr fontId="74"/>
  </si>
  <si>
    <t>別の計画区域内</t>
    <rPh sb="0" eb="1">
      <t>ベツ</t>
    </rPh>
    <rPh sb="2" eb="7">
      <t>ケイカククイキナイ</t>
    </rPh>
    <phoneticPr fontId="74"/>
  </si>
  <si>
    <t>連携済</t>
    <rPh sb="0" eb="3">
      <t>レンケイズ</t>
    </rPh>
    <phoneticPr fontId="74"/>
  </si>
  <si>
    <t>今後連携</t>
    <rPh sb="0" eb="4">
      <t>コンゴレンケイ</t>
    </rPh>
    <phoneticPr fontId="74"/>
  </si>
  <si>
    <t>（自協定）</t>
  </si>
  <si>
    <t>合計</t>
  </si>
  <si>
    <t>注）合計協定面積は10ha以上であること。</t>
    <phoneticPr fontId="3"/>
  </si>
  <si>
    <t>２－３．ネットワーク化で解決しようとする課題</t>
    <rPh sb="10" eb="11">
      <t>カ</t>
    </rPh>
    <rPh sb="12" eb="14">
      <t>カイケツ</t>
    </rPh>
    <rPh sb="20" eb="22">
      <t>カダイ</t>
    </rPh>
    <phoneticPr fontId="3"/>
  </si>
  <si>
    <t>該当</t>
    <rPh sb="0" eb="2">
      <t>ガイトウ</t>
    </rPh>
    <phoneticPr fontId="74"/>
  </si>
  <si>
    <t>①リーダーの人材不足</t>
    <rPh sb="6" eb="10">
      <t>ジンザイブソク</t>
    </rPh>
    <phoneticPr fontId="74"/>
  </si>
  <si>
    <t>⑤農作業機械や施設の不足</t>
    <rPh sb="1" eb="6">
      <t>ノウサギョウキカイ</t>
    </rPh>
    <rPh sb="7" eb="9">
      <t>シセツ</t>
    </rPh>
    <rPh sb="10" eb="12">
      <t>フソク</t>
    </rPh>
    <phoneticPr fontId="74"/>
  </si>
  <si>
    <t>②事務担当者の人材不足</t>
    <rPh sb="1" eb="6">
      <t>ジムタントウシャ</t>
    </rPh>
    <rPh sb="7" eb="11">
      <t>ジンザイブソク</t>
    </rPh>
    <phoneticPr fontId="74"/>
  </si>
  <si>
    <t>⑥知見や技術の不足</t>
    <rPh sb="1" eb="3">
      <t>チケン</t>
    </rPh>
    <rPh sb="4" eb="6">
      <t>ギジュツ</t>
    </rPh>
    <rPh sb="7" eb="9">
      <t>フソク</t>
    </rPh>
    <phoneticPr fontId="74"/>
  </si>
  <si>
    <t>④農業の担い手の人材不足</t>
    <rPh sb="1" eb="3">
      <t>ノウギョウ</t>
    </rPh>
    <rPh sb="4" eb="5">
      <t>ニナ</t>
    </rPh>
    <rPh sb="6" eb="7">
      <t>テ</t>
    </rPh>
    <rPh sb="8" eb="12">
      <t>ジンザイブソク</t>
    </rPh>
    <phoneticPr fontId="74"/>
  </si>
  <si>
    <t>注）地域計画や集落マスタープラン、第５期対策で作成した集落戦略に位置付けられた内容を踏まえて検討すること。</t>
    <phoneticPr fontId="3"/>
  </si>
  <si>
    <t>２－４．ネットワーク化により連携して実施する活動</t>
    <rPh sb="10" eb="11">
      <t>カ</t>
    </rPh>
    <rPh sb="14" eb="16">
      <t>レンケイ</t>
    </rPh>
    <rPh sb="18" eb="20">
      <t>ジッシ</t>
    </rPh>
    <rPh sb="22" eb="24">
      <t>カツドウ</t>
    </rPh>
    <phoneticPr fontId="3"/>
  </si>
  <si>
    <t>連携して実施する活動</t>
    <rPh sb="0" eb="2">
      <t>レンケイ</t>
    </rPh>
    <rPh sb="4" eb="6">
      <t>ジッシ</t>
    </rPh>
    <rPh sb="8" eb="10">
      <t>カツドウ</t>
    </rPh>
    <phoneticPr fontId="74"/>
  </si>
  <si>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74"/>
  </si>
  <si>
    <t>⑥農業の担い手育成</t>
    <rPh sb="1" eb="3">
      <t>ノウギョウ</t>
    </rPh>
    <rPh sb="4" eb="5">
      <t>ニナ</t>
    </rPh>
    <rPh sb="6" eb="7">
      <t>テ</t>
    </rPh>
    <rPh sb="7" eb="9">
      <t>イクセイ</t>
    </rPh>
    <phoneticPr fontId="74"/>
  </si>
  <si>
    <t>⑦地場農産物の加工・販売</t>
    <rPh sb="1" eb="3">
      <t>ジバ</t>
    </rPh>
    <rPh sb="3" eb="6">
      <t>ノウサンブツ</t>
    </rPh>
    <rPh sb="7" eb="9">
      <t>カコウ</t>
    </rPh>
    <rPh sb="10" eb="12">
      <t>ハンバイ</t>
    </rPh>
    <phoneticPr fontId="74"/>
  </si>
  <si>
    <t>②農地保全（草刈り、荒廃防止活動等）</t>
    <rPh sb="1" eb="3">
      <t>ノウチ</t>
    </rPh>
    <rPh sb="3" eb="5">
      <t>ホゼン</t>
    </rPh>
    <rPh sb="6" eb="8">
      <t>クサカ</t>
    </rPh>
    <rPh sb="10" eb="12">
      <t>コウハイ</t>
    </rPh>
    <rPh sb="12" eb="14">
      <t>ボウシ</t>
    </rPh>
    <rPh sb="14" eb="16">
      <t>カツドウ</t>
    </rPh>
    <rPh sb="16" eb="17">
      <t>トウ</t>
    </rPh>
    <phoneticPr fontId="74"/>
  </si>
  <si>
    <t>⑧鳥獣害対策</t>
    <rPh sb="1" eb="6">
      <t>チョウジュウガイタイサク</t>
    </rPh>
    <phoneticPr fontId="74"/>
  </si>
  <si>
    <t>③水路・農道等の維持管理</t>
    <rPh sb="1" eb="3">
      <t>スイロ</t>
    </rPh>
    <rPh sb="4" eb="6">
      <t>ノウドウ</t>
    </rPh>
    <rPh sb="6" eb="7">
      <t>トウ</t>
    </rPh>
    <rPh sb="8" eb="10">
      <t>イジ</t>
    </rPh>
    <rPh sb="10" eb="12">
      <t>カンリ</t>
    </rPh>
    <phoneticPr fontId="74"/>
  </si>
  <si>
    <t>⑨多面的機能を増進する活動</t>
    <rPh sb="1" eb="6">
      <t>タメンテキキノウ</t>
    </rPh>
    <rPh sb="7" eb="9">
      <t>ゾウシン</t>
    </rPh>
    <rPh sb="11" eb="13">
      <t>カツドウ</t>
    </rPh>
    <phoneticPr fontId="74"/>
  </si>
  <si>
    <t>④機械・施設の共同利用</t>
    <rPh sb="1" eb="3">
      <t>キカイ</t>
    </rPh>
    <rPh sb="4" eb="6">
      <t>シセツ</t>
    </rPh>
    <rPh sb="7" eb="9">
      <t>キョウドウ</t>
    </rPh>
    <rPh sb="9" eb="11">
      <t>リヨウ</t>
    </rPh>
    <phoneticPr fontId="74"/>
  </si>
  <si>
    <t>⑤農作業の共同化</t>
    <rPh sb="1" eb="4">
      <t>ノウサギョウ</t>
    </rPh>
    <rPh sb="5" eb="8">
      <t>キョウドウカ</t>
    </rPh>
    <phoneticPr fontId="74"/>
  </si>
  <si>
    <t>２－５．連携方法</t>
    <rPh sb="4" eb="8">
      <t>レンケイホウホウ</t>
    </rPh>
    <phoneticPr fontId="3"/>
  </si>
  <si>
    <t>連携方法</t>
    <rPh sb="0" eb="4">
      <t>レンケイホウホウ</t>
    </rPh>
    <phoneticPr fontId="74"/>
  </si>
  <si>
    <r>
      <t>①協議会型</t>
    </r>
    <r>
      <rPr>
        <vertAlign val="superscript"/>
        <sz val="11"/>
        <rFont val="ＭＳ 明朝"/>
        <family val="1"/>
        <charset val="128"/>
      </rPr>
      <t>注１）</t>
    </r>
    <rPh sb="1" eb="4">
      <t>キョウギカイ</t>
    </rPh>
    <rPh sb="4" eb="5">
      <t>ガタ</t>
    </rPh>
    <rPh sb="5" eb="6">
      <t>チュウ</t>
    </rPh>
    <phoneticPr fontId="74"/>
  </si>
  <si>
    <r>
      <t>③共同委託型</t>
    </r>
    <r>
      <rPr>
        <vertAlign val="superscript"/>
        <sz val="11"/>
        <rFont val="ＭＳ 明朝"/>
        <family val="1"/>
        <charset val="128"/>
      </rPr>
      <t>注３）</t>
    </r>
    <rPh sb="1" eb="5">
      <t>キョウドウイタク</t>
    </rPh>
    <rPh sb="5" eb="6">
      <t>ガタ</t>
    </rPh>
    <rPh sb="6" eb="7">
      <t>チュウ</t>
    </rPh>
    <phoneticPr fontId="74"/>
  </si>
  <si>
    <r>
      <t>②活動連携型</t>
    </r>
    <r>
      <rPr>
        <vertAlign val="superscript"/>
        <sz val="11"/>
        <rFont val="ＭＳ 明朝"/>
        <family val="1"/>
        <charset val="128"/>
      </rPr>
      <t>注２）</t>
    </r>
    <rPh sb="1" eb="3">
      <t>カツドウ</t>
    </rPh>
    <rPh sb="3" eb="5">
      <t>レンケイ</t>
    </rPh>
    <rPh sb="5" eb="6">
      <t>ガタ</t>
    </rPh>
    <rPh sb="6" eb="7">
      <t>チュウ</t>
    </rPh>
    <phoneticPr fontId="74"/>
  </si>
  <si>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phoneticPr fontId="3"/>
  </si>
  <si>
    <t>２－６．ネットワーク化の工程</t>
    <rPh sb="10" eb="11">
      <t>カ</t>
    </rPh>
    <rPh sb="12" eb="14">
      <t>コウテイ</t>
    </rPh>
    <phoneticPr fontId="3"/>
  </si>
  <si>
    <t>（工程の概略）</t>
    <rPh sb="1" eb="3">
      <t>コウテイ</t>
    </rPh>
    <rPh sb="4" eb="6">
      <t>ガイリャク</t>
    </rPh>
    <phoneticPr fontId="74"/>
  </si>
  <si>
    <t>R6以前</t>
    <rPh sb="2" eb="4">
      <t>イゼン</t>
    </rPh>
    <phoneticPr fontId="74"/>
  </si>
  <si>
    <t>R7</t>
    <phoneticPr fontId="74"/>
  </si>
  <si>
    <t>R8</t>
    <phoneticPr fontId="74"/>
  </si>
  <si>
    <t>R9</t>
    <phoneticPr fontId="74"/>
  </si>
  <si>
    <t>R10</t>
    <phoneticPr fontId="74"/>
  </si>
  <si>
    <t>R11</t>
    <phoneticPr fontId="74"/>
  </si>
  <si>
    <t>R12以降</t>
    <rPh sb="3" eb="5">
      <t>イコウ</t>
    </rPh>
    <phoneticPr fontId="74"/>
  </si>
  <si>
    <t>ネットワーク化に向けた話合い（協定内）</t>
    <rPh sb="6" eb="7">
      <t>カ</t>
    </rPh>
    <rPh sb="8" eb="9">
      <t>ム</t>
    </rPh>
    <rPh sb="11" eb="13">
      <t>ハナシア</t>
    </rPh>
    <rPh sb="15" eb="18">
      <t>キョウテイナイ</t>
    </rPh>
    <phoneticPr fontId="74"/>
  </si>
  <si>
    <t>ネットワーク化に向けた話合い（協定間）</t>
    <rPh sb="6" eb="7">
      <t>カ</t>
    </rPh>
    <rPh sb="8" eb="9">
      <t>ム</t>
    </rPh>
    <rPh sb="11" eb="13">
      <t>ハナシア</t>
    </rPh>
    <rPh sb="15" eb="17">
      <t>キョウテイ</t>
    </rPh>
    <rPh sb="17" eb="18">
      <t>アイダ</t>
    </rPh>
    <phoneticPr fontId="74"/>
  </si>
  <si>
    <r>
      <t>ネットワーク化により連携して実施する活動の開始</t>
    </r>
    <r>
      <rPr>
        <vertAlign val="superscript"/>
        <sz val="11"/>
        <rFont val="ＭＳ 明朝"/>
        <family val="1"/>
        <charset val="128"/>
      </rPr>
      <t>注）</t>
    </r>
    <rPh sb="6" eb="7">
      <t>カ</t>
    </rPh>
    <rPh sb="10" eb="12">
      <t>レンケイ</t>
    </rPh>
    <rPh sb="14" eb="16">
      <t>ジッシ</t>
    </rPh>
    <rPh sb="18" eb="20">
      <t>カツドウ</t>
    </rPh>
    <rPh sb="21" eb="23">
      <t>カイシ</t>
    </rPh>
    <rPh sb="23" eb="24">
      <t>チュウ</t>
    </rPh>
    <phoneticPr fontId="74"/>
  </si>
  <si>
    <t>協議会等の設置（協議会型の場合）</t>
    <rPh sb="0" eb="3">
      <t>キョウギカイ</t>
    </rPh>
    <rPh sb="3" eb="4">
      <t>トウ</t>
    </rPh>
    <rPh sb="5" eb="7">
      <t>セッチ</t>
    </rPh>
    <rPh sb="8" eb="12">
      <t>キョウギカイガタ</t>
    </rPh>
    <rPh sb="13" eb="15">
      <t>バアイ</t>
    </rPh>
    <phoneticPr fontId="74"/>
  </si>
  <si>
    <t>ネットワーク化加算の適用（加算措置を利用する場合）</t>
    <rPh sb="6" eb="7">
      <t>カ</t>
    </rPh>
    <rPh sb="7" eb="9">
      <t>カサン</t>
    </rPh>
    <rPh sb="10" eb="12">
      <t>テキヨウ</t>
    </rPh>
    <rPh sb="13" eb="17">
      <t>カサンソチ</t>
    </rPh>
    <rPh sb="18" eb="20">
      <t>リヨウ</t>
    </rPh>
    <rPh sb="22" eb="24">
      <t>バアイ</t>
    </rPh>
    <phoneticPr fontId="74"/>
  </si>
  <si>
    <t>２－７．ネットワーク化後の統合予定</t>
    <rPh sb="10" eb="11">
      <t>カ</t>
    </rPh>
    <rPh sb="11" eb="12">
      <t>ゴ</t>
    </rPh>
    <rPh sb="13" eb="15">
      <t>トウゴウ</t>
    </rPh>
    <rPh sb="15" eb="17">
      <t>ヨテイ</t>
    </rPh>
    <phoneticPr fontId="3"/>
  </si>
  <si>
    <t>統合の予定</t>
    <rPh sb="0" eb="2">
      <t>トウゴウ</t>
    </rPh>
    <rPh sb="3" eb="5">
      <t>ヨテイ</t>
    </rPh>
    <phoneticPr fontId="74"/>
  </si>
  <si>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74"/>
  </si>
  <si>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74"/>
  </si>
  <si>
    <t>③時期は未定だが将来的に統合を検討する</t>
    <rPh sb="1" eb="3">
      <t>ジキ</t>
    </rPh>
    <rPh sb="4" eb="6">
      <t>ミテイ</t>
    </rPh>
    <rPh sb="8" eb="11">
      <t>ショウライテキ</t>
    </rPh>
    <rPh sb="12" eb="14">
      <t>トウゴウ</t>
    </rPh>
    <rPh sb="15" eb="17">
      <t>ケントウ</t>
    </rPh>
    <phoneticPr fontId="74"/>
  </si>
  <si>
    <t>④未定</t>
    <rPh sb="1" eb="3">
      <t>ミテイ</t>
    </rPh>
    <phoneticPr fontId="74"/>
  </si>
  <si>
    <t>⑤統合は必要ないと考えている</t>
    <rPh sb="1" eb="3">
      <t>トウゴウ</t>
    </rPh>
    <rPh sb="4" eb="6">
      <t>ヒツヨウ</t>
    </rPh>
    <rPh sb="9" eb="10">
      <t>カンガ</t>
    </rPh>
    <phoneticPr fontId="74"/>
  </si>
  <si>
    <t>３．統合の計画</t>
    <rPh sb="2" eb="4">
      <t>トウゴウ</t>
    </rPh>
    <rPh sb="5" eb="7">
      <t>ケイカク</t>
    </rPh>
    <phoneticPr fontId="3"/>
  </si>
  <si>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phoneticPr fontId="3"/>
  </si>
  <si>
    <t>３－１．統合後の集落協定の名称（予定）</t>
    <phoneticPr fontId="3"/>
  </si>
  <si>
    <t>３－２．統合に参加する集落協定</t>
    <rPh sb="4" eb="6">
      <t>トウゴウ</t>
    </rPh>
    <rPh sb="7" eb="9">
      <t>サンカ</t>
    </rPh>
    <rPh sb="11" eb="15">
      <t>シュウラクキョウテイ</t>
    </rPh>
    <phoneticPr fontId="3"/>
  </si>
  <si>
    <t>注１）合計協定面積は10ha以上であること。
注２）統合する予定がない場合は自協定のみ記載すること。</t>
    <phoneticPr fontId="3"/>
  </si>
  <si>
    <t>３－３．統合で解決しようとする課題</t>
    <rPh sb="4" eb="6">
      <t>トウゴウ</t>
    </rPh>
    <rPh sb="7" eb="9">
      <t>カイケツ</t>
    </rPh>
    <rPh sb="15" eb="17">
      <t>カダイ</t>
    </rPh>
    <phoneticPr fontId="3"/>
  </si>
  <si>
    <t>③共同取組活動参加者の不足</t>
    <rPh sb="1" eb="3">
      <t>キョウドウ</t>
    </rPh>
    <rPh sb="3" eb="7">
      <t>トリクミカツドウ</t>
    </rPh>
    <rPh sb="7" eb="10">
      <t>サンカシャ</t>
    </rPh>
    <rPh sb="11" eb="13">
      <t>フソク</t>
    </rPh>
    <phoneticPr fontId="74"/>
  </si>
  <si>
    <t>３－４．統合により体制を強化したい活動</t>
    <rPh sb="4" eb="6">
      <t>トウゴウ</t>
    </rPh>
    <rPh sb="9" eb="11">
      <t>タイセイ</t>
    </rPh>
    <rPh sb="12" eb="14">
      <t>キョウカ</t>
    </rPh>
    <rPh sb="17" eb="19">
      <t>カツドウ</t>
    </rPh>
    <phoneticPr fontId="3"/>
  </si>
  <si>
    <t>体制を強化したい活動</t>
    <phoneticPr fontId="74"/>
  </si>
  <si>
    <t>①リーダー等の人材確保</t>
    <rPh sb="5" eb="6">
      <t>トウ</t>
    </rPh>
    <rPh sb="7" eb="9">
      <t>ジンザイ</t>
    </rPh>
    <rPh sb="9" eb="11">
      <t>カクホ</t>
    </rPh>
    <phoneticPr fontId="74"/>
  </si>
  <si>
    <t>⑦農業の担い手育成</t>
    <rPh sb="1" eb="3">
      <t>ノウギョウ</t>
    </rPh>
    <rPh sb="4" eb="5">
      <t>ニナ</t>
    </rPh>
    <rPh sb="6" eb="7">
      <t>テ</t>
    </rPh>
    <rPh sb="7" eb="9">
      <t>イクセイ</t>
    </rPh>
    <phoneticPr fontId="74"/>
  </si>
  <si>
    <t>②事務局機能の強化</t>
    <rPh sb="1" eb="4">
      <t>ジムキョク</t>
    </rPh>
    <rPh sb="4" eb="6">
      <t>キノウ</t>
    </rPh>
    <rPh sb="7" eb="9">
      <t>キョウカ</t>
    </rPh>
    <phoneticPr fontId="74"/>
  </si>
  <si>
    <t>⑧地場農産物の加工・販売</t>
    <rPh sb="1" eb="3">
      <t>ジバ</t>
    </rPh>
    <rPh sb="3" eb="6">
      <t>ノウサンブツ</t>
    </rPh>
    <rPh sb="7" eb="9">
      <t>カコウ</t>
    </rPh>
    <rPh sb="10" eb="12">
      <t>ハンバイ</t>
    </rPh>
    <phoneticPr fontId="74"/>
  </si>
  <si>
    <t>③農地保全（草刈り、荒廃防止活動等）</t>
    <rPh sb="1" eb="3">
      <t>ノウチ</t>
    </rPh>
    <rPh sb="3" eb="5">
      <t>ホゼン</t>
    </rPh>
    <rPh sb="6" eb="8">
      <t>クサカ</t>
    </rPh>
    <rPh sb="10" eb="12">
      <t>コウハイ</t>
    </rPh>
    <rPh sb="12" eb="14">
      <t>ボウシ</t>
    </rPh>
    <rPh sb="14" eb="16">
      <t>カツドウ</t>
    </rPh>
    <rPh sb="16" eb="17">
      <t>トウ</t>
    </rPh>
    <phoneticPr fontId="74"/>
  </si>
  <si>
    <t>⑨鳥獣害対策</t>
    <rPh sb="1" eb="6">
      <t>チョウジュウガイタイサク</t>
    </rPh>
    <phoneticPr fontId="74"/>
  </si>
  <si>
    <t>④水路・農道等の維持管理</t>
    <rPh sb="1" eb="3">
      <t>スイロ</t>
    </rPh>
    <rPh sb="4" eb="6">
      <t>ノウドウ</t>
    </rPh>
    <rPh sb="6" eb="7">
      <t>トウ</t>
    </rPh>
    <rPh sb="8" eb="10">
      <t>イジ</t>
    </rPh>
    <rPh sb="10" eb="12">
      <t>カンリ</t>
    </rPh>
    <phoneticPr fontId="74"/>
  </si>
  <si>
    <t>⑩多面的機能を増進する活動</t>
    <rPh sb="1" eb="6">
      <t>タメンテキキノウ</t>
    </rPh>
    <rPh sb="7" eb="9">
      <t>ゾウシン</t>
    </rPh>
    <rPh sb="11" eb="13">
      <t>カツドウ</t>
    </rPh>
    <phoneticPr fontId="74"/>
  </si>
  <si>
    <t>⑤機械・施設の共同利用</t>
    <rPh sb="1" eb="3">
      <t>キカイ</t>
    </rPh>
    <rPh sb="4" eb="6">
      <t>シセツ</t>
    </rPh>
    <rPh sb="7" eb="9">
      <t>キョウドウ</t>
    </rPh>
    <rPh sb="9" eb="11">
      <t>リヨウ</t>
    </rPh>
    <phoneticPr fontId="74"/>
  </si>
  <si>
    <t>⑥農作業の共同化</t>
    <rPh sb="1" eb="4">
      <t>ノウサギョウ</t>
    </rPh>
    <rPh sb="5" eb="8">
      <t>キョウドウカ</t>
    </rPh>
    <phoneticPr fontId="74"/>
  </si>
  <si>
    <t>３－５．統合の工程</t>
    <rPh sb="4" eb="6">
      <t>トウゴウ</t>
    </rPh>
    <rPh sb="7" eb="9">
      <t>コウテイ</t>
    </rPh>
    <phoneticPr fontId="3"/>
  </si>
  <si>
    <t>①統合に向けた話合い（協定内）</t>
    <rPh sb="1" eb="3">
      <t>トウゴウ</t>
    </rPh>
    <rPh sb="4" eb="5">
      <t>ム</t>
    </rPh>
    <rPh sb="7" eb="9">
      <t>ハナシア</t>
    </rPh>
    <rPh sb="11" eb="14">
      <t>キョウテイナイ</t>
    </rPh>
    <phoneticPr fontId="74"/>
  </si>
  <si>
    <t>②統合に向けた話合い（協定間）</t>
    <rPh sb="1" eb="3">
      <t>トウゴウ</t>
    </rPh>
    <rPh sb="4" eb="5">
      <t>ム</t>
    </rPh>
    <rPh sb="7" eb="9">
      <t>ハナシア</t>
    </rPh>
    <rPh sb="11" eb="13">
      <t>キョウテイ</t>
    </rPh>
    <rPh sb="13" eb="14">
      <t>アイダ</t>
    </rPh>
    <phoneticPr fontId="74"/>
  </si>
  <si>
    <t>③統合</t>
    <rPh sb="1" eb="3">
      <t>トウゴウ</t>
    </rPh>
    <phoneticPr fontId="74"/>
  </si>
  <si>
    <t>④ネットワーク化加算の適用（加算措置を利用する場合）</t>
    <rPh sb="7" eb="8">
      <t>カ</t>
    </rPh>
    <rPh sb="8" eb="10">
      <t>カサン</t>
    </rPh>
    <rPh sb="11" eb="13">
      <t>テキヨウ</t>
    </rPh>
    <rPh sb="14" eb="18">
      <t>カサンソチ</t>
    </rPh>
    <rPh sb="19" eb="21">
      <t>リヨウ</t>
    </rPh>
    <rPh sb="23" eb="25">
      <t>バアイ</t>
    </rPh>
    <phoneticPr fontId="74"/>
  </si>
  <si>
    <t>３－６．役員の継承計画</t>
    <rPh sb="4" eb="6">
      <t>ヤクイン</t>
    </rPh>
    <rPh sb="7" eb="11">
      <t>ケイショウケイカク</t>
    </rPh>
    <phoneticPr fontId="3"/>
  </si>
  <si>
    <t>役職名等</t>
    <rPh sb="0" eb="3">
      <t>ヤクショクメイ</t>
    </rPh>
    <rPh sb="3" eb="4">
      <t>トウ</t>
    </rPh>
    <phoneticPr fontId="74"/>
  </si>
  <si>
    <t>氏名（現体制）</t>
    <rPh sb="0" eb="2">
      <t>シメイ</t>
    </rPh>
    <rPh sb="3" eb="6">
      <t>ゲンタイセイ</t>
    </rPh>
    <phoneticPr fontId="74"/>
  </si>
  <si>
    <t>氏名（後任予定者）</t>
    <rPh sb="0" eb="2">
      <t>シメイ</t>
    </rPh>
    <rPh sb="3" eb="8">
      <t>コウニンヨテイシャ</t>
    </rPh>
    <phoneticPr fontId="74"/>
  </si>
  <si>
    <t>継承予定時期</t>
    <rPh sb="0" eb="4">
      <t>ケイショウヨテイ</t>
    </rPh>
    <rPh sb="4" eb="6">
      <t>ジキ</t>
    </rPh>
    <phoneticPr fontId="74"/>
  </si>
  <si>
    <t>代表者</t>
    <rPh sb="0" eb="3">
      <t>ダイヒョウシャ</t>
    </rPh>
    <phoneticPr fontId="74"/>
  </si>
  <si>
    <t>書記担当</t>
    <rPh sb="0" eb="2">
      <t>ショキ</t>
    </rPh>
    <rPh sb="2" eb="4">
      <t>タントウ</t>
    </rPh>
    <phoneticPr fontId="74"/>
  </si>
  <si>
    <t>会計担当</t>
    <rPh sb="0" eb="2">
      <t>カイケイ</t>
    </rPh>
    <rPh sb="2" eb="4">
      <t>タントウ</t>
    </rPh>
    <phoneticPr fontId="74"/>
  </si>
  <si>
    <t>共同機械担当</t>
    <rPh sb="0" eb="4">
      <t>キョウドウキカイ</t>
    </rPh>
    <rPh sb="4" eb="6">
      <t>タントウ</t>
    </rPh>
    <phoneticPr fontId="74"/>
  </si>
  <si>
    <t>土地改良施設担当</t>
    <rPh sb="0" eb="4">
      <t>トチカイリョウ</t>
    </rPh>
    <rPh sb="4" eb="8">
      <t>シセツタントウ</t>
    </rPh>
    <phoneticPr fontId="74"/>
  </si>
  <si>
    <t>法面点検担当</t>
    <rPh sb="0" eb="2">
      <t>ノリメン</t>
    </rPh>
    <rPh sb="2" eb="6">
      <t>テンケンタントウ</t>
    </rPh>
    <phoneticPr fontId="74"/>
  </si>
  <si>
    <t>注）「氏名（現体制）」は、本計画作成時点での役職者名を記載。「氏名（後任予定者）」は、現体制の担当者の次に担当となる人（予定）の氏名を記載。「氏名（現体制）」とは別の人を「氏名（後任予定者）」記載すること（同一人物の記載は不可）。</t>
    <phoneticPr fontId="74"/>
  </si>
  <si>
    <t>３－７．体制の維持・向上に向けた活動事項</t>
    <rPh sb="4" eb="6">
      <t>タイセイ</t>
    </rPh>
    <rPh sb="7" eb="9">
      <t>イジ</t>
    </rPh>
    <rPh sb="10" eb="12">
      <t>コウジョウ</t>
    </rPh>
    <rPh sb="13" eb="14">
      <t>ム</t>
    </rPh>
    <rPh sb="16" eb="18">
      <t>カツドウ</t>
    </rPh>
    <rPh sb="18" eb="20">
      <t>ジコウ</t>
    </rPh>
    <phoneticPr fontId="3"/>
  </si>
  <si>
    <t>４.多様な組織等の参画</t>
    <rPh sb="2" eb="4">
      <t>タヨウ</t>
    </rPh>
    <rPh sb="5" eb="7">
      <t>ソシキ</t>
    </rPh>
    <rPh sb="7" eb="8">
      <t>トウ</t>
    </rPh>
    <rPh sb="9" eb="11">
      <t>サンカク</t>
    </rPh>
    <phoneticPr fontId="3"/>
  </si>
  <si>
    <t>注）４－１～４－３の全てを記載すること。</t>
    <phoneticPr fontId="3"/>
  </si>
  <si>
    <t>４－１．協定活動に参画する多様な組織等</t>
    <phoneticPr fontId="3"/>
  </si>
  <si>
    <t>注）（１）又は（２）の該当する項目を記載すること。</t>
    <phoneticPr fontId="74"/>
  </si>
  <si>
    <t>（１）農業者団体以外の組織</t>
    <rPh sb="3" eb="6">
      <t>ノウギョウシャ</t>
    </rPh>
    <rPh sb="6" eb="8">
      <t>ダンタイ</t>
    </rPh>
    <rPh sb="8" eb="10">
      <t>イガイ</t>
    </rPh>
    <rPh sb="11" eb="13">
      <t>ソシキ</t>
    </rPh>
    <phoneticPr fontId="3"/>
  </si>
  <si>
    <t>参画方法</t>
    <rPh sb="0" eb="4">
      <t>サンカクホウホウ</t>
    </rPh>
    <phoneticPr fontId="74"/>
  </si>
  <si>
    <t>組織名</t>
    <rPh sb="0" eb="3">
      <t>ソシキメイ</t>
    </rPh>
    <phoneticPr fontId="74"/>
  </si>
  <si>
    <t>①集落協定の構成員</t>
    <rPh sb="1" eb="5">
      <t>シュウラクキョウテイ</t>
    </rPh>
    <rPh sb="6" eb="9">
      <t>コウセイイン</t>
    </rPh>
    <phoneticPr fontId="74"/>
  </si>
  <si>
    <t>②別途協定等を締結</t>
    <rPh sb="1" eb="3">
      <t>ベット</t>
    </rPh>
    <rPh sb="3" eb="6">
      <t>キョウテイトウ</t>
    </rPh>
    <rPh sb="7" eb="9">
      <t>テイケツ</t>
    </rPh>
    <phoneticPr fontId="74"/>
  </si>
  <si>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phoneticPr fontId="3"/>
  </si>
  <si>
    <t>（２）非農業者</t>
    <rPh sb="3" eb="7">
      <t>ヒノウギョウシャ</t>
    </rPh>
    <phoneticPr fontId="3"/>
  </si>
  <si>
    <t>参画方法</t>
    <rPh sb="0" eb="2">
      <t>サンカク</t>
    </rPh>
    <rPh sb="2" eb="4">
      <t>ホウホウ</t>
    </rPh>
    <phoneticPr fontId="74"/>
  </si>
  <si>
    <t>人数</t>
    <rPh sb="0" eb="2">
      <t>ニンズウ</t>
    </rPh>
    <phoneticPr fontId="74"/>
  </si>
  <si>
    <t>②別途協定等を締結</t>
    <rPh sb="1" eb="5">
      <t>ベットキョウテイ</t>
    </rPh>
    <rPh sb="5" eb="6">
      <t>トウ</t>
    </rPh>
    <rPh sb="7" eb="9">
      <t>テイケツ</t>
    </rPh>
    <phoneticPr fontId="74"/>
  </si>
  <si>
    <t>合計</t>
    <rPh sb="0" eb="2">
      <t>ゴウケイ</t>
    </rPh>
    <phoneticPr fontId="74"/>
  </si>
  <si>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phoneticPr fontId="3"/>
  </si>
  <si>
    <t>４－２．多様な組織等の参画で解決しようとする課題</t>
    <rPh sb="4" eb="6">
      <t>タヨウ</t>
    </rPh>
    <rPh sb="7" eb="9">
      <t>ソシキ</t>
    </rPh>
    <rPh sb="9" eb="10">
      <t>トウ</t>
    </rPh>
    <rPh sb="11" eb="13">
      <t>サンカク</t>
    </rPh>
    <rPh sb="14" eb="16">
      <t>カイケツ</t>
    </rPh>
    <rPh sb="22" eb="24">
      <t>カダイ</t>
    </rPh>
    <phoneticPr fontId="3"/>
  </si>
  <si>
    <t>①事務担当者の人材不足</t>
    <rPh sb="1" eb="3">
      <t>ジム</t>
    </rPh>
    <rPh sb="3" eb="6">
      <t>タントウシャ</t>
    </rPh>
    <rPh sb="7" eb="9">
      <t>ジンザイ</t>
    </rPh>
    <rPh sb="9" eb="11">
      <t>ブソク</t>
    </rPh>
    <phoneticPr fontId="74"/>
  </si>
  <si>
    <t>④知見や技術の不足</t>
    <rPh sb="1" eb="3">
      <t>チケン</t>
    </rPh>
    <rPh sb="4" eb="6">
      <t>ギジュツ</t>
    </rPh>
    <rPh sb="7" eb="9">
      <t>フソク</t>
    </rPh>
    <phoneticPr fontId="74"/>
  </si>
  <si>
    <t>②共同取組活動参加者の不足</t>
    <rPh sb="1" eb="3">
      <t>キョウドウ</t>
    </rPh>
    <rPh sb="3" eb="5">
      <t>トリクミ</t>
    </rPh>
    <rPh sb="5" eb="7">
      <t>カツドウ</t>
    </rPh>
    <rPh sb="7" eb="10">
      <t>サンカシャ</t>
    </rPh>
    <rPh sb="11" eb="13">
      <t>フソク</t>
    </rPh>
    <phoneticPr fontId="74"/>
  </si>
  <si>
    <t>③農業作業の人材不足</t>
    <rPh sb="1" eb="3">
      <t>ノウギョウ</t>
    </rPh>
    <rPh sb="3" eb="5">
      <t>サギョウ</t>
    </rPh>
    <rPh sb="6" eb="8">
      <t>ジンザイ</t>
    </rPh>
    <rPh sb="8" eb="10">
      <t>ブソク</t>
    </rPh>
    <phoneticPr fontId="74"/>
  </si>
  <si>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3"/>
  </si>
  <si>
    <t>連携して実施する活動</t>
    <phoneticPr fontId="74"/>
  </si>
  <si>
    <t>①事務の適切な実施</t>
    <phoneticPr fontId="74"/>
  </si>
  <si>
    <t>⑥鳥獣害対策</t>
    <rPh sb="1" eb="3">
      <t>チョウジュウ</t>
    </rPh>
    <rPh sb="3" eb="4">
      <t>ガイ</t>
    </rPh>
    <rPh sb="4" eb="6">
      <t>タイサク</t>
    </rPh>
    <phoneticPr fontId="74"/>
  </si>
  <si>
    <t>⑦多面的機能を増進する活動</t>
    <phoneticPr fontId="74"/>
  </si>
  <si>
    <t>④農作業</t>
    <rPh sb="1" eb="4">
      <t>ノウサギョウ</t>
    </rPh>
    <phoneticPr fontId="74"/>
  </si>
  <si>
    <t>⑤地場農産物の加工・販売</t>
    <rPh sb="1" eb="3">
      <t>ジバ</t>
    </rPh>
    <rPh sb="3" eb="6">
      <t>ノウサンブツ</t>
    </rPh>
    <rPh sb="7" eb="9">
      <t>カコウ</t>
    </rPh>
    <rPh sb="10" eb="12">
      <t>ハンバイ</t>
    </rPh>
    <phoneticPr fontId="74"/>
  </si>
  <si>
    <t>○</t>
  </si>
  <si>
    <t>⑥</t>
  </si>
  <si>
    <t>①＋②が③に占める割合</t>
    <phoneticPr fontId="3"/>
  </si>
  <si>
    <t>（小数点以下切り捨て）</t>
    <phoneticPr fontId="3"/>
  </si>
  <si>
    <t>③集落協定の全構成員数（集落協定の構成員数（農業者数＋①※組織数は含めない）に②を加えた人数）</t>
    <phoneticPr fontId="74"/>
  </si>
  <si>
    <t>④加算の適用</t>
    <phoneticPr fontId="3"/>
  </si>
  <si>
    <t>％</t>
    <phoneticPr fontId="3"/>
  </si>
  <si>
    <t>令和7年度</t>
  </si>
  <si>
    <t>令和8年度</t>
  </si>
  <si>
    <t>令和9年度</t>
  </si>
  <si>
    <t>　○ 取り崩し予定年度：</t>
    <phoneticPr fontId="3"/>
  </si>
  <si>
    <t>（協定期間内）</t>
    <phoneticPr fontId="3"/>
  </si>
  <si>
    <r>
      <t>　○ 取り崩し予定年度における積立累計額：</t>
    </r>
    <r>
      <rPr>
        <u/>
        <sz val="12"/>
        <color rgb="FFFF0000"/>
        <rFont val="ＭＳ 明朝"/>
        <family val="1"/>
        <charset val="128"/>
      </rPr>
      <t>　</t>
    </r>
    <phoneticPr fontId="3"/>
  </si>
  <si>
    <t>　○ 繰越予定年度：</t>
    <phoneticPr fontId="3"/>
  </si>
  <si>
    <t>（当該年度の翌年度）</t>
    <phoneticPr fontId="3"/>
  </si>
  <si>
    <r>
      <t>　○ 繰越予定額：</t>
    </r>
    <r>
      <rPr>
        <u/>
        <sz val="12"/>
        <color rgb="FFFF0000"/>
        <rFont val="ＭＳ 明朝"/>
        <family val="1"/>
        <charset val="128"/>
      </rPr>
      <t>　</t>
    </r>
    <rPh sb="3" eb="5">
      <t>クリコシ</t>
    </rPh>
    <rPh sb="5" eb="7">
      <t>ヨテイ</t>
    </rPh>
    <phoneticPr fontId="3"/>
  </si>
  <si>
    <t>スマート農業加算</t>
    <phoneticPr fontId="3"/>
  </si>
  <si>
    <t>令和</t>
    <phoneticPr fontId="3"/>
  </si>
  <si>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3"/>
  </si>
  <si>
    <t>ネットワーク化する集落協定名</t>
    <rPh sb="6" eb="7">
      <t>カ</t>
    </rPh>
    <rPh sb="9" eb="11">
      <t>シュウラク</t>
    </rPh>
    <rPh sb="11" eb="13">
      <t>キョウテイ</t>
    </rPh>
    <phoneticPr fontId="3"/>
  </si>
  <si>
    <t>ふりがな</t>
    <phoneticPr fontId="3"/>
  </si>
  <si>
    <t>①</t>
    <phoneticPr fontId="3"/>
  </si>
  <si>
    <t>②</t>
    <phoneticPr fontId="3"/>
  </si>
  <si>
    <t>③</t>
    <phoneticPr fontId="3"/>
  </si>
  <si>
    <t>（参考様式第４号）</t>
    <rPh sb="1" eb="3">
      <t>サンコウ</t>
    </rPh>
    <rPh sb="3" eb="5">
      <t>ヨウシキ</t>
    </rPh>
    <phoneticPr fontId="3"/>
  </si>
  <si>
    <t>多面的機能発揮促進事業に関する計画の認定［変更の認定］の申請について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</si>
  <si>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</si>
  <si>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</si>
  <si>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</si>
  <si>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１号事業（多面的機能支払交付金）</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</si>
  <si>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</si>
  <si>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</si>
  <si>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</si>
  <si>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</si>
  <si>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</si>
  <si>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</si>
  <si>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</si>
  <si>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</si>
  <si>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91"/>
  </si>
  <si>
    <t>１ 多面的機能発揮促進事業の目標</t>
    <phoneticPr fontId="91"/>
  </si>
  <si>
    <t>１．現況</t>
    <rPh sb="2" eb="4">
      <t>ゲンキョウ</t>
    </rPh>
    <phoneticPr fontId="91"/>
  </si>
  <si>
    <t>２．目標</t>
    <rPh sb="2" eb="4">
      <t>モクヒョウ</t>
    </rPh>
    <phoneticPr fontId="91"/>
  </si>
  <si>
    <t>２ 多面的機能発揮促進事業の内容</t>
    <phoneticPr fontId="91"/>
  </si>
  <si>
    <t>　（１）多面的機能発揮促進事業の種類及び実施区域</t>
    <phoneticPr fontId="91"/>
  </si>
  <si>
    <t>　　① 種類（実施するものに○を付すこと。）</t>
    <phoneticPr fontId="91"/>
  </si>
  <si>
    <r>
      <t>１号事業</t>
    </r>
    <r>
      <rPr>
        <sz val="12"/>
        <color indexed="8"/>
        <rFont val="ＭＳ 明朝"/>
        <family val="1"/>
        <charset val="128"/>
      </rPr>
      <t>（多面的機能支払交付金）</t>
    </r>
    <phoneticPr fontId="91"/>
  </si>
  <si>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91"/>
  </si>
  <si>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91"/>
  </si>
  <si>
    <r>
      <t>２号事業</t>
    </r>
    <r>
      <rPr>
        <sz val="12"/>
        <color indexed="8"/>
        <rFont val="ＭＳ 明朝"/>
        <family val="1"/>
        <charset val="128"/>
      </rPr>
      <t>（中山間地域等直接支払交付金）</t>
    </r>
    <phoneticPr fontId="91"/>
  </si>
  <si>
    <r>
      <t>３号事業</t>
    </r>
    <r>
      <rPr>
        <sz val="12"/>
        <color indexed="8"/>
        <rFont val="ＭＳ 明朝"/>
        <family val="1"/>
        <charset val="128"/>
      </rPr>
      <t>（環境保全型農業直接支払交付金）</t>
    </r>
    <phoneticPr fontId="91"/>
  </si>
  <si>
    <r>
      <t>４号事業</t>
    </r>
    <r>
      <rPr>
        <sz val="12"/>
        <color indexed="8"/>
        <rFont val="ＭＳ 明朝"/>
        <family val="1"/>
        <charset val="128"/>
      </rPr>
      <t>（その他農業の有する多面的機能の発揮の促進に資する事業）</t>
    </r>
    <phoneticPr fontId="91"/>
  </si>
  <si>
    <t>　　② 実施区域</t>
    <phoneticPr fontId="91"/>
  </si>
  <si>
    <t>　（２）活動の内容等</t>
    <rPh sb="4" eb="6">
      <t>カツドウ</t>
    </rPh>
    <rPh sb="7" eb="9">
      <t>ナイヨウ</t>
    </rPh>
    <rPh sb="9" eb="10">
      <t>トウ</t>
    </rPh>
    <phoneticPr fontId="91"/>
  </si>
  <si>
    <t>　　②２号事業</t>
    <rPh sb="4" eb="5">
      <t>ゴウ</t>
    </rPh>
    <rPh sb="5" eb="7">
      <t>ジギョウ</t>
    </rPh>
    <phoneticPr fontId="91"/>
  </si>
  <si>
    <t xml:space="preserve">  　 １）農業生産活動の内容</t>
    <rPh sb="6" eb="8">
      <t>ノウギョウ</t>
    </rPh>
    <rPh sb="8" eb="10">
      <t>セイサン</t>
    </rPh>
    <rPh sb="10" eb="12">
      <t>カツドウ</t>
    </rPh>
    <rPh sb="13" eb="15">
      <t>ナイヨウ</t>
    </rPh>
    <phoneticPr fontId="91"/>
  </si>
  <si>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91"/>
  </si>
  <si>
    <t>３ 多面的機能発揮促進事業の実施期間</t>
  </si>
  <si>
    <t>４ 農業者団体等の構成員に係る事項</t>
  </si>
  <si>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</si>
  <si>
    <t>　１　交付金は、集落を代表して</t>
    <phoneticPr fontId="3"/>
  </si>
  <si>
    <t>が市町村より受け取る。</t>
    <phoneticPr fontId="3"/>
  </si>
  <si>
    <t>年度土地改良通年施行実施計画書</t>
    <phoneticPr fontId="3"/>
  </si>
  <si>
    <t>殿</t>
    <rPh sb="0" eb="1">
      <t>ドノ</t>
    </rPh>
    <phoneticPr fontId="3"/>
  </si>
  <si>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例えば「生年月日」欄など、承諾の確認に必要な欄を本様式に設けることができる。</t>
    <phoneticPr fontId="3"/>
  </si>
  <si>
    <r>
      <t xml:space="preserve">農業の有する多面的機能の発揮の促進に関する活動計画書
</t>
    </r>
    <r>
      <rPr>
        <sz val="11"/>
        <color rgb="FFFF0000"/>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3"/>
  </si>
  <si>
    <t>☑</t>
  </si>
  <si>
    <t>別紙1</t>
  </si>
  <si>
    <t>交付基準(傾斜等)</t>
    <phoneticPr fontId="3"/>
  </si>
  <si>
    <t>具体的な活動内容</t>
    <rPh sb="0" eb="3">
      <t>グタイテキ</t>
    </rPh>
    <rPh sb="4" eb="6">
      <t>カツドウ</t>
    </rPh>
    <rPh sb="6" eb="8">
      <t>ナイヨウ</t>
    </rPh>
    <phoneticPr fontId="3"/>
  </si>
  <si>
    <t>（別紙様式２）</t>
    <rPh sb="1" eb="3">
      <t>ベッシ</t>
    </rPh>
    <rPh sb="3" eb="5">
      <t>ヨウシキ</t>
    </rPh>
    <phoneticPr fontId="3"/>
  </si>
  <si>
    <t xml:space="preserve">
①現況</t>
    <rPh sb="2" eb="4">
      <t>ゲンキョウ</t>
    </rPh>
    <phoneticPr fontId="3"/>
  </si>
  <si>
    <t xml:space="preserve">
②基礎・体制整備単価</t>
    <phoneticPr fontId="3"/>
  </si>
  <si>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3"/>
  </si>
  <si>
    <t>上記表は以下の表に従って記載するものとする</t>
    <phoneticPr fontId="3"/>
  </si>
  <si>
    <t>（別紙様式１）</t>
    <phoneticPr fontId="3"/>
  </si>
  <si>
    <t>計画変更</t>
    <rPh sb="0" eb="2">
      <t>ケイカク</t>
    </rPh>
    <rPh sb="2" eb="4">
      <t>ヘンコウ</t>
    </rPh>
    <phoneticPr fontId="3"/>
  </si>
  <si>
    <r>
      <t xml:space="preserve">活動開始年度
</t>
    </r>
    <r>
      <rPr>
        <sz val="9"/>
        <color theme="1"/>
        <rFont val="ＭＳ 明朝"/>
        <family val="1"/>
        <charset val="128"/>
      </rPr>
      <t>(計画認定年度)</t>
    </r>
    <rPh sb="0" eb="2">
      <t>カツドウ</t>
    </rPh>
    <rPh sb="2" eb="4">
      <t>カイシ</t>
    </rPh>
    <rPh sb="4" eb="6">
      <t>ネンド</t>
    </rPh>
    <phoneticPr fontId="3"/>
  </si>
  <si>
    <t>多面支払</t>
    <rPh sb="0" eb="2">
      <t>タメン</t>
    </rPh>
    <rPh sb="2" eb="4">
      <t>シハライ</t>
    </rPh>
    <rPh sb="3" eb="4">
      <t>バライ</t>
    </rPh>
    <phoneticPr fontId="3"/>
  </si>
  <si>
    <t>農地面積</t>
    <rPh sb="2" eb="4">
      <t>メンセキ</t>
    </rPh>
    <phoneticPr fontId="3"/>
  </si>
  <si>
    <t>項目</t>
    <rPh sb="0" eb="2">
      <t>コウモク</t>
    </rPh>
    <phoneticPr fontId="3"/>
  </si>
  <si>
    <t>に要する経費（具体的に記入）</t>
    <rPh sb="7" eb="10">
      <t>グタイテキ</t>
    </rPh>
    <rPh sb="11" eb="13">
      <t>キニュウ</t>
    </rPh>
    <phoneticPr fontId="3"/>
  </si>
  <si>
    <t>　○ 使途：　</t>
    <phoneticPr fontId="3"/>
  </si>
  <si>
    <t>畦塗り機購入</t>
    <rPh sb="1" eb="2">
      <t>ヌリ</t>
    </rPh>
    <rPh sb="3" eb="4">
      <t>キ</t>
    </rPh>
    <rPh sb="4" eb="6">
      <t>コウニュウ</t>
    </rPh>
    <phoneticPr fontId="3"/>
  </si>
  <si>
    <t>申請時
（します）</t>
    <rPh sb="0" eb="3">
      <t>シンセイジ</t>
    </rPh>
    <phoneticPr fontId="3"/>
  </si>
  <si>
    <t>報告時
（しました）</t>
    <rPh sb="0" eb="3">
      <t>ホウコクジ</t>
    </rPh>
    <phoneticPr fontId="3"/>
  </si>
  <si>
    <t>（１）適正な施肥</t>
    <phoneticPr fontId="3"/>
  </si>
  <si>
    <t>（２）適正な防除</t>
    <phoneticPr fontId="3"/>
  </si>
  <si>
    <t>④</t>
    <phoneticPr fontId="3"/>
  </si>
  <si>
    <t>（３）エネルギーの節減</t>
    <phoneticPr fontId="3"/>
  </si>
  <si>
    <t>⑤</t>
    <phoneticPr fontId="3"/>
  </si>
  <si>
    <t>⑥</t>
    <phoneticPr fontId="3"/>
  </si>
  <si>
    <t>⑦</t>
    <phoneticPr fontId="3"/>
  </si>
  <si>
    <t>（４）悪臭及び害虫の発生防止</t>
    <phoneticPr fontId="3"/>
  </si>
  <si>
    <t>共同取組活動を行う場合には、
悪臭・害虫の発生防止・低減に努める</t>
    <phoneticPr fontId="3"/>
  </si>
  <si>
    <t>（５）廃棄物の発生抑制、
　　 適正な循環的な利用及び適正な処分</t>
    <phoneticPr fontId="3"/>
  </si>
  <si>
    <t>共同取組活動を行う場合には、
プラ等廃棄物の削減に努め、適正に処理</t>
    <phoneticPr fontId="3"/>
  </si>
  <si>
    <t>⑧</t>
    <phoneticPr fontId="3"/>
  </si>
  <si>
    <t>環境負荷低減のチェックシート（集落協定向け）</t>
    <phoneticPr fontId="3"/>
  </si>
  <si>
    <t>（ 別紙様式８ ）</t>
    <phoneticPr fontId="3"/>
  </si>
  <si>
    <t>⑨</t>
    <phoneticPr fontId="3"/>
  </si>
  <si>
    <t>⑩</t>
    <phoneticPr fontId="3"/>
  </si>
  <si>
    <t>（６）生物多様性への悪影響の防止</t>
    <phoneticPr fontId="3"/>
  </si>
  <si>
    <t>⑪</t>
    <phoneticPr fontId="3"/>
  </si>
  <si>
    <t>⑫</t>
    <phoneticPr fontId="3"/>
  </si>
  <si>
    <t>（７）環境関係法令の遵守等</t>
    <phoneticPr fontId="3"/>
  </si>
  <si>
    <t>「みどりの食料システム戦略」を理解し、適切な事業実施に努める</t>
    <phoneticPr fontId="3"/>
  </si>
  <si>
    <t>⑬</t>
    <phoneticPr fontId="3"/>
  </si>
  <si>
    <t>関係法令の遵守</t>
    <phoneticPr fontId="3"/>
  </si>
  <si>
    <t>⑮</t>
    <phoneticPr fontId="3"/>
  </si>
  <si>
    <t>⑭</t>
    <phoneticPr fontId="3"/>
  </si>
  <si>
    <t>正しい知識に基づく作業安全に努める</t>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</si>
  <si>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肥料の適正な保管</t>
    </r>
    <r>
      <rPr>
        <sz val="11"/>
        <rFont val="ＭＳ Ｐゴシック"/>
        <family val="3"/>
        <charset val="128"/>
      </rPr>
      <t xml:space="preserve">
（該当しない　　　）</t>
    </r>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</si>
  <si>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肥料の使用状況等の記録・保存に努める</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</si>
  <si>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農薬の適正な使用・保管</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</si>
  <si>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農薬の使用状況等の記録・保存</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</si>
  <si>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農機等の燃料の使用状況の記録・保存に努める</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</si>
  <si>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省エネを意識し、不必要・非効率なエネルギー消費をしないよう努める</t>
    </r>
    <r>
      <rPr>
        <sz val="11"/>
        <rFont val="ＭＳ Ｐゴシック"/>
        <family val="3"/>
        <charset val="128"/>
      </rPr>
      <t xml:space="preserve">
（該当しない　　　）</t>
    </r>
    <phoneticPr fontId="3"/>
  </si>
  <si>
    <r>
      <rPr>
        <sz val="10.5"/>
        <rFont val="ＭＳ Ｐゴシック"/>
        <family val="3"/>
        <charset val="128"/>
      </rPr>
      <t>※生物多様性への影響が想定される工事等を
　 実施する場合</t>
    </r>
    <r>
      <rPr>
        <sz val="11"/>
        <rFont val="ＭＳ Ｐゴシック"/>
        <family val="3"/>
        <charset val="128"/>
      </rPr>
      <t xml:space="preserve">
</t>
    </r>
    <r>
      <rPr>
        <sz val="12"/>
        <rFont val="ＭＳ Ｐゴシック"/>
        <family val="3"/>
        <charset val="128"/>
      </rPr>
      <t>生物多様性に配慮した事業実施に努める</t>
    </r>
    <r>
      <rPr>
        <sz val="11"/>
        <rFont val="ＭＳ Ｐゴシック"/>
        <family val="3"/>
        <charset val="128"/>
      </rPr>
      <t xml:space="preserve">
（該当しない　　　）</t>
    </r>
    <phoneticPr fontId="3"/>
  </si>
  <si>
    <t>注１　申請時は「します」の□、報告時は「しました」の□にチェックしてください。</t>
    <phoneticPr fontId="3"/>
  </si>
  <si>
    <t>注２　「※」の記載内容に該当しない場合は「（該当しない　□）」にチェックしてください。
　　　この場合、当該項目の申請時・報告時のチェックは不要です。</t>
    <phoneticPr fontId="3"/>
  </si>
  <si>
    <t>交付対象外（田畑混在地）</t>
    <rPh sb="0" eb="2">
      <t>コウフ</t>
    </rPh>
    <rPh sb="2" eb="4">
      <t>タイショウ</t>
    </rPh>
    <rPh sb="4" eb="5">
      <t>ガイ</t>
    </rPh>
    <rPh sb="6" eb="7">
      <t>デン</t>
    </rPh>
    <rPh sb="7" eb="8">
      <t>ハタ</t>
    </rPh>
    <rPh sb="8" eb="10">
      <t>コンザイ</t>
    </rPh>
    <rPh sb="10" eb="11">
      <t>チ</t>
    </rPh>
    <phoneticPr fontId="3"/>
  </si>
  <si>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3"/>
  </si>
  <si>
    <t>交付対象外（田草地混在地）</t>
    <rPh sb="0" eb="2">
      <t>コウフ</t>
    </rPh>
    <rPh sb="2" eb="4">
      <t>タイショウ</t>
    </rPh>
    <rPh sb="4" eb="5">
      <t>ガイ</t>
    </rPh>
    <rPh sb="6" eb="7">
      <t>デン</t>
    </rPh>
    <rPh sb="7" eb="9">
      <t>ソウチ</t>
    </rPh>
    <rPh sb="9" eb="11">
      <t>コンザイ</t>
    </rPh>
    <rPh sb="11" eb="12">
      <t>チ</t>
    </rPh>
    <phoneticPr fontId="3"/>
  </si>
  <si>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3"/>
  </si>
  <si>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3"/>
  </si>
  <si>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3"/>
  </si>
  <si>
    <r>
      <rPr>
        <sz val="9"/>
        <rFont val="ＭＳ ゴシック"/>
        <family val="3"/>
        <charset val="128"/>
      </rPr>
      <t>[ア　棚田等の保全]</t>
    </r>
    <r>
      <rPr>
        <sz val="9"/>
        <color rgb="FFFF0000"/>
        <rFont val="ＭＳ ゴシック"/>
        <family val="3"/>
        <charset val="128"/>
      </rPr>
      <t xml:space="preserve">
例1)  【集落機能強化】○○棚田の保全活動に取り組む人数を関係人口の協力を得て、〇人から〇人に増加させる。
例2）【生産性向上】〇〇棚田で自動草刈り機（防除用ドローン）を〇台導入し、共同で行う草刈り（防除）の面積を〇％増加する。</t>
    </r>
    <phoneticPr fontId="3"/>
  </si>
  <si>
    <r>
      <rPr>
        <sz val="9"/>
        <rFont val="ＭＳ ゴシック"/>
        <family val="3"/>
        <charset val="128"/>
      </rPr>
      <t>[イ　棚田等の保全を通じた多面にわたる機能の維持・発揮]</t>
    </r>
    <r>
      <rPr>
        <sz val="9"/>
        <color rgb="FFFF0000"/>
        <rFont val="ＭＳ ゴシック"/>
        <family val="3"/>
        <charset val="128"/>
      </rPr>
      <t xml:space="preserve">
例) 【生産性向上】食味基準を設ける等により品質向上を図り棚田米の販売量/額を〇t /円 から〇t /円に増加させる。</t>
    </r>
    <phoneticPr fontId="3"/>
  </si>
  <si>
    <r>
      <rPr>
        <sz val="9"/>
        <rFont val="ＭＳ ゴシック"/>
        <family val="3"/>
        <charset val="128"/>
      </rPr>
      <t>[ウ　棚田を核とした棚田地域の振興]</t>
    </r>
    <r>
      <rPr>
        <sz val="9"/>
        <color rgb="FFFF0000"/>
        <rFont val="ＭＳ ゴシック"/>
        <family val="3"/>
        <charset val="128"/>
      </rPr>
      <t xml:space="preserve">
例1)【集落機能強化】〇〇棚田地域における棚田オーナー等の関係人口を〇人から〇人に増加させる。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
    <phoneticPr fontId="3"/>
  </si>
  <si>
    <r>
      <rPr>
        <sz val="9"/>
        <rFont val="ＭＳ ゴシック"/>
        <family val="3"/>
        <charset val="128"/>
      </rPr>
      <t>［超急傾斜農地の保全］</t>
    </r>
    <r>
      <rPr>
        <sz val="9"/>
        <color rgb="FFFF0000"/>
        <rFont val="ＭＳ ゴシック"/>
        <family val="3"/>
        <charset val="128"/>
      </rPr>
      <t xml:space="preserve">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t>
    </r>
    <r>
      <rPr>
        <sz val="9"/>
        <rFont val="ＭＳ ゴシック"/>
        <family val="3"/>
        <charset val="128"/>
      </rPr>
      <t>［農産物の販売促進等］</t>
    </r>
    <r>
      <rPr>
        <sz val="9"/>
        <color rgb="FFFF0000"/>
        <rFont val="ＭＳ ゴシック"/>
        <family val="3"/>
        <charset val="128"/>
      </rPr>
      <t xml:space="preserve">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3"/>
  </si>
  <si>
    <r>
      <rPr>
        <sz val="9"/>
        <rFont val="ＭＳ ゴシック"/>
        <family val="3"/>
        <charset val="128"/>
      </rPr>
      <t>［ネットワーク化・統合等により実現する農業生産活動等の継続のための取組］</t>
    </r>
    <r>
      <rPr>
        <sz val="9"/>
        <color rgb="FFFF0000"/>
        <rFont val="ＭＳ ゴシック"/>
        <family val="3"/>
        <charset val="128"/>
      </rPr>
      <t xml:space="preserve">
例1) 機械の共同利用のための組織を立ち上げ、ネットワーク化した協定の農用地の●％で機械利用の共同化を行う。
例2) 生産、加工、販売の過程を総合的に主導する人材を○名確保する。
例3)農泊事業と連携して農業体験ツアーを行う体制を構築し、体験参加者を○人から△人に増加させる。
（人材の確保後記入）
氏名等　○○　○○</t>
    </r>
    <phoneticPr fontId="3"/>
  </si>
  <si>
    <r>
      <rPr>
        <sz val="9"/>
        <rFont val="ＭＳ ゴシック"/>
        <family val="3"/>
        <charset val="128"/>
      </rPr>
      <t>[スマート農業による作業の省力化・効率化を図る取組]</t>
    </r>
    <r>
      <rPr>
        <sz val="9"/>
        <color rgb="FFFF0000"/>
        <rFont val="ＭＳ ゴシック"/>
        <family val="3"/>
        <charset val="128"/>
      </rPr>
      <t xml:space="preserve">
例1) ドローンを導入し、オペレーターを育成するとともに、農薬散布に要する時間を○割減少させる。（農薬散布を行う面積を△haから□haに増加させる）
例2) リモコン式自走式草刈機を導入し、除草作業時間を○時間／日だけ減少させる。（リモコン式自走草刈機を利用する面積を△haから□haに増加させる）</t>
    </r>
    <phoneticPr fontId="3"/>
  </si>
  <si>
    <r>
      <rPr>
        <sz val="9"/>
        <rFont val="ＭＳ ゴシック"/>
        <family val="3"/>
        <charset val="128"/>
      </rPr>
      <t>［新たな人材の確保に関する取組］</t>
    </r>
    <r>
      <rPr>
        <sz val="9"/>
        <color rgb="FFFF0000"/>
        <rFont val="ＭＳ ゴシック"/>
        <family val="3"/>
        <charset val="128"/>
      </rPr>
      <t xml:space="preserve">
例1) ○○○の収穫ボランティアを現状▲名から●名増員する。
例2) 集落で受け入れるインターンシップ生の延べ活動日数を現在の年間▲日から●日に増加する。
例3) 就農を目的とした移住体験の環境を●戸整備する。
</t>
    </r>
    <r>
      <rPr>
        <sz val="9"/>
        <rFont val="ＭＳ ゴシック"/>
        <family val="3"/>
        <charset val="128"/>
      </rPr>
      <t xml:space="preserve">[集落機能を強化する取組]
</t>
    </r>
    <r>
      <rPr>
        <sz val="9"/>
        <color rgb="FFFF0000"/>
        <rFont val="ＭＳ ゴシック"/>
        <family val="3"/>
        <charset val="128"/>
      </rPr>
      <t>例1) NPO法人との連携体制を構築し、高齢者見回りサービスを開始するとともに、NPO法人の共同取組活動への参加体制を構築する。
例2) 既存の集落運営組織と集落内外の別組織との新たな連携体制を確立し、関係組織数を現状の▲組織から●組織増加させる。</t>
    </r>
    <phoneticPr fontId="3"/>
  </si>
  <si>
    <r>
      <t>⑩その他（</t>
    </r>
    <r>
      <rPr>
        <sz val="6"/>
        <color rgb="FFFF0000"/>
        <rFont val="ＭＳ 明朝"/>
        <family val="1"/>
        <charset val="128"/>
      </rPr>
      <t>※内容は↓欄に記載ください　</t>
    </r>
    <r>
      <rPr>
        <sz val="11"/>
        <rFont val="ＭＳ 明朝"/>
        <family val="1"/>
        <charset val="128"/>
      </rPr>
      <t>）</t>
    </r>
    <rPh sb="3" eb="4">
      <t>タ</t>
    </rPh>
    <rPh sb="6" eb="8">
      <t>ナイヨウ</t>
    </rPh>
    <rPh sb="10" eb="11">
      <t>ラン</t>
    </rPh>
    <rPh sb="12" eb="14">
      <t>キサイ</t>
    </rPh>
    <phoneticPr fontId="74"/>
  </si>
  <si>
    <t>④その他（</t>
    <rPh sb="3" eb="4">
      <t>タ</t>
    </rPh>
    <phoneticPr fontId="74"/>
  </si>
  <si>
    <t>　　　）</t>
    <phoneticPr fontId="3"/>
  </si>
  <si>
    <t>⑥その他（</t>
    <rPh sb="3" eb="4">
      <t>タ</t>
    </rPh>
    <phoneticPr fontId="74"/>
  </si>
  <si>
    <t>　）</t>
    <phoneticPr fontId="3"/>
  </si>
  <si>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74"/>
  </si>
  <si>
    <t>農作業機械の老朽化及びオペレーターの不足</t>
    <phoneticPr fontId="3"/>
  </si>
  <si>
    <t>農作業機械のオペレーターの確保</t>
    <rPh sb="0" eb="3">
      <t>ノウサギョウ</t>
    </rPh>
    <rPh sb="3" eb="5">
      <t>キカイ</t>
    </rPh>
    <rPh sb="13" eb="15">
      <t>カクホ</t>
    </rPh>
    <phoneticPr fontId="3"/>
  </si>
  <si>
    <r>
      <t>⑪その他（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74"/>
  </si>
  <si>
    <t>棚田の荒廃</t>
    <rPh sb="0" eb="2">
      <t>タナダ</t>
    </rPh>
    <rPh sb="3" eb="5">
      <t>コウハイ</t>
    </rPh>
    <phoneticPr fontId="3"/>
  </si>
  <si>
    <r>
      <t>⑤その他（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74"/>
  </si>
  <si>
    <t>ウ）その他（</t>
    <phoneticPr fontId="3"/>
  </si>
  <si>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3"/>
  </si>
  <si>
    <t>注）法律で義務づけられている行為及び国庫補助事業の補助対象として行われる行為以外のものを１つ以上選択。</t>
    <phoneticPr fontId="3"/>
  </si>
  <si>
    <t>注）上記１～３で定めた共同取組活動を行う際は、作業安全対策の観点から、以下の点に努めること。</t>
    <phoneticPr fontId="3"/>
  </si>
  <si>
    <t>作業環境の点検（作業前の危険箇所の確認・共有、機器の定期点検等）</t>
    <phoneticPr fontId="3"/>
  </si>
  <si>
    <t>　別添１「実施区域位置図」のとおり　</t>
    <rPh sb="1" eb="3">
      <t>ベッテン</t>
    </rPh>
    <rPh sb="5" eb="7">
      <t>ジッシ</t>
    </rPh>
    <rPh sb="7" eb="9">
      <t>クイキ</t>
    </rPh>
    <rPh sb="9" eb="11">
      <t>イチ</t>
    </rPh>
    <rPh sb="11" eb="12">
      <t>ズ</t>
    </rPh>
    <phoneticPr fontId="3"/>
  </si>
  <si>
    <t>別添２「構成員一覧」のとおり
　※ 多面支払のみに取り組む場合は、活動組織規約の別紙「構成員一覧」に代えることができる。</t>
    <rPh sb="0" eb="2">
      <t>ベッテン</t>
    </rPh>
    <phoneticPr fontId="3"/>
  </si>
  <si>
    <t>　※多面支払の活動計画書及び中山間直払の集落協定に位置づけられている施設等については、多面支払
　　の活動組織により活動を実施し、また、多面支払の交付金を充てることとする。</t>
    <phoneticPr fontId="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</si>
  <si>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3"/>
  </si>
  <si>
    <t>④その他（自由記載）</t>
    <phoneticPr fontId="3"/>
  </si>
  <si>
    <t>その他（自由記載）</t>
    <phoneticPr fontId="3"/>
  </si>
  <si>
    <t>（自由記載）</t>
    <phoneticPr fontId="3"/>
  </si>
  <si>
    <t>注）工程の概略における「ネットワーク化により連携して実施する活動の開始」には２－４の「ネットワーク化により連携して実施する活動」の番号を記載。</t>
    <phoneticPr fontId="74"/>
  </si>
  <si>
    <t>行を追加する場合はこれより上の行をコピーして「コピーしたセルの挿入」をしてください。</t>
  </si>
  <si>
    <t>佐世保市長</t>
    <rPh sb="0" eb="4">
      <t>サセボシ</t>
    </rPh>
    <rPh sb="4" eb="5">
      <t>チョウ</t>
    </rPh>
    <phoneticPr fontId="3"/>
  </si>
  <si>
    <t>佐世保　太郎</t>
    <rPh sb="0" eb="3">
      <t>サセボ</t>
    </rPh>
    <rPh sb="4" eb="6">
      <t>タロウ</t>
    </rPh>
    <phoneticPr fontId="3"/>
  </si>
  <si>
    <t>本地域は、振興山村に指定されるなど、平場地域と比べて生産条件の格差が大きいことから、これを補正する取組を行うことが必要である。</t>
    <phoneticPr fontId="3"/>
  </si>
  <si>
    <t>１を踏まえ、本地域では、機械の共同利用や農作業の共同化にも取り組み、農業生産活動を継続することにより、多面的機能の発揮の促進を図ることとする。</t>
    <phoneticPr fontId="3"/>
  </si>
  <si>
    <t>別添の中山間地域等直接支払交付金に係る集落協定（以下、「集落協定」という。）「（別添１）実施区域位置図」のとおり。</t>
    <phoneticPr fontId="3"/>
  </si>
  <si>
    <t>「第３　協定対象となる農用地」に記載のとおり。</t>
    <rPh sb="16" eb="18">
      <t>キサイ</t>
    </rPh>
    <phoneticPr fontId="91"/>
  </si>
  <si>
    <t>集落協定「第４　集落マスタープラン」、「第５　農業生産活動等として取り組むべき事項」、　「第８　農業生産活動等の体制整備として取り組むべき事項」及び「第９　加算措置適用のために取り組むべき事項」に記載のとおり。</t>
    <phoneticPr fontId="3"/>
  </si>
  <si>
    <t xml:space="preserve">集落協定「Ⅰ．地区の概要」の「１．活動期間」のとおり。
</t>
    <phoneticPr fontId="91"/>
  </si>
  <si>
    <t xml:space="preserve">集落協定「（別添２）構成員一覧」に記載のとおり。
</t>
    <phoneticPr fontId="91"/>
  </si>
  <si>
    <t>佐世保　太郎</t>
    <rPh sb="0" eb="3">
      <t>サセボ</t>
    </rPh>
    <rPh sb="4" eb="6">
      <t>タロウ</t>
    </rPh>
    <phoneticPr fontId="3"/>
  </si>
  <si>
    <t>させぼ　たろう</t>
    <phoneticPr fontId="3"/>
  </si>
  <si>
    <t>佐世保市八幡町1-10</t>
    <rPh sb="0" eb="4">
      <t>サセボシ</t>
    </rPh>
    <rPh sb="4" eb="7">
      <t>ハチマンチョウ</t>
    </rPh>
    <phoneticPr fontId="3"/>
  </si>
  <si>
    <r>
      <rPr>
        <b/>
        <sz val="12"/>
        <color rgb="FFFF0000"/>
        <rFont val="ＭＳ 明朝"/>
        <family val="1"/>
        <charset val="128"/>
      </rPr>
      <t>佐世保地区</t>
    </r>
    <r>
      <rPr>
        <sz val="12"/>
        <color rgb="FF000000"/>
        <rFont val="ＭＳ 明朝"/>
        <family val="1"/>
        <charset val="128"/>
      </rPr>
      <t>集落協定</t>
    </r>
    <rPh sb="0" eb="3">
      <t>サセボ</t>
    </rPh>
    <rPh sb="3" eb="5">
      <t>チク</t>
    </rPh>
    <rPh sb="5" eb="7">
      <t>シュウラク</t>
    </rPh>
    <rPh sb="7" eb="9">
      <t>キョウテイ</t>
    </rPh>
    <phoneticPr fontId="3"/>
  </si>
  <si>
    <r>
      <rPr>
        <b/>
        <sz val="12"/>
        <color rgb="FFFF0000"/>
        <rFont val="ＭＳ 明朝"/>
        <family val="1"/>
        <charset val="128"/>
      </rPr>
      <t>佐世保地区</t>
    </r>
    <r>
      <rPr>
        <sz val="12"/>
        <color theme="1"/>
        <rFont val="ＭＳ 明朝"/>
        <family val="1"/>
        <charset val="128"/>
      </rPr>
      <t>集落協定</t>
    </r>
    <rPh sb="0" eb="3">
      <t>サセボ</t>
    </rPh>
    <rPh sb="3" eb="5">
      <t>チク</t>
    </rPh>
    <rPh sb="5" eb="7">
      <t>シュウラク</t>
    </rPh>
    <rPh sb="7" eb="9">
      <t>キョウテイ</t>
    </rPh>
    <phoneticPr fontId="3"/>
  </si>
  <si>
    <t>させぼちくしゅうらくきょうてい</t>
    <phoneticPr fontId="3"/>
  </si>
  <si>
    <t>急傾斜</t>
    <rPh sb="0" eb="3">
      <t>キュウケイシャ</t>
    </rPh>
    <phoneticPr fontId="3"/>
  </si>
  <si>
    <t>副代表</t>
    <rPh sb="0" eb="3">
      <t>フクダイヒョウ</t>
    </rPh>
    <phoneticPr fontId="3"/>
  </si>
  <si>
    <t>会計</t>
    <rPh sb="0" eb="2">
      <t>カイケイ</t>
    </rPh>
    <phoneticPr fontId="3"/>
  </si>
  <si>
    <t>監査</t>
    <rPh sb="0" eb="2">
      <t>カンサ</t>
    </rPh>
    <phoneticPr fontId="3"/>
  </si>
  <si>
    <t>書記</t>
    <rPh sb="0" eb="2">
      <t>ショキ</t>
    </rPh>
    <phoneticPr fontId="3"/>
  </si>
  <si>
    <t>○</t>
    <phoneticPr fontId="3"/>
  </si>
  <si>
    <t>○○　○○</t>
    <phoneticPr fontId="3"/>
  </si>
  <si>
    <t>佐世保市●●町●-●</t>
    <rPh sb="0" eb="4">
      <t>サセボシ</t>
    </rPh>
    <rPh sb="6" eb="7">
      <t>チョウ</t>
    </rPh>
    <phoneticPr fontId="3"/>
  </si>
  <si>
    <t>佐世保市○○町○-○</t>
    <rPh sb="0" eb="4">
      <t>サセボシ</t>
    </rPh>
    <rPh sb="6" eb="7">
      <t>チョウ</t>
    </rPh>
    <phoneticPr fontId="3"/>
  </si>
  <si>
    <t>佐世保市■■町■-■</t>
    <rPh sb="0" eb="4">
      <t>サセボシ</t>
    </rPh>
    <rPh sb="6" eb="7">
      <t>チョウ</t>
    </rPh>
    <phoneticPr fontId="3"/>
  </si>
  <si>
    <t>佐世保市□□町□-□</t>
    <rPh sb="0" eb="4">
      <t>サセボシ</t>
    </rPh>
    <rPh sb="6" eb="7">
      <t>チョウ</t>
    </rPh>
    <phoneticPr fontId="3"/>
  </si>
  <si>
    <t>佐世保市▲▲町▲-▲</t>
    <rPh sb="0" eb="4">
      <t>サセボシ</t>
    </rPh>
    <rPh sb="6" eb="7">
      <t>チョウ</t>
    </rPh>
    <phoneticPr fontId="3"/>
  </si>
  <si>
    <t>佐世保市△△町△-△</t>
    <rPh sb="0" eb="4">
      <t>サセボシ</t>
    </rPh>
    <rPh sb="6" eb="7">
      <t>チョウ</t>
    </rPh>
    <phoneticPr fontId="3"/>
  </si>
  <si>
    <t>オ</t>
  </si>
  <si>
    <t>佐世保　甲太郎</t>
    <rPh sb="0" eb="3">
      <t>サセボ</t>
    </rPh>
    <rPh sb="4" eb="5">
      <t>コウ</t>
    </rPh>
    <rPh sb="5" eb="7">
      <t>タロウ</t>
    </rPh>
    <phoneticPr fontId="3"/>
  </si>
  <si>
    <t>佐世保　乙太郎</t>
    <rPh sb="0" eb="3">
      <t>サセボ</t>
    </rPh>
    <rPh sb="4" eb="5">
      <t>オツ</t>
    </rPh>
    <rPh sb="5" eb="7">
      <t>タロウ</t>
    </rPh>
    <phoneticPr fontId="3"/>
  </si>
  <si>
    <t>佐世保　丙太郎</t>
    <rPh sb="0" eb="3">
      <t>サセボ</t>
    </rPh>
    <rPh sb="4" eb="5">
      <t>ヘイ</t>
    </rPh>
    <rPh sb="5" eb="7">
      <t>タロウ</t>
    </rPh>
    <phoneticPr fontId="3"/>
  </si>
  <si>
    <t>佐世保　丁太郎</t>
    <rPh sb="0" eb="3">
      <t>サセボ</t>
    </rPh>
    <rPh sb="4" eb="5">
      <t>テイ</t>
    </rPh>
    <rPh sb="5" eb="7">
      <t>タロウ</t>
    </rPh>
    <phoneticPr fontId="3"/>
  </si>
  <si>
    <t>佐世保　戊太郎</t>
    <rPh sb="0" eb="3">
      <t>サセボ</t>
    </rPh>
    <rPh sb="4" eb="5">
      <t>ボ</t>
    </rPh>
    <rPh sb="5" eb="7">
      <t>タロウ</t>
    </rPh>
    <phoneticPr fontId="3"/>
  </si>
  <si>
    <t>佐世保　己太郎</t>
    <rPh sb="0" eb="3">
      <t>サセボ</t>
    </rPh>
    <rPh sb="4" eb="5">
      <t>キ</t>
    </rPh>
    <rPh sb="5" eb="7">
      <t>タロウ</t>
    </rPh>
    <phoneticPr fontId="3"/>
  </si>
  <si>
    <t>佐世保　太郎</t>
    <phoneticPr fontId="3"/>
  </si>
  <si>
    <t>佐世保　丁太郎</t>
    <phoneticPr fontId="3"/>
  </si>
  <si>
    <t>佐世保　乙太郎</t>
    <phoneticPr fontId="3"/>
  </si>
  <si>
    <t>佐世保　庚太郎</t>
    <rPh sb="4" eb="5">
      <t>コウ</t>
    </rPh>
    <phoneticPr fontId="3"/>
  </si>
  <si>
    <t>佐世保　辛太郎</t>
    <rPh sb="4" eb="5">
      <t>ツラ</t>
    </rPh>
    <phoneticPr fontId="3"/>
  </si>
  <si>
    <t>佐世保　壬太郎</t>
    <rPh sb="4" eb="5">
      <t>ジン</t>
    </rPh>
    <phoneticPr fontId="3"/>
  </si>
  <si>
    <t>○○　○○</t>
    <phoneticPr fontId="3"/>
  </si>
  <si>
    <t>③その他（別途の規約）</t>
    <phoneticPr fontId="3"/>
  </si>
  <si>
    <t>農業生産活動が困難な農地が発生した場合、集落ぐるみで生産活動を継続する体制を構築する。</t>
    <rPh sb="0" eb="2">
      <t>ノウギョウ</t>
    </rPh>
    <rPh sb="2" eb="4">
      <t>セイサン</t>
    </rPh>
    <rPh sb="4" eb="6">
      <t>カツドウ</t>
    </rPh>
    <rPh sb="7" eb="9">
      <t>コンナン</t>
    </rPh>
    <rPh sb="10" eb="12">
      <t>ノウチ</t>
    </rPh>
    <rPh sb="13" eb="15">
      <t>ハッセイ</t>
    </rPh>
    <rPh sb="17" eb="19">
      <t>バアイ</t>
    </rPh>
    <rPh sb="20" eb="22">
      <t>シュウラク</t>
    </rPh>
    <rPh sb="26" eb="28">
      <t>セイサン</t>
    </rPh>
    <rPh sb="28" eb="30">
      <t>カツドウ</t>
    </rPh>
    <rPh sb="31" eb="33">
      <t>ケイゾク</t>
    </rPh>
    <rPh sb="35" eb="37">
      <t>タイセイ</t>
    </rPh>
    <rPh sb="38" eb="40">
      <t>コウチク</t>
    </rPh>
    <phoneticPr fontId="3"/>
  </si>
  <si>
    <t>農道・水路管理費</t>
    <rPh sb="0" eb="1">
      <t>ノウ</t>
    </rPh>
    <phoneticPr fontId="3"/>
  </si>
  <si>
    <t>研修会等開催費</t>
    <rPh sb="0" eb="3">
      <t>ケンシュウカイ</t>
    </rPh>
    <rPh sb="3" eb="4">
      <t>トウ</t>
    </rPh>
    <rPh sb="4" eb="6">
      <t>カイサイ</t>
    </rPh>
    <rPh sb="6" eb="7">
      <t>ヒ</t>
    </rPh>
    <phoneticPr fontId="3"/>
  </si>
  <si>
    <t>（うち農道・水路整備費）</t>
    <rPh sb="3" eb="5">
      <t>ノウドウ</t>
    </rPh>
    <rPh sb="6" eb="8">
      <t>スイロ</t>
    </rPh>
    <rPh sb="8" eb="10">
      <t>セイビ</t>
    </rPh>
    <rPh sb="10" eb="11">
      <t>ヒ</t>
    </rPh>
    <phoneticPr fontId="3"/>
  </si>
  <si>
    <t>(700,000円)</t>
    <rPh sb="8" eb="9">
      <t>エン</t>
    </rPh>
    <phoneticPr fontId="3"/>
  </si>
  <si>
    <t>農地管理費</t>
    <rPh sb="0" eb="2">
      <t>ノウチ</t>
    </rPh>
    <rPh sb="2" eb="4">
      <t>カンリ</t>
    </rPh>
    <rPh sb="4" eb="5">
      <t>ヒ</t>
    </rPh>
    <phoneticPr fontId="3"/>
  </si>
  <si>
    <t>（うち農地整備費）</t>
    <rPh sb="3" eb="5">
      <t>ノウチ</t>
    </rPh>
    <rPh sb="5" eb="7">
      <t>セイビ</t>
    </rPh>
    <rPh sb="7" eb="8">
      <t>ヒ</t>
    </rPh>
    <phoneticPr fontId="3"/>
  </si>
  <si>
    <t>(500,000円)</t>
    <rPh sb="8" eb="9">
      <t>エン</t>
    </rPh>
    <phoneticPr fontId="3"/>
  </si>
  <si>
    <t>法人設立関係費</t>
    <rPh sb="0" eb="2">
      <t>ホウジン</t>
    </rPh>
    <rPh sb="2" eb="4">
      <t>セツリツ</t>
    </rPh>
    <rPh sb="4" eb="7">
      <t>カンケイヒ</t>
    </rPh>
    <phoneticPr fontId="3"/>
  </si>
  <si>
    <t>次年度の農道・水路維持管理</t>
    <rPh sb="0" eb="3">
      <t>ジネンド</t>
    </rPh>
    <rPh sb="4" eb="6">
      <t>ノウドウ</t>
    </rPh>
    <rPh sb="7" eb="9">
      <t>スイロ</t>
    </rPh>
    <rPh sb="9" eb="11">
      <t>イジ</t>
    </rPh>
    <rPh sb="11" eb="13">
      <t>カンリ</t>
    </rPh>
    <phoneticPr fontId="3"/>
  </si>
  <si>
    <t>例) 農薬散布については、各自で実施している。</t>
    <rPh sb="3" eb="5">
      <t>ノウヤク</t>
    </rPh>
    <rPh sb="5" eb="7">
      <t>サンプ</t>
    </rPh>
    <rPh sb="13" eb="15">
      <t>カクジ</t>
    </rPh>
    <rPh sb="16" eb="18">
      <t>ジッシ</t>
    </rPh>
    <phoneticPr fontId="3"/>
  </si>
  <si>
    <t>八幡用水路</t>
    <rPh sb="0" eb="2">
      <t>ハチマン</t>
    </rPh>
    <rPh sb="2" eb="5">
      <t>ヨウスイロ</t>
    </rPh>
    <phoneticPr fontId="3"/>
  </si>
  <si>
    <t>八幡排水路</t>
    <rPh sb="0" eb="2">
      <t>ハチマン</t>
    </rPh>
    <rPh sb="2" eb="5">
      <t>ハイスイロ</t>
    </rPh>
    <phoneticPr fontId="3"/>
  </si>
  <si>
    <t>清水農道</t>
    <rPh sb="0" eb="2">
      <t>シミズ</t>
    </rPh>
    <rPh sb="2" eb="4">
      <t>ノウドウ</t>
    </rPh>
    <phoneticPr fontId="3"/>
  </si>
  <si>
    <t>協定参加者全員</t>
    <rPh sb="0" eb="2">
      <t>キョウテイ</t>
    </rPh>
    <rPh sb="2" eb="5">
      <t>サンカシャ</t>
    </rPh>
    <rPh sb="5" eb="7">
      <t>ゼンイン</t>
    </rPh>
    <phoneticPr fontId="3"/>
  </si>
  <si>
    <t>佐世保地区集落協定申し合わせ事項による管理</t>
    <rPh sb="0" eb="3">
      <t>サセボ</t>
    </rPh>
    <rPh sb="3" eb="5">
      <t>チク</t>
    </rPh>
    <rPh sb="5" eb="7">
      <t>シュウラク</t>
    </rPh>
    <rPh sb="7" eb="9">
      <t>キョウテイ</t>
    </rPh>
    <rPh sb="9" eb="10">
      <t>モウ</t>
    </rPh>
    <rPh sb="11" eb="12">
      <t>ア</t>
    </rPh>
    <rPh sb="14" eb="16">
      <t>ジコウ</t>
    </rPh>
    <rPh sb="19" eb="21">
      <t>カンリ</t>
    </rPh>
    <phoneticPr fontId="3"/>
  </si>
  <si>
    <t>佐世保　壬太郎</t>
    <rPh sb="0" eb="3">
      <t>サセボ</t>
    </rPh>
    <rPh sb="4" eb="5">
      <t>ジン</t>
    </rPh>
    <rPh sb="5" eb="7">
      <t>タロウ</t>
    </rPh>
    <phoneticPr fontId="3"/>
  </si>
  <si>
    <t>住　所</t>
    <rPh sb="0" eb="1">
      <t>ジュウ</t>
    </rPh>
    <rPh sb="2" eb="3">
      <t>ショ</t>
    </rPh>
    <phoneticPr fontId="3"/>
  </si>
  <si>
    <t>生 年 月 日</t>
    <rPh sb="0" eb="1">
      <t>セイ</t>
    </rPh>
    <rPh sb="2" eb="3">
      <t>トシ</t>
    </rPh>
    <rPh sb="4" eb="5">
      <t>ツキ</t>
    </rPh>
    <rPh sb="6" eb="7">
      <t>ヒ</t>
    </rPh>
    <phoneticPr fontId="3"/>
  </si>
  <si>
    <t>佐世保　太郎</t>
    <rPh sb="0" eb="3">
      <t>サセボ</t>
    </rPh>
    <rPh sb="4" eb="6">
      <t>タロウ</t>
    </rPh>
    <phoneticPr fontId="3"/>
  </si>
  <si>
    <t>佐世保　甲太郎</t>
    <rPh sb="0" eb="3">
      <t>サセボ</t>
    </rPh>
    <rPh sb="4" eb="5">
      <t>コウ</t>
    </rPh>
    <rPh sb="5" eb="7">
      <t>タロウ</t>
    </rPh>
    <phoneticPr fontId="3"/>
  </si>
  <si>
    <t>佐世保　丙太郎</t>
    <rPh sb="0" eb="3">
      <t>サセボ</t>
    </rPh>
    <rPh sb="4" eb="5">
      <t>ヘイ</t>
    </rPh>
    <rPh sb="5" eb="7">
      <t>タロウ</t>
    </rPh>
    <phoneticPr fontId="3"/>
  </si>
  <si>
    <t>佐世保　丁太郎</t>
    <rPh sb="0" eb="3">
      <t>サセボ</t>
    </rPh>
    <rPh sb="4" eb="5">
      <t>テイ</t>
    </rPh>
    <rPh sb="5" eb="7">
      <t>タロウ</t>
    </rPh>
    <phoneticPr fontId="3"/>
  </si>
  <si>
    <t>・・・</t>
    <phoneticPr fontId="3"/>
  </si>
  <si>
    <t>佐世保市八幡町1-10</t>
    <phoneticPr fontId="3"/>
  </si>
  <si>
    <t>佐世保市●●町●-●</t>
    <phoneticPr fontId="3"/>
  </si>
  <si>
    <t>佐世保市■■町■-■</t>
    <phoneticPr fontId="3"/>
  </si>
  <si>
    <t>佐世保市□□町□-□</t>
    <phoneticPr fontId="3"/>
  </si>
  <si>
    <t>佐世保　戊太郎</t>
    <phoneticPr fontId="3"/>
  </si>
  <si>
    <t>佐世保市▲▲町▲-▲</t>
    <phoneticPr fontId="3"/>
  </si>
  <si>
    <t>昭和36年●月●日</t>
    <rPh sb="0" eb="2">
      <t>ショウワ</t>
    </rPh>
    <rPh sb="4" eb="5">
      <t>ネン</t>
    </rPh>
    <rPh sb="6" eb="7">
      <t>ガツ</t>
    </rPh>
    <rPh sb="8" eb="9">
      <t>ニチ</t>
    </rPh>
    <phoneticPr fontId="3"/>
  </si>
  <si>
    <t>昭和33年●月●日</t>
    <rPh sb="0" eb="2">
      <t>ショウワ</t>
    </rPh>
    <rPh sb="4" eb="5">
      <t>ネン</t>
    </rPh>
    <rPh sb="6" eb="7">
      <t>ガツ</t>
    </rPh>
    <rPh sb="8" eb="9">
      <t>ニチ</t>
    </rPh>
    <phoneticPr fontId="3"/>
  </si>
  <si>
    <t>昭和31年●月●日</t>
    <rPh sb="0" eb="2">
      <t>ショウワ</t>
    </rPh>
    <rPh sb="4" eb="5">
      <t>ネン</t>
    </rPh>
    <rPh sb="6" eb="7">
      <t>ガツ</t>
    </rPh>
    <rPh sb="8" eb="9">
      <t>ニチ</t>
    </rPh>
    <phoneticPr fontId="3"/>
  </si>
  <si>
    <t>昭和46年●月●日</t>
    <rPh sb="0" eb="2">
      <t>ショウワ</t>
    </rPh>
    <rPh sb="4" eb="5">
      <t>ネン</t>
    </rPh>
    <rPh sb="6" eb="7">
      <t>ガツ</t>
    </rPh>
    <rPh sb="8" eb="9">
      <t>ニチ</t>
    </rPh>
    <phoneticPr fontId="3"/>
  </si>
  <si>
    <t>昭和39年●月●日</t>
    <rPh sb="0" eb="2">
      <t>ショウワ</t>
    </rPh>
    <rPh sb="4" eb="5">
      <t>ネン</t>
    </rPh>
    <rPh sb="6" eb="7">
      <t>ガツ</t>
    </rPh>
    <rPh sb="8" eb="9">
      <t>ニチ</t>
    </rPh>
    <phoneticPr fontId="3"/>
  </si>
  <si>
    <t>佐世保地域集落協定ネットワーク協議会</t>
    <rPh sb="0" eb="3">
      <t>サセボ</t>
    </rPh>
    <phoneticPr fontId="3"/>
  </si>
  <si>
    <t>●●●●地区集落協定</t>
    <rPh sb="4" eb="6">
      <t>チク</t>
    </rPh>
    <rPh sb="6" eb="8">
      <t>シュウラク</t>
    </rPh>
    <rPh sb="8" eb="10">
      <t>キョウテイ</t>
    </rPh>
    <phoneticPr fontId="3"/>
  </si>
  <si>
    <t>佐世保地区集落協定</t>
    <rPh sb="0" eb="3">
      <t>サセボ</t>
    </rPh>
    <rPh sb="3" eb="5">
      <t>チク</t>
    </rPh>
    <rPh sb="5" eb="7">
      <t>シュウラク</t>
    </rPh>
    <rPh sb="7" eb="9">
      <t>キョウテイ</t>
    </rPh>
    <phoneticPr fontId="3"/>
  </si>
  <si>
    <r>
      <t>⑦その他（</t>
    </r>
    <r>
      <rPr>
        <sz val="8"/>
        <rFont val="ＭＳ 明朝"/>
        <family val="1"/>
        <charset val="128"/>
      </rPr>
      <t>※内容は↓欄に記載ください</t>
    </r>
    <r>
      <rPr>
        <sz val="11"/>
        <rFont val="ＭＳ 明朝"/>
        <family val="1"/>
        <charset val="128"/>
      </rPr>
      <t>）</t>
    </r>
    <rPh sb="3" eb="4">
      <t>タ</t>
    </rPh>
    <rPh sb="6" eb="8">
      <t>ナイヨウ</t>
    </rPh>
    <rPh sb="9" eb="11">
      <t>シタラン</t>
    </rPh>
    <rPh sb="12" eb="14">
      <t>キサイ</t>
    </rPh>
    <phoneticPr fontId="74"/>
  </si>
  <si>
    <t>③⑧</t>
    <phoneticPr fontId="3"/>
  </si>
  <si>
    <t>長崎県佐世保市八幡町1-10</t>
    <rPh sb="0" eb="3">
      <t>ナガサキケン</t>
    </rPh>
    <rPh sb="3" eb="7">
      <t>サセボシ</t>
    </rPh>
    <rPh sb="7" eb="10">
      <t>ハチマンチョウ</t>
    </rPh>
    <phoneticPr fontId="3"/>
  </si>
  <si>
    <t>ながさきけんさせぼしはちまんちょう</t>
    <phoneticPr fontId="3"/>
  </si>
  <si>
    <t>①②</t>
    <phoneticPr fontId="3"/>
  </si>
  <si>
    <r>
      <t xml:space="preserve">（２－２～２－５を踏まえたネットワーク化の進め方を記載）
</t>
    </r>
    <r>
      <rPr>
        <b/>
        <sz val="11"/>
        <color rgb="FFFF0000"/>
        <rFont val="ＭＳ 明朝"/>
        <family val="1"/>
        <charset val="128"/>
      </rPr>
      <t>・令和６年度から、地域一帯で水路・農道等の維持管理や、鳥獣防護柵の設置作業を●●●●集落と共同で実施（活動連携型）している。
・令和７年度は、●●●●集落との協議会の設置、ネットワーク化加算の適用に向けた話し合いを行う。
・令和８年度より連携方法を協議会型へ移行し、事務局の一元化を行う。事務局は、●●●土地改良区へ委託する。また、ネットワーク化加算を申請し、加算措置を利用してネットワークの中で中心的な農業者となる就農者の募集を開始する。
・令和10年度に農業生産法人の新規雇用者を確保し、JAや地域外の農業生産法人の協力のもと、施設園芸の技術研修を行う。農業生産法人の新規雇用者を各集落協定の「主導的な役割を担う人材」に位置付ける。
・令和11年度に補助事業を活用して農業用ハウスを１棟導入し、農業生産法人においてアスパラガスの栽培を始める。収穫等の人手が必要な作業は、協議会で話し合い、各集落協定から分担して人員を確保することとする。
・令和12年度以降にネットワークの拡大や集落協定の統合を検討する。</t>
    </r>
    <rPh sb="43" eb="45">
      <t>スイロ</t>
    </rPh>
    <rPh sb="46" eb="48">
      <t>ノウドウ</t>
    </rPh>
    <rPh sb="48" eb="49">
      <t>トウ</t>
    </rPh>
    <rPh sb="50" eb="52">
      <t>イジ</t>
    </rPh>
    <rPh sb="52" eb="54">
      <t>カンリ</t>
    </rPh>
    <rPh sb="93" eb="95">
      <t>レイワ</t>
    </rPh>
    <rPh sb="96" eb="98">
      <t>ネンド</t>
    </rPh>
    <rPh sb="104" eb="106">
      <t>シュウラク</t>
    </rPh>
    <rPh sb="108" eb="111">
      <t>キョウギカイ</t>
    </rPh>
    <rPh sb="112" eb="114">
      <t>セッチ</t>
    </rPh>
    <rPh sb="121" eb="122">
      <t>カ</t>
    </rPh>
    <rPh sb="122" eb="124">
      <t>カサン</t>
    </rPh>
    <rPh sb="125" eb="127">
      <t>テキヨウ</t>
    </rPh>
    <rPh sb="128" eb="129">
      <t>ム</t>
    </rPh>
    <rPh sb="131" eb="132">
      <t>ハナ</t>
    </rPh>
    <rPh sb="133" eb="134">
      <t>ア</t>
    </rPh>
    <rPh sb="136" eb="137">
      <t>オコナ</t>
    </rPh>
    <rPh sb="148" eb="150">
      <t>レンケイ</t>
    </rPh>
    <rPh sb="150" eb="152">
      <t>ホウホウ</t>
    </rPh>
    <rPh sb="173" eb="176">
      <t>ジムキョク</t>
    </rPh>
    <rPh sb="181" eb="183">
      <t>トチ</t>
    </rPh>
    <rPh sb="183" eb="185">
      <t>カイリョウ</t>
    </rPh>
    <rPh sb="185" eb="186">
      <t>ク</t>
    </rPh>
    <rPh sb="187" eb="189">
      <t>イタク</t>
    </rPh>
    <rPh sb="225" eb="226">
      <t>ナカ</t>
    </rPh>
    <rPh sb="227" eb="230">
      <t>チュウシンテキ</t>
    </rPh>
    <rPh sb="231" eb="234">
      <t>ノウギョウシャ</t>
    </rPh>
    <rPh sb="237" eb="239">
      <t>シュウノウ</t>
    </rPh>
    <rPh sb="239" eb="240">
      <t>シャ</t>
    </rPh>
    <rPh sb="241" eb="243">
      <t>ボシュウ</t>
    </rPh>
    <rPh sb="244" eb="246">
      <t>カイシ</t>
    </rPh>
    <phoneticPr fontId="74"/>
  </si>
  <si>
    <t>●●地域広域集落協定</t>
    <rPh sb="2" eb="4">
      <t>チイキ</t>
    </rPh>
    <phoneticPr fontId="3"/>
  </si>
  <si>
    <t>○○○○地区集落協定</t>
    <rPh sb="4" eb="6">
      <t>チク</t>
    </rPh>
    <rPh sb="6" eb="8">
      <t>シュウラク</t>
    </rPh>
    <rPh sb="8" eb="10">
      <t>キョウテイ</t>
    </rPh>
    <phoneticPr fontId="3"/>
  </si>
  <si>
    <r>
      <rPr>
        <sz val="11"/>
        <rFont val="ＭＳ 明朝"/>
        <family val="1"/>
        <charset val="128"/>
      </rPr>
      <t>（該当する課題について詳細を記載）</t>
    </r>
    <r>
      <rPr>
        <b/>
        <sz val="11"/>
        <rFont val="ＭＳ 明朝"/>
        <family val="1"/>
        <charset val="128"/>
      </rPr>
      <t xml:space="preserve">
</t>
    </r>
    <r>
      <rPr>
        <b/>
        <sz val="11"/>
        <color rgb="FFFF0000"/>
        <rFont val="ＭＳ 明朝"/>
        <family val="1"/>
        <charset val="128"/>
      </rPr>
      <t>①代表者が固定化されており、後継者の確保の目途が立っていない。
③構成員には若手が２名いるが、その他の構成員は高齢であり、共同取組活動の作業負担が２名の若手の集中する傾向がある。
⑦集落協定内の農業者が所有する農作業機械の老朽化が進んでいる。現在は農業者間の貸し借りでなんとかまかなっているが、今後故障する機械が増えれば、農作業機械の確保が困難になる。また、世代交代が行われた小規模農業者から作業委託のニーズが増えているが、農作業を受託できるオペレーターが減ってきている。</t>
    </r>
    <rPh sb="1" eb="3">
      <t>ガイトウ</t>
    </rPh>
    <rPh sb="5" eb="7">
      <t>カダイ</t>
    </rPh>
    <rPh sb="11" eb="13">
      <t>ショウサイ</t>
    </rPh>
    <rPh sb="14" eb="16">
      <t>キサイ</t>
    </rPh>
    <phoneticPr fontId="74"/>
  </si>
  <si>
    <r>
      <rPr>
        <sz val="11"/>
        <rFont val="ＭＳ 明朝"/>
        <family val="1"/>
        <charset val="128"/>
      </rPr>
      <t>（該当する課題について詳細を記載）</t>
    </r>
    <r>
      <rPr>
        <b/>
        <sz val="11"/>
        <color rgb="FFFF0000"/>
        <rFont val="ＭＳ 明朝"/>
        <family val="1"/>
        <charset val="128"/>
      </rPr>
      <t xml:space="preserve">
②現在の事務担当者は70歳代で高齢であるが、後継者が見つからず10年間、事務担当を担っている。あと数年のうちに後継者を確保する必要がある。
③構成員には若手が２名いるが、その他の構成員は高齢であり、共同取組活動の作業負担が２名の若手の集中する傾向がある。
④高齢で小規模な自給的農家や兼業農家が協定内の農地の多くを担っている。あと５年のうちに引退を希望する農業者が複数いるが、農地の引き受け手の見込みが立っていない。</t>
    </r>
    <rPh sb="1" eb="3">
      <t>ガイトウ</t>
    </rPh>
    <rPh sb="5" eb="7">
      <t>カダイ</t>
    </rPh>
    <rPh sb="11" eb="13">
      <t>ショウサイ</t>
    </rPh>
    <rPh sb="14" eb="16">
      <t>キサイ</t>
    </rPh>
    <phoneticPr fontId="74"/>
  </si>
  <si>
    <r>
      <rPr>
        <sz val="11"/>
        <rFont val="ＭＳ 明朝"/>
        <family val="1"/>
        <charset val="128"/>
      </rPr>
      <t>（３－２～３－４を踏まえた統合の進め方を記載）</t>
    </r>
    <r>
      <rPr>
        <b/>
        <sz val="11"/>
        <rFont val="ＭＳ 明朝"/>
        <family val="1"/>
        <charset val="128"/>
      </rPr>
      <t xml:space="preserve">
</t>
    </r>
    <r>
      <rPr>
        <b/>
        <sz val="11"/>
        <color rgb="FFFF0000"/>
        <rFont val="ＭＳ 明朝"/>
        <family val="1"/>
        <charset val="128"/>
      </rPr>
      <t>・令和６年度から、周辺にある●●●●集落協定、○○○○集落協定と統合に向けた意見交換を行ってきた。リーダーの人員不足や共同取組活動参加者の不足という共通の課題を抱えている。
・令和７年度初旬の集落協定総会において、統合の方向性について承認が得られたため、令和７年度中に●●●●集落協定、○○○○集落協定と統合後の活動計画や個人配分、作業日当等のルールについて意見調整を行う。
・令和８年度初旬の総会において統合の承認をとり、令和８年度内の統合を目指す。
・令和９年度よりネットワーク化加算を申請する。
・統合後の協定では、集落協定の代表者を、旧集落協定による３年毎の輪番制とすることを検討する。
・草刈等の作業が一部の構成員に集中しないように、旧集落協定間で人手を出し合う体制を構築するとともに、土地持ち非農家の参加も呼び掛けるようにする。
・農作業機械については、協定内で引退する農家から農作業機械を集約し、機械共同利用組合を立ち上げる。ネットワーク化加算を利用して、共同利用する農作業機械の保管庫を整備する。○○○○集落協定内のＵターン予定者を機械共同利用組合の管理者兼オペレーターに育成し、統合した集落協定の「主導的な役割を担う人材」に位置付ける。
・統合後は、農村関係人口の拡大に向けた検討を進める。管理が十分行われていなかった農地での収穫体験や、道の駅周辺での景観作物の栽培などの計画を検討する。</t>
    </r>
    <rPh sb="592" eb="594">
      <t>ノウチ</t>
    </rPh>
    <phoneticPr fontId="74"/>
  </si>
  <si>
    <r>
      <t xml:space="preserve">（構成員や活動参加者の安定的な確保に向けた取組を記載）
</t>
    </r>
    <r>
      <rPr>
        <b/>
        <sz val="11"/>
        <color rgb="FFFF0000"/>
        <rFont val="ＭＳ 明朝"/>
        <family val="1"/>
        <charset val="128"/>
      </rPr>
      <t>・大型連休期間に共同取組活動による草刈作業を実施し、構成員の親族にも可能な限りの参加を呼び掛ける。また、作業実施後には収穫祭を実施し、構成員間の懇親を図る。
・総会の際に構成員に対し、農地の相続予定者に中山間地域等直接支払の活動についても引継ぎ予定があることを伝えるよう周知する。
・市と連携し、令和８年度から地域おこし協力隊制度を活用して地域内の農地保全に関わる人材の移住受け入れを目指す。
・集落外に在住している農地所有者に対して、毎年、活動報告と合わせて共同取組活動の案内を送付することで、共同取組活動への参加を促す。
・地元米の直販先に対して収穫等の体験活動への参加募集をかけることで関係人口拡大に取り組む。
・市民農園を開設し非農業者との交流を深めるとともに、多面的機能の増進活動への参加を募集する。
・一律の作業単価を見直し、傾斜が厳しい場所での作業等の負担が大きい作業については高い作業単価を設定するなど、共同取組活動に参加しやすくなる環境を整備する。また、令和７年度より適用を受けているスマート農業加算を利用して令和９年度にリモコン式自走草刈機を導入し、急傾斜地域での作業の省力化と安全な作業実施が可能となる環境を整備する。</t>
    </r>
    <phoneticPr fontId="74"/>
  </si>
  <si>
    <t>●●●●活動組織（多面的機能支払活動組織）</t>
    <rPh sb="4" eb="6">
      <t>カツドウ</t>
    </rPh>
    <rPh sb="6" eb="8">
      <t>ソシキ</t>
    </rPh>
    <rPh sb="9" eb="12">
      <t>タメンテキ</t>
    </rPh>
    <rPh sb="12" eb="14">
      <t>キノウ</t>
    </rPh>
    <rPh sb="14" eb="16">
      <t>シハライ</t>
    </rPh>
    <rPh sb="16" eb="18">
      <t>カツドウ</t>
    </rPh>
    <rPh sb="18" eb="20">
      <t>ソシキ</t>
    </rPh>
    <phoneticPr fontId="3"/>
  </si>
  <si>
    <t>■■■■町内会</t>
    <rPh sb="4" eb="6">
      <t>チョウナイ</t>
    </rPh>
    <rPh sb="6" eb="7">
      <t>カイ</t>
    </rPh>
    <phoneticPr fontId="3"/>
  </si>
  <si>
    <t>△△△△小学校</t>
    <rPh sb="4" eb="7">
      <t>ショウガッコウ</t>
    </rPh>
    <phoneticPr fontId="3"/>
  </si>
  <si>
    <r>
      <rPr>
        <sz val="11"/>
        <rFont val="ＭＳ 明朝"/>
        <family val="1"/>
        <charset val="128"/>
      </rPr>
      <t>（該当する課題について詳細を記載）</t>
    </r>
    <r>
      <rPr>
        <b/>
        <sz val="11"/>
        <rFont val="ＭＳ 明朝"/>
        <family val="1"/>
        <charset val="128"/>
      </rPr>
      <t xml:space="preserve">
</t>
    </r>
    <r>
      <rPr>
        <b/>
        <sz val="11"/>
        <color rgb="FFFF0000"/>
        <rFont val="ＭＳ 明朝"/>
        <family val="1"/>
        <charset val="128"/>
      </rPr>
      <t>①構成員は高齢者が多く、事務の引き受け手の確保が困難である。
②③棚田の石積の草取りや補修は集落総出で行ってきてが、高齢者の参加が難しくなり、人手の確保が困難になってきている。また、高齢のために棚田での水稲作の継続が困難な農地が増えてきている。</t>
    </r>
    <rPh sb="1" eb="3">
      <t>ガイトウ</t>
    </rPh>
    <rPh sb="5" eb="7">
      <t>カダイ</t>
    </rPh>
    <rPh sb="11" eb="13">
      <t>ショウサイ</t>
    </rPh>
    <rPh sb="14" eb="16">
      <t>キサイ</t>
    </rPh>
    <phoneticPr fontId="74"/>
  </si>
  <si>
    <t>○○○○土地改良区</t>
    <rPh sb="4" eb="6">
      <t>トチ</t>
    </rPh>
    <rPh sb="6" eb="8">
      <t>カイリョウ</t>
    </rPh>
    <rPh sb="8" eb="9">
      <t>ク</t>
    </rPh>
    <phoneticPr fontId="3"/>
  </si>
  <si>
    <t>佐世保　太郎</t>
    <rPh sb="0" eb="3">
      <t>サセボ</t>
    </rPh>
    <rPh sb="4" eb="6">
      <t>タロウ</t>
    </rPh>
    <phoneticPr fontId="3"/>
  </si>
  <si>
    <t>佐世保地区集落協定</t>
    <rPh sb="0" eb="3">
      <t>サセボ</t>
    </rPh>
    <rPh sb="3" eb="5">
      <t>チク</t>
    </rPh>
    <rPh sb="5" eb="7">
      <t>シュウラク</t>
    </rPh>
    <rPh sb="7" eb="9">
      <t>キョウテイ</t>
    </rPh>
    <phoneticPr fontId="3"/>
  </si>
  <si>
    <t>佐世保地区集落協定</t>
    <rPh sb="0" eb="3">
      <t>サセボ</t>
    </rPh>
    <rPh sb="3" eb="5">
      <t>チク</t>
    </rPh>
    <rPh sb="5" eb="7">
      <t>シュウラク</t>
    </rPh>
    <rPh sb="7" eb="9">
      <t>キョウテイ</t>
    </rPh>
    <phoneticPr fontId="3"/>
  </si>
  <si>
    <t>山田　尊氏</t>
    <rPh sb="0" eb="2">
      <t>ヤマダ</t>
    </rPh>
    <rPh sb="3" eb="5">
      <t>タカウジ</t>
    </rPh>
    <phoneticPr fontId="3"/>
  </si>
  <si>
    <t>山田　義詮</t>
    <rPh sb="0" eb="2">
      <t>ヤマダ</t>
    </rPh>
    <rPh sb="3" eb="5">
      <t>ヨシアキラ</t>
    </rPh>
    <phoneticPr fontId="3"/>
  </si>
  <si>
    <t>山田　義満</t>
    <rPh sb="0" eb="2">
      <t>ヤマダ</t>
    </rPh>
    <rPh sb="3" eb="5">
      <t>ヨシミツ</t>
    </rPh>
    <phoneticPr fontId="3"/>
  </si>
  <si>
    <t>山田　義持</t>
    <rPh sb="0" eb="2">
      <t>ヤマダ</t>
    </rPh>
    <rPh sb="3" eb="5">
      <t>ヨシモチ</t>
    </rPh>
    <phoneticPr fontId="3"/>
  </si>
  <si>
    <t>山田　義量</t>
    <rPh sb="0" eb="2">
      <t>ヤマダ</t>
    </rPh>
    <rPh sb="3" eb="4">
      <t>ヨシ</t>
    </rPh>
    <rPh sb="4" eb="5">
      <t>リョウ</t>
    </rPh>
    <phoneticPr fontId="3"/>
  </si>
  <si>
    <t>山田　義教</t>
    <rPh sb="0" eb="2">
      <t>ヤマダ</t>
    </rPh>
    <rPh sb="3" eb="4">
      <t>ヨシ</t>
    </rPh>
    <rPh sb="4" eb="5">
      <t>ノリ</t>
    </rPh>
    <phoneticPr fontId="3"/>
  </si>
  <si>
    <r>
      <t xml:space="preserve">（役員の継承に向けた取組を記載）
</t>
    </r>
    <r>
      <rPr>
        <b/>
        <sz val="11"/>
        <color rgb="FFFF0000"/>
        <rFont val="ＭＳ 明朝"/>
        <family val="1"/>
        <charset val="128"/>
      </rPr>
      <t>・代表者の後任予定者は山田尊氏とし、令和10年度の継承予定時期まで書記担当として代表者の業務の補助を行いながら、徐々に代表者業務の習得を行う。
・その他の役員については、代表者交代時期の令和10年度と、対策期切り替わりの令和12年度に分けて段階的に交代を行うことで、役員業務の引継ぎを計画的に進めていく。
・令和10年度より共同機械担当となる予定の山田義持は、令和９年度までにドローン操作の研修を受講を行うとともに、佐世保庚太郎の指導のもと自走型草刈機の操作方法の習得を行う。</t>
    </r>
    <r>
      <rPr>
        <sz val="11"/>
        <rFont val="ＭＳ 明朝"/>
        <family val="1"/>
        <charset val="128"/>
      </rPr>
      <t xml:space="preserve">
</t>
    </r>
    <rPh sb="28" eb="30">
      <t>ヤマダ</t>
    </rPh>
    <rPh sb="30" eb="32">
      <t>タカウジ</t>
    </rPh>
    <rPh sb="191" eb="193">
      <t>ヤマダ</t>
    </rPh>
    <rPh sb="193" eb="195">
      <t>ヨシモチ</t>
    </rPh>
    <rPh sb="225" eb="228">
      <t>サセボ</t>
    </rPh>
    <rPh sb="228" eb="229">
      <t>コウ</t>
    </rPh>
    <rPh sb="229" eb="231">
      <t>タロウ</t>
    </rPh>
    <phoneticPr fontId="74"/>
  </si>
  <si>
    <t>佐世保地区集落協定</t>
    <rPh sb="0" eb="3">
      <t>サセボ</t>
    </rPh>
    <rPh sb="3" eb="5">
      <t>チク</t>
    </rPh>
    <rPh sb="5" eb="7">
      <t>シュウラク</t>
    </rPh>
    <rPh sb="7" eb="9">
      <t>キョウテイ</t>
    </rPh>
    <phoneticPr fontId="3"/>
  </si>
  <si>
    <t>□□□□集落協定</t>
    <rPh sb="4" eb="6">
      <t>シュウラク</t>
    </rPh>
    <rPh sb="6" eb="8">
      <t>キョウテイ</t>
    </rPh>
    <phoneticPr fontId="3"/>
  </si>
  <si>
    <t>佐世保市長　様</t>
    <rPh sb="0" eb="4">
      <t>サセボシ</t>
    </rPh>
    <rPh sb="4" eb="5">
      <t>チョウ</t>
    </rPh>
    <rPh sb="6" eb="7">
      <t>サマ</t>
    </rPh>
    <phoneticPr fontId="3"/>
  </si>
  <si>
    <t>㊞</t>
    <phoneticPr fontId="3"/>
  </si>
  <si>
    <t>　中山間地域等直接支払交付金に関する農業所得の確認について、実施要領第６の１に基づき、交付金の交付の対象となるものを確認するために市町村が行う必要な調査において、農業所得に関する情報の提供、市町村が保有する関係書類の閲覧及び関係機関への照会について承諾します。</t>
    <rPh sb="1" eb="2">
      <t>チュウ</t>
    </rPh>
    <rPh sb="2" eb="4">
      <t>サンカン</t>
    </rPh>
    <rPh sb="4" eb="6">
      <t>チイキ</t>
    </rPh>
    <rPh sb="6" eb="7">
      <t>トウ</t>
    </rPh>
    <rPh sb="7" eb="9">
      <t>チョクセツ</t>
    </rPh>
    <rPh sb="9" eb="11">
      <t>シハライ</t>
    </rPh>
    <rPh sb="11" eb="14">
      <t>コウフキン</t>
    </rPh>
    <rPh sb="15" eb="16">
      <t>カン</t>
    </rPh>
    <rPh sb="18" eb="20">
      <t>ノウギョウ</t>
    </rPh>
    <rPh sb="20" eb="22">
      <t>ショトク</t>
    </rPh>
    <rPh sb="23" eb="25">
      <t>カクニン</t>
    </rPh>
    <rPh sb="30" eb="32">
      <t>ジッシ</t>
    </rPh>
    <rPh sb="32" eb="34">
      <t>ヨウリョウ</t>
    </rPh>
    <rPh sb="34" eb="35">
      <t>ダイ</t>
    </rPh>
    <rPh sb="39" eb="40">
      <t>モト</t>
    </rPh>
    <rPh sb="43" eb="46">
      <t>コウフキン</t>
    </rPh>
    <rPh sb="47" eb="49">
      <t>コウフ</t>
    </rPh>
    <rPh sb="50" eb="52">
      <t>タイショウ</t>
    </rPh>
    <rPh sb="58" eb="60">
      <t>カクニン</t>
    </rPh>
    <rPh sb="65" eb="68">
      <t>シチョウソン</t>
    </rPh>
    <rPh sb="69" eb="70">
      <t>オコナ</t>
    </rPh>
    <rPh sb="71" eb="73">
      <t>ヒツヨウ</t>
    </rPh>
    <rPh sb="74" eb="76">
      <t>チョウサ</t>
    </rPh>
    <rPh sb="81" eb="83">
      <t>ノウギョウ</t>
    </rPh>
    <rPh sb="83" eb="85">
      <t>ショトク</t>
    </rPh>
    <rPh sb="86" eb="87">
      <t>カン</t>
    </rPh>
    <rPh sb="89" eb="91">
      <t>ジョウホウ</t>
    </rPh>
    <rPh sb="92" eb="94">
      <t>テイキョウ</t>
    </rPh>
    <rPh sb="95" eb="98">
      <t>シチョウソン</t>
    </rPh>
    <rPh sb="99" eb="101">
      <t>ホユウ</t>
    </rPh>
    <rPh sb="103" eb="105">
      <t>カンケイ</t>
    </rPh>
    <rPh sb="105" eb="107">
      <t>ショルイ</t>
    </rPh>
    <rPh sb="108" eb="110">
      <t>エツラン</t>
    </rPh>
    <rPh sb="110" eb="111">
      <t>オヨ</t>
    </rPh>
    <rPh sb="112" eb="114">
      <t>カンケイ</t>
    </rPh>
    <rPh sb="114" eb="116">
      <t>キカン</t>
    </rPh>
    <rPh sb="118" eb="120">
      <t>ショウカイ</t>
    </rPh>
    <rPh sb="124" eb="126">
      <t>ショウダク</t>
    </rPh>
    <phoneticPr fontId="3"/>
  </si>
  <si>
    <t>令和７年７月</t>
    <rPh sb="0" eb="2">
      <t>レイワ</t>
    </rPh>
    <rPh sb="3" eb="4">
      <t>ネン</t>
    </rPh>
    <rPh sb="5" eb="6">
      <t>ガツ</t>
    </rPh>
    <phoneticPr fontId="3"/>
  </si>
  <si>
    <r>
      <t xml:space="preserve">（連携して実施する活動の詳細について、今後の活動の維持、向上に向けた方向性も含めて記載）
</t>
    </r>
    <r>
      <rPr>
        <b/>
        <sz val="11"/>
        <color rgb="FFFF0000"/>
        <rFont val="ＭＳ 明朝"/>
        <family val="1"/>
        <charset val="128"/>
      </rPr>
      <t>・多面的機能支払活動組織（●●●●活動組織）が令和５年度より構成員に加わっている。集落協定の対象農用地の一部は多面的機能支払の対象にもなっており、効率的な事務作業ができることから、今後も引き続き共同作業を行う。また、将来的には土地改良区が事務を担当する予定である。
・●●●●活動組織と協力し、水路・農道の草刈を実施する。水路等の周辺にある集落協定の農地の法面の草刈も連携して行うことで、作業の効率化を図る。また、■■■■町内会にも参加を呼びかけ、地域全体で農地周辺の環境保全を目指す。
・令和７年度より、農作業が困難となっていた棚田において、△△△△小学校の教員や生徒と連携し、田植えや収穫作業を始める予定である。小学校との連絡調整等は土地改良区と協力し、作業当日の作業方法の説明や必要な物品の準備は当集落協定が担当する。</t>
    </r>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rPh sb="53" eb="55">
      <t>カツドウ</t>
    </rPh>
    <rPh sb="55" eb="57">
      <t>ソシキ</t>
    </rPh>
    <rPh sb="62" eb="64">
      <t>カツドウ</t>
    </rPh>
    <rPh sb="64" eb="66">
      <t>ソシキ</t>
    </rPh>
    <rPh sb="142" eb="144">
      <t>キョウドウ</t>
    </rPh>
    <rPh sb="144" eb="146">
      <t>サギョウ</t>
    </rPh>
    <rPh sb="147" eb="148">
      <t>オコナ</t>
    </rPh>
    <rPh sb="153" eb="156">
      <t>ショウライテキ</t>
    </rPh>
    <rPh sb="183" eb="185">
      <t>カツドウ</t>
    </rPh>
    <rPh sb="185" eb="187">
      <t>ソシキ</t>
    </rPh>
    <rPh sb="188" eb="190">
      <t>キョウリョク</t>
    </rPh>
    <rPh sb="256" eb="258">
      <t>チョウナイ</t>
    </rPh>
    <rPh sb="258" eb="259">
      <t>カイ</t>
    </rPh>
    <rPh sb="261" eb="263">
      <t>サンカ</t>
    </rPh>
    <rPh sb="264" eb="265">
      <t>ヨ</t>
    </rPh>
    <rPh sb="269" eb="271">
      <t>チイキ</t>
    </rPh>
    <rPh sb="271" eb="273">
      <t>ゼンタイ</t>
    </rPh>
    <rPh sb="274" eb="276">
      <t>ノウチ</t>
    </rPh>
    <rPh sb="276" eb="278">
      <t>シュウヘン</t>
    </rPh>
    <rPh sb="279" eb="281">
      <t>カンキョウ</t>
    </rPh>
    <rPh sb="281" eb="283">
      <t>ホゼン</t>
    </rPh>
    <rPh sb="284" eb="286">
      <t>メザ</t>
    </rPh>
    <rPh sb="321" eb="324">
      <t>ショウガッコウ</t>
    </rPh>
    <rPh sb="328" eb="330">
      <t>セイト</t>
    </rPh>
    <rPh sb="353" eb="356">
      <t>ショウガッコウ</t>
    </rPh>
    <rPh sb="362" eb="363">
      <t>ナド</t>
    </rPh>
    <rPh sb="364" eb="366">
      <t>トチ</t>
    </rPh>
    <rPh sb="366" eb="368">
      <t>カイリョウ</t>
    </rPh>
    <rPh sb="368" eb="369">
      <t>ク</t>
    </rPh>
    <rPh sb="370" eb="372">
      <t>キョウリョク</t>
    </rPh>
    <phoneticPr fontId="74"/>
  </si>
  <si>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t>
    </r>
    <r>
      <rPr>
        <b/>
        <sz val="11"/>
        <color rgb="FFFF0000"/>
        <rFont val="ＭＳ Ｐゴシック"/>
        <family val="3"/>
        <charset val="128"/>
      </rPr>
      <t>（該当しない　　　）</t>
    </r>
    <phoneticPr fontId="3"/>
  </si>
  <si>
    <r>
      <t>⑧その他（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7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</si>
</sst>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quot;平成&quot;0&quot;年度&quot;"/>
    <numFmt numFmtId="177" formatCode="0.0"/>
    <numFmt numFmtId="178" formatCode="#,###&quot; a&quot;"/>
    <numFmt numFmtId="179" formatCode="#,###&quot;円&quot;"/>
    <numFmt numFmtId="180" formatCode="#"/>
    <numFmt numFmtId="181" formatCode="#&quot; 年&quot;"/>
    <numFmt numFmtId="182" formatCode="#&quot;　箇&quot;&quot;所&quot;"/>
    <numFmt numFmtId="183" formatCode="&quot;平成 &quot;#&quot; 年度&quot;"/>
    <numFmt numFmtId="184" formatCode="#,###,###&quot;a&quot;"/>
    <numFmt numFmtId="185" formatCode="##,###,###&quot; a&quot;"/>
    <numFmt numFmtId="186" formatCode="&quot;(&quot;#,###&quot; a )&quot;;\-#,###;&quot;&quot;;@"/>
    <numFmt numFmtId="187" formatCode="&quot;(&quot;#,###&quot; 円 )&quot;;\-#,###;&quot;&quot;;@"/>
    <numFmt numFmtId="188" formatCode="&quot;(&quot;#,##0.0&quot; km)&quot;;\-#,##0.0;&quot;&quot;;@"/>
    <numFmt numFmtId="189" formatCode="&quot;(&quot;#,###&quot; 箇所 )&quot;;\-#,###;&quot;&quot;;@"/>
    <numFmt numFmtId="190" formatCode="###,##0.0&quot; km&quot;;\-###,##0.0&quot;km&quot;;&quot;km&quot;;&quot;km&quot;"/>
    <numFmt numFmtId="191" formatCode="0.0%"/>
    <numFmt numFmtId="192" formatCode="#,##0&quot;円&quot;"/>
    <numFmt numFmtId="193" formatCode="&quot;合&quot;&quot;計&quot;\ \(General&quot;集&quot;&quot;落&quot;\)"/>
    <numFmt numFmtId="194" formatCode="0.0&quot;ha&quot;"/>
    <numFmt numFmtId="195" formatCode="0&quot;人&quot;"/>
    <numFmt numFmtId="196" formatCode="0_);[Red]\(0\)"/>
    <numFmt numFmtId="197" formatCode="#0.0&quot; ha&quot;"/>
    <numFmt numFmtId="198" formatCode="General;;"/>
    <numFmt numFmtId="199" formatCode="[$-411]ggge&quot;年&quot;m&quot;月&quot;d&quot;日&quot;;@"/>
  </numFmts>
  <fonts count="12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12"/>
      <name val="メイリオ"/>
      <family val="3"/>
      <charset val="128"/>
    </font>
    <font>
      <sz val="12"/>
      <name val="ＭＳ 明朝"/>
      <family val="1"/>
      <charset val="128"/>
    </font>
    <font>
      <sz val="11"/>
      <name val="ＭＳ 明朝"/>
      <family val="1"/>
      <charset val="128"/>
    </font>
    <font>
      <sz val="11"/>
      <name val="HG丸ｺﾞｼｯｸM-PRO"/>
      <family val="3"/>
      <charset val="128"/>
    </font>
    <font>
      <sz val="10"/>
      <name val="HG丸ｺﾞｼｯｸM-PRO"/>
      <family val="3"/>
      <charset val="128"/>
    </font>
    <font>
      <sz val="16"/>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2"/>
      <name val="HG丸ｺﾞｼｯｸM-PRO"/>
      <family val="3"/>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10"/>
      <name val="ＭＳ 明朝"/>
      <family val="1"/>
      <charset val="128"/>
    </font>
    <font>
      <sz val="10"/>
      <color rgb="FF000000"/>
      <name val="ＭＳ 明朝"/>
      <family val="1"/>
      <charset val="128"/>
    </font>
    <font>
      <u/>
      <sz val="12"/>
      <color rgb="FFFF0000"/>
      <name val="ＭＳ 明朝"/>
      <family val="1"/>
      <charset val="128"/>
    </font>
    <font>
      <sz val="9"/>
      <name val="ＭＳ 明朝"/>
      <family val="1"/>
      <charset val="128"/>
    </font>
    <font>
      <sz val="9"/>
      <color rgb="FF000000"/>
      <name val="ＭＳ 明朝"/>
      <family val="1"/>
      <charset val="128"/>
    </font>
    <font>
      <sz val="11"/>
      <color rgb="FF0070C0"/>
      <name val="メイリオ"/>
      <family val="3"/>
      <charset val="128"/>
    </font>
    <font>
      <sz val="10"/>
      <name val="ＭＳ Ｐ明朝"/>
      <family val="1"/>
      <charset val="128"/>
    </font>
    <font>
      <sz val="9"/>
      <name val="ＭＳ ゴシック"/>
      <family val="3"/>
      <charset val="128"/>
    </font>
    <font>
      <sz val="10"/>
      <color theme="1"/>
      <name val="ＭＳ Ｐゴシック"/>
      <family val="3"/>
      <charset val="128"/>
    </font>
    <font>
      <sz val="12"/>
      <color theme="1"/>
      <name val="ＭＳ ゴシック"/>
      <family val="3"/>
      <charset val="128"/>
    </font>
    <font>
      <i/>
      <sz val="10"/>
      <name val="ＭＳ 明朝"/>
      <family val="1"/>
      <charset val="128"/>
    </font>
    <font>
      <sz val="11"/>
      <color theme="1"/>
      <name val="ＭＳ Ｐゴシック"/>
      <family val="3"/>
      <charset val="128"/>
    </font>
    <font>
      <sz val="14"/>
      <color theme="0"/>
      <name val="ＭＳ Ｐゴシック"/>
      <family val="3"/>
      <charset val="128"/>
    </font>
    <font>
      <sz val="16"/>
      <color theme="0"/>
      <name val="ＭＳ Ｐゴシック"/>
      <family val="3"/>
      <charset val="128"/>
    </font>
    <font>
      <sz val="10"/>
      <color theme="0"/>
      <name val="ＭＳ 明朝"/>
      <family val="1"/>
      <charset val="128"/>
    </font>
    <font>
      <sz val="7"/>
      <color theme="1"/>
      <name val="ＭＳ 明朝"/>
      <family val="1"/>
      <charset val="128"/>
    </font>
    <font>
      <sz val="9"/>
      <color theme="1"/>
      <name val="ＭＳ 明朝"/>
      <family val="1"/>
      <charset val="128"/>
    </font>
    <font>
      <sz val="8"/>
      <name val="ＭＳ 明朝"/>
      <family val="1"/>
      <charset val="128"/>
    </font>
    <font>
      <sz val="9"/>
      <color indexed="81"/>
      <name val="MS P ゴシック"/>
      <family val="3"/>
      <charset val="128"/>
    </font>
    <font>
      <sz val="8"/>
      <color indexed="81"/>
      <name val="MS P ゴシック"/>
      <family val="3"/>
      <charset val="128"/>
    </font>
    <font>
      <sz val="16"/>
      <name val="ＭＳ Ｐゴシック"/>
      <family val="3"/>
      <charset val="128"/>
    </font>
    <font>
      <sz val="18"/>
      <name val="ＭＳ Ｐゴシック"/>
      <family val="3"/>
      <charset val="128"/>
    </font>
    <font>
      <sz val="24"/>
      <color theme="0" tint="-0.34998626667073579"/>
      <name val="ＭＳ 明朝"/>
      <family val="1"/>
      <charset val="128"/>
    </font>
    <font>
      <sz val="20"/>
      <color theme="0" tint="-0.34998626667073579"/>
      <name val="Meiryo UI"/>
      <family val="3"/>
      <charset val="128"/>
    </font>
    <font>
      <sz val="18"/>
      <color theme="1"/>
      <name val="Meiryo UI"/>
      <family val="3"/>
      <charset val="128"/>
    </font>
    <font>
      <sz val="20"/>
      <color theme="0" tint="-0.34998626667073579"/>
      <name val="ＭＳ ゴシック"/>
      <family val="3"/>
      <charset val="128"/>
    </font>
    <font>
      <b/>
      <sz val="11"/>
      <name val="ＭＳ Ｐゴシック"/>
      <family val="3"/>
      <charset val="128"/>
    </font>
    <font>
      <sz val="10"/>
      <color theme="0"/>
      <name val="Meiryo UI"/>
      <family val="3"/>
      <charset val="128"/>
    </font>
    <font>
      <b/>
      <sz val="12"/>
      <color theme="1"/>
      <name val="ＭＳ 明朝"/>
      <family val="1"/>
      <charset val="128"/>
    </font>
    <font>
      <i/>
      <sz val="11"/>
      <name val="ＭＳ 明朝"/>
      <family val="1"/>
      <charset val="128"/>
    </font>
    <font>
      <b/>
      <sz val="10"/>
      <color theme="1"/>
      <name val="ＭＳ 明朝"/>
      <family val="1"/>
      <charset val="128"/>
    </font>
    <font>
      <b/>
      <sz val="14"/>
      <name val="ＭＳ 明朝"/>
      <family val="1"/>
      <charset val="128"/>
    </font>
    <font>
      <sz val="13"/>
      <name val="ＭＳ 明朝"/>
      <family val="1"/>
      <charset val="128"/>
    </font>
    <font>
      <vertAlign val="superscript"/>
      <sz val="11"/>
      <name val="ＭＳ 明朝"/>
      <family val="1"/>
      <charset val="128"/>
    </font>
    <font>
      <sz val="6"/>
      <name val="ＭＳ Ｐゴシック"/>
      <family val="2"/>
      <charset val="128"/>
      <scheme val="minor"/>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4"/>
      <color theme="1"/>
      <name val="ＭＳ ゴシック"/>
      <family val="3"/>
      <charset val="128"/>
    </font>
    <font>
      <sz val="10"/>
      <color rgb="FF000000"/>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7"/>
      <color rgb="FFFF0000"/>
      <name val="ＭＳ ゴシック"/>
      <family val="3"/>
      <charset val="128"/>
    </font>
    <font>
      <sz val="11"/>
      <color rgb="FF000000"/>
      <name val="ＭＳ ゴシック"/>
      <family val="3"/>
      <charset val="128"/>
    </font>
    <font>
      <sz val="9"/>
      <color rgb="FFFF0000"/>
      <name val="ＭＳ ゴシック"/>
      <family val="3"/>
      <charset val="128"/>
    </font>
    <font>
      <sz val="9"/>
      <color rgb="FF000000"/>
      <name val="ＭＳ ゴシック"/>
      <family val="3"/>
      <charset val="128"/>
    </font>
    <font>
      <b/>
      <sz val="11"/>
      <name val="ＭＳ 明朝"/>
      <family val="1"/>
      <charset val="128"/>
    </font>
    <font>
      <b/>
      <sz val="12"/>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b/>
      <sz val="12"/>
      <color rgb="FFFF0000"/>
      <name val="ＭＳ Ｐゴシック"/>
      <family val="3"/>
      <charset val="128"/>
    </font>
    <font>
      <sz val="18"/>
      <color theme="1"/>
      <name val="ＭＳ 明朝"/>
      <family val="1"/>
      <charset val="128"/>
    </font>
    <font>
      <sz val="10.5"/>
      <name val="ＭＳ Ｐゴシック"/>
      <family val="3"/>
      <charset val="128"/>
    </font>
    <font>
      <sz val="8"/>
      <color rgb="FFFF0000"/>
      <name val="ＭＳ 明朝"/>
      <family val="1"/>
      <charset val="128"/>
    </font>
    <font>
      <sz val="6"/>
      <color rgb="FFFF0000"/>
      <name val="ＭＳ 明朝"/>
      <family val="1"/>
      <charset val="128"/>
    </font>
    <font>
      <sz val="11"/>
      <color theme="1"/>
      <name val="ＭＳ Ｐゴシック"/>
      <family val="2"/>
      <scheme val="minor"/>
    </font>
    <font>
      <i/>
      <sz val="11"/>
      <name val="ＭＳ ゴシック"/>
      <family val="3"/>
      <charset val="128"/>
    </font>
    <font>
      <sz val="11"/>
      <color rgb="FF000000"/>
      <name val="ＭＳ 明朝"/>
      <family val="3"/>
      <charset val="128"/>
    </font>
    <font>
      <b/>
      <sz val="18"/>
      <color theme="0"/>
      <name val="ＭＳ 明朝"/>
      <family val="1"/>
      <charset val="128"/>
    </font>
    <font>
      <b/>
      <sz val="12"/>
      <color rgb="FFFF0000"/>
      <name val="ＭＳ 明朝"/>
      <family val="1"/>
      <charset val="128"/>
    </font>
    <font>
      <b/>
      <sz val="11"/>
      <color rgb="FFFF0000"/>
      <name val="ＭＳ 明朝"/>
      <family val="1"/>
      <charset val="128"/>
    </font>
    <font>
      <b/>
      <sz val="10"/>
      <color rgb="FFFF0000"/>
      <name val="ＭＳ ゴシック"/>
      <family val="3"/>
      <charset val="128"/>
    </font>
    <font>
      <b/>
      <sz val="12"/>
      <color rgb="FFFF0000"/>
      <name val="ＭＳ ゴシック"/>
      <family val="3"/>
      <charset val="128"/>
    </font>
    <font>
      <b/>
      <sz val="11"/>
      <color rgb="FFFF0000"/>
      <name val="ＭＳ ゴシック"/>
      <family val="3"/>
      <charset val="128"/>
    </font>
    <font>
      <b/>
      <sz val="10"/>
      <color rgb="FFFF0000"/>
      <name val="ＭＳ 明朝"/>
      <family val="1"/>
      <charset val="128"/>
    </font>
    <font>
      <b/>
      <i/>
      <sz val="11"/>
      <color rgb="FFFF0000"/>
      <name val="ＭＳ ゴシック"/>
      <family val="3"/>
      <charset val="128"/>
    </font>
    <font>
      <b/>
      <sz val="14"/>
      <color rgb="FFFF0000"/>
      <name val="ＭＳ Ｐゴシック"/>
      <family val="3"/>
      <charset val="128"/>
    </font>
    <font>
      <b/>
      <sz val="11"/>
      <color rgb="FFFF0000"/>
      <name val="ＭＳ Ｐゴシック"/>
      <family val="3"/>
      <charset val="128"/>
    </font>
    <font>
      <b/>
      <sz val="7"/>
      <color rgb="FFFF0000"/>
      <name val="ＭＳ ゴシック"/>
      <family val="3"/>
      <charset val="128"/>
    </font>
    <font>
      <b/>
      <u/>
      <sz val="11"/>
      <color rgb="FFFF0000"/>
      <name val="ＭＳ ゴシック"/>
      <family val="3"/>
      <charset val="128"/>
    </font>
    <font>
      <b/>
      <u/>
      <sz val="12"/>
      <color rgb="FFFF0000"/>
      <name val="ＭＳ ゴシック"/>
      <family val="3"/>
      <charset val="128"/>
    </font>
    <font>
      <b/>
      <sz val="9"/>
      <color rgb="FFFF0000"/>
      <name val="ＭＳ ゴシック"/>
      <family val="3"/>
      <charset val="128"/>
    </font>
    <font>
      <b/>
      <sz val="11"/>
      <name val="ＭＳ ゴシック"/>
      <family val="3"/>
      <charset val="128"/>
    </font>
    <font>
      <sz val="18"/>
      <color rgb="FFFF0000"/>
      <name val="ＭＳ 明朝"/>
      <family val="1"/>
      <charset val="128"/>
    </font>
    <font>
      <b/>
      <sz val="10"/>
      <color rgb="FFFF0000"/>
      <name val="ＭＳ Ｐゴシック"/>
      <family val="3"/>
      <charset val="128"/>
    </font>
    <font>
      <b/>
      <sz val="11"/>
      <color theme="1"/>
      <name val="ＭＳ 明朝"/>
      <family val="1"/>
      <charset val="128"/>
    </font>
    <font>
      <sz val="12"/>
      <color rgb="FFFF0000"/>
      <name val="ＭＳ 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7"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diagonalUp="1">
      <left/>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diagonalUp="1">
      <left/>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theme="1"/>
      </right>
      <top style="thin">
        <color theme="1"/>
      </top>
      <bottom style="thin">
        <color theme="1"/>
      </bottom>
      <diagonal/>
    </border>
    <border diagonalUp="1">
      <left style="thin">
        <color theme="1"/>
      </left>
      <right style="medium">
        <color indexed="64"/>
      </right>
      <top style="thin">
        <color theme="1"/>
      </top>
      <bottom style="thin">
        <color theme="1"/>
      </bottom>
      <diagonal style="thin">
        <color theme="1"/>
      </diagonal>
    </border>
    <border>
      <left style="medium">
        <color indexed="64"/>
      </left>
      <right/>
      <top/>
      <bottom/>
      <diagonal/>
    </border>
    <border diagonalUp="1">
      <left style="thin">
        <color theme="1"/>
      </left>
      <right style="thin">
        <color theme="1"/>
      </right>
      <top/>
      <bottom style="thin">
        <color theme="1"/>
      </bottom>
      <diagonal style="thin">
        <color theme="1"/>
      </diagonal>
    </border>
    <border diagonalUp="1">
      <left style="thin">
        <color theme="1"/>
      </left>
      <right style="medium">
        <color indexed="64"/>
      </right>
      <top/>
      <bottom style="thin">
        <color theme="1"/>
      </bottom>
      <diagonal style="thin">
        <color theme="1"/>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thin">
        <color indexed="64"/>
      </left>
      <right style="double">
        <color indexed="64"/>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diagonalUp="1">
      <left style="thin">
        <color theme="1"/>
      </left>
      <right style="thin">
        <color theme="1"/>
      </right>
      <top style="medium">
        <color indexed="64"/>
      </top>
      <bottom style="thin">
        <color indexed="64"/>
      </bottom>
      <diagonal style="thin">
        <color indexed="64"/>
      </diagonal>
    </border>
    <border>
      <left style="thin">
        <color theme="1"/>
      </left>
      <right style="thin">
        <color indexed="64"/>
      </right>
      <top style="medium">
        <color indexed="64"/>
      </top>
      <bottom style="thin">
        <color indexed="64"/>
      </bottom>
      <diagonal/>
    </border>
    <border>
      <left style="thin">
        <color theme="1"/>
      </left>
      <right/>
      <top/>
      <bottom style="thin">
        <color theme="1"/>
      </bottom>
      <diagonal/>
    </border>
    <border>
      <left style="thin">
        <color theme="1"/>
      </left>
      <right/>
      <top style="medium">
        <color indexed="64"/>
      </top>
      <bottom style="thin">
        <color indexed="64"/>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auto="1"/>
      </left>
      <right style="thin">
        <color auto="1"/>
      </right>
      <top style="thin">
        <color auto="1"/>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style="thin">
        <color auto="1"/>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left style="medium">
        <color indexed="64"/>
      </left>
      <right style="medium">
        <color indexed="64"/>
      </right>
      <top style="thin">
        <color indexed="64"/>
      </top>
      <bottom/>
      <diagonal/>
    </border>
    <border>
      <left/>
      <right/>
      <top style="thin">
        <color indexed="64"/>
      </top>
      <bottom style="double">
        <color indexed="64"/>
      </bottom>
      <diagonal/>
    </border>
  </borders>
  <cellStyleXfs count="2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8" fillId="0" borderId="0"/>
    <xf numFmtId="0" fontId="18" fillId="0" borderId="0">
      <alignment vertical="center"/>
    </xf>
    <xf numFmtId="0" fontId="2" fillId="0" borderId="0">
      <alignment vertical="center"/>
    </xf>
    <xf numFmtId="0" fontId="17" fillId="0" borderId="0"/>
    <xf numFmtId="0" fontId="18" fillId="0" borderId="0">
      <alignment vertical="center"/>
    </xf>
    <xf numFmtId="0" fontId="2" fillId="0" borderId="0"/>
    <xf numFmtId="0" fontId="18" fillId="0" borderId="0">
      <alignment vertical="center"/>
    </xf>
    <xf numFmtId="0" fontId="18" fillId="0" borderId="0">
      <alignment vertical="center"/>
    </xf>
    <xf numFmtId="0" fontId="19" fillId="0" borderId="0">
      <alignment vertical="center"/>
    </xf>
    <xf numFmtId="0" fontId="2" fillId="0" borderId="0"/>
    <xf numFmtId="0" fontId="2" fillId="0" borderId="0"/>
    <xf numFmtId="0" fontId="28" fillId="0" borderId="0">
      <alignment vertical="center"/>
    </xf>
    <xf numFmtId="0" fontId="16" fillId="0" borderId="0">
      <alignment vertical="center"/>
    </xf>
    <xf numFmtId="0" fontId="1" fillId="0" borderId="0">
      <alignment vertical="center"/>
    </xf>
    <xf numFmtId="0" fontId="100"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40" fillId="0" borderId="0">
      <alignment vertical="center"/>
    </xf>
  </cellStyleXfs>
  <cellXfs count="1234">
    <xf numFmtId="0" fontId="0" fillId="0" borderId="0" xfId="0">
      <alignment vertical="center"/>
    </xf>
    <xf numFmtId="0" fontId="6" fillId="0" borderId="0" xfId="0" applyFont="1">
      <alignment vertical="center"/>
    </xf>
    <xf numFmtId="0" fontId="5"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xf>
    <xf numFmtId="177" fontId="6" fillId="0" borderId="0" xfId="0" applyNumberFormat="1" applyFont="1" applyAlignment="1">
      <alignment horizontal="left" vertical="center"/>
    </xf>
    <xf numFmtId="0" fontId="6"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vertical="top"/>
    </xf>
    <xf numFmtId="0" fontId="7" fillId="0" borderId="0" xfId="0" applyFont="1" applyAlignment="1">
      <alignment horizontal="center" vertical="center"/>
    </xf>
    <xf numFmtId="0" fontId="6" fillId="0" borderId="8" xfId="0" applyFont="1" applyBorder="1">
      <alignment vertical="center"/>
    </xf>
    <xf numFmtId="0" fontId="11" fillId="0" borderId="0" xfId="0" applyFont="1">
      <alignment vertical="center"/>
    </xf>
    <xf numFmtId="0" fontId="10" fillId="0" borderId="0" xfId="0" applyFont="1">
      <alignment vertical="center"/>
    </xf>
    <xf numFmtId="0" fontId="24" fillId="0" borderId="0" xfId="0" applyFont="1">
      <alignment vertical="center"/>
    </xf>
    <xf numFmtId="0" fontId="6" fillId="6" borderId="9" xfId="0" applyFont="1" applyFill="1" applyBorder="1">
      <alignment vertical="center"/>
    </xf>
    <xf numFmtId="0" fontId="6" fillId="6" borderId="6" xfId="0" applyFont="1" applyFill="1" applyBorder="1">
      <alignment vertical="center"/>
    </xf>
    <xf numFmtId="0" fontId="6" fillId="6" borderId="10" xfId="0" applyFont="1" applyFill="1" applyBorder="1">
      <alignment vertical="center"/>
    </xf>
    <xf numFmtId="0" fontId="6" fillId="6" borderId="11" xfId="0" applyFont="1" applyFill="1" applyBorder="1">
      <alignment vertical="center"/>
    </xf>
    <xf numFmtId="0" fontId="6" fillId="6" borderId="0" xfId="0" applyFont="1" applyFill="1">
      <alignment vertical="center"/>
    </xf>
    <xf numFmtId="0" fontId="6" fillId="6" borderId="8" xfId="0" applyFont="1" applyFill="1" applyBorder="1">
      <alignment vertical="center"/>
    </xf>
    <xf numFmtId="0" fontId="6" fillId="6" borderId="5" xfId="0" applyFont="1" applyFill="1" applyBorder="1">
      <alignment vertical="center"/>
    </xf>
    <xf numFmtId="0" fontId="6" fillId="6" borderId="12" xfId="0" applyFont="1" applyFill="1" applyBorder="1">
      <alignment vertical="center"/>
    </xf>
    <xf numFmtId="0" fontId="6" fillId="6" borderId="13" xfId="0" applyFont="1" applyFill="1" applyBorder="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2" fillId="0" borderId="0" xfId="0" applyFont="1">
      <alignment vertical="center"/>
    </xf>
    <xf numFmtId="0" fontId="19" fillId="0" borderId="0" xfId="0" applyFont="1">
      <alignment vertical="center"/>
    </xf>
    <xf numFmtId="0" fontId="30" fillId="0" borderId="0" xfId="0" applyFont="1" applyAlignment="1">
      <alignment horizontal="center" vertical="center"/>
    </xf>
    <xf numFmtId="0" fontId="29" fillId="0" borderId="0" xfId="15" applyFont="1" applyAlignment="1" applyProtection="1">
      <alignment horizontal="center" vertical="center"/>
      <protection locked="0"/>
    </xf>
    <xf numFmtId="0" fontId="32" fillId="0" borderId="0" xfId="15" applyFont="1" applyAlignment="1" applyProtection="1">
      <protection locked="0"/>
    </xf>
    <xf numFmtId="0" fontId="30" fillId="0" borderId="0" xfId="15" applyFont="1" applyAlignment="1" applyProtection="1">
      <alignment vertical="center" wrapText="1"/>
      <protection locked="0"/>
    </xf>
    <xf numFmtId="0" fontId="30" fillId="0" borderId="0" xfId="0" applyFont="1" applyAlignment="1">
      <alignment vertical="center" wrapText="1"/>
    </xf>
    <xf numFmtId="0" fontId="30" fillId="0" borderId="0" xfId="15" applyFont="1" applyAlignment="1" applyProtection="1">
      <alignment horizontal="center" vertical="center" textRotation="255" wrapText="1"/>
      <protection locked="0"/>
    </xf>
    <xf numFmtId="0" fontId="30" fillId="0" borderId="0" xfId="0" applyFont="1" applyAlignment="1">
      <alignment horizontal="center" vertical="center" textRotation="255" wrapText="1"/>
    </xf>
    <xf numFmtId="0" fontId="23" fillId="0" borderId="0" xfId="15" applyFont="1" applyProtection="1">
      <alignment vertical="center"/>
      <protection locked="0"/>
    </xf>
    <xf numFmtId="0" fontId="19" fillId="0" borderId="0" xfId="15" applyFont="1" applyAlignment="1" applyProtection="1">
      <alignment horizontal="center" vertical="center"/>
      <protection locked="0"/>
    </xf>
    <xf numFmtId="0" fontId="22" fillId="0" borderId="0" xfId="15" applyFont="1" applyProtection="1">
      <alignment vertical="center"/>
      <protection locked="0"/>
    </xf>
    <xf numFmtId="0" fontId="31" fillId="0" borderId="0" xfId="15" applyFont="1" applyProtection="1">
      <alignment vertical="center"/>
      <protection locked="0"/>
    </xf>
    <xf numFmtId="0" fontId="31" fillId="0" borderId="0" xfId="0" applyFont="1" applyAlignment="1">
      <alignment horizontal="left" vertical="center" wrapText="1"/>
    </xf>
    <xf numFmtId="0" fontId="33" fillId="0" borderId="0" xfId="15" applyFont="1" applyProtection="1">
      <alignment vertical="center"/>
      <protection locked="0"/>
    </xf>
    <xf numFmtId="0" fontId="31" fillId="0" borderId="0" xfId="0" applyFont="1">
      <alignment vertical="center"/>
    </xf>
    <xf numFmtId="0" fontId="25" fillId="0" borderId="0" xfId="14" applyFont="1"/>
    <xf numFmtId="0" fontId="21" fillId="0" borderId="0" xfId="0" applyFont="1" applyAlignment="1">
      <alignment horizontal="left" vertical="center"/>
    </xf>
    <xf numFmtId="0" fontId="25" fillId="0" borderId="0" xfId="14" applyFont="1" applyAlignment="1">
      <alignment wrapText="1"/>
    </xf>
    <xf numFmtId="0" fontId="35" fillId="0" borderId="0" xfId="0" applyFont="1">
      <alignment vertical="center"/>
    </xf>
    <xf numFmtId="0" fontId="25" fillId="0" borderId="0" xfId="14" applyFont="1" applyAlignment="1">
      <alignment horizontal="left" wrapText="1"/>
    </xf>
    <xf numFmtId="0" fontId="25" fillId="0" borderId="0" xfId="14" applyFont="1" applyAlignment="1">
      <alignment horizontal="left"/>
    </xf>
    <xf numFmtId="0" fontId="4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13" fillId="0" borderId="0" xfId="0" applyFont="1" applyAlignment="1">
      <alignment vertical="top" wrapText="1"/>
    </xf>
    <xf numFmtId="0" fontId="13" fillId="0" borderId="0" xfId="0" applyFont="1" applyAlignment="1">
      <alignment vertical="top"/>
    </xf>
    <xf numFmtId="0" fontId="9"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8" fillId="0" borderId="0" xfId="0" applyFont="1" applyAlignment="1">
      <alignment horizontal="right" vertical="center"/>
    </xf>
    <xf numFmtId="0" fontId="8" fillId="0" borderId="0" xfId="0" applyFont="1" applyAlignment="1">
      <alignment vertical="center" wrapText="1"/>
    </xf>
    <xf numFmtId="0" fontId="13" fillId="0" borderId="0" xfId="0" applyFont="1">
      <alignment vertical="center"/>
    </xf>
    <xf numFmtId="0" fontId="49" fillId="0" borderId="0" xfId="0" applyFont="1" applyAlignment="1">
      <alignment horizontal="right" vertical="center"/>
    </xf>
    <xf numFmtId="0" fontId="9" fillId="0" borderId="8" xfId="0" applyFont="1" applyBorder="1">
      <alignment vertical="center"/>
    </xf>
    <xf numFmtId="0" fontId="0" fillId="5" borderId="12" xfId="0" applyFill="1" applyBorder="1" applyAlignment="1">
      <alignment horizontal="centerContinuous" vertical="center"/>
    </xf>
    <xf numFmtId="0" fontId="30" fillId="0" borderId="0" xfId="14" applyFont="1" applyAlignment="1">
      <alignment shrinkToFit="1"/>
    </xf>
    <xf numFmtId="0" fontId="25" fillId="0" borderId="0" xfId="14" applyFont="1" applyAlignment="1">
      <alignment shrinkToFit="1"/>
    </xf>
    <xf numFmtId="184" fontId="6" fillId="0" borderId="0" xfId="0" applyNumberFormat="1" applyFont="1">
      <alignment vertical="center"/>
    </xf>
    <xf numFmtId="0" fontId="63" fillId="0" borderId="0" xfId="0" applyFont="1">
      <alignment vertical="center"/>
    </xf>
    <xf numFmtId="0" fontId="64" fillId="0" borderId="0" xfId="0" applyFont="1">
      <alignment vertical="center"/>
    </xf>
    <xf numFmtId="0" fontId="65" fillId="0" borderId="0" xfId="15" applyFont="1" applyAlignment="1" applyProtection="1">
      <alignment horizontal="center" vertical="center"/>
      <protection locked="0"/>
    </xf>
    <xf numFmtId="0" fontId="40" fillId="0" borderId="0" xfId="14" applyFont="1" applyAlignment="1" applyProtection="1">
      <alignment horizontal="left" vertical="center"/>
      <protection locked="0"/>
    </xf>
    <xf numFmtId="0" fontId="12" fillId="0" borderId="0" xfId="0" applyFont="1" applyProtection="1">
      <alignment vertical="center"/>
      <protection locked="0"/>
    </xf>
    <xf numFmtId="0" fontId="25" fillId="0" borderId="0" xfId="14" applyFont="1" applyProtection="1">
      <protection locked="0"/>
    </xf>
    <xf numFmtId="0" fontId="25" fillId="3" borderId="0" xfId="14" applyFont="1" applyFill="1" applyProtection="1">
      <protection locked="0"/>
    </xf>
    <xf numFmtId="0" fontId="8" fillId="0" borderId="0" xfId="0" applyFont="1" applyAlignment="1">
      <alignment horizontal="left" vertical="center"/>
    </xf>
    <xf numFmtId="0" fontId="8" fillId="0" borderId="0" xfId="14" applyFont="1" applyAlignment="1">
      <alignment horizontal="left" vertical="center"/>
    </xf>
    <xf numFmtId="0" fontId="8" fillId="0" borderId="0" xfId="14" applyFont="1" applyAlignment="1">
      <alignment horizontal="left" vertical="center" wrapText="1"/>
    </xf>
    <xf numFmtId="0" fontId="40" fillId="3" borderId="0" xfId="14" applyFont="1" applyFill="1" applyAlignment="1">
      <alignment horizontal="center" vertical="center" wrapText="1"/>
    </xf>
    <xf numFmtId="0" fontId="4" fillId="3" borderId="0" xfId="0" applyFont="1" applyFill="1" applyAlignment="1">
      <alignment horizontal="center" vertical="center" wrapText="1"/>
    </xf>
    <xf numFmtId="0" fontId="40" fillId="3" borderId="0" xfId="0" applyFont="1" applyFill="1" applyAlignment="1">
      <alignment horizontal="center" vertical="center" wrapText="1"/>
    </xf>
    <xf numFmtId="0" fontId="0" fillId="3" borderId="0" xfId="0" applyFill="1" applyAlignment="1">
      <alignment horizontal="center" vertical="center" wrapText="1"/>
    </xf>
    <xf numFmtId="0" fontId="0" fillId="0" borderId="0" xfId="0" applyAlignment="1">
      <alignment horizontal="left" vertical="center" wrapText="1"/>
    </xf>
    <xf numFmtId="0" fontId="40" fillId="2" borderId="44" xfId="0" applyFont="1" applyFill="1" applyBorder="1" applyAlignment="1">
      <alignment horizontal="left" vertical="center" wrapText="1"/>
    </xf>
    <xf numFmtId="0" fontId="38" fillId="7" borderId="51" xfId="0" applyFont="1" applyFill="1" applyBorder="1" applyAlignment="1">
      <alignment horizontal="center" vertical="center"/>
    </xf>
    <xf numFmtId="0" fontId="38" fillId="8" borderId="26" xfId="0" applyFont="1" applyFill="1" applyBorder="1" applyAlignment="1">
      <alignment horizontal="center" vertical="center" wrapText="1"/>
    </xf>
    <xf numFmtId="0" fontId="55" fillId="8" borderId="26" xfId="0" applyFont="1" applyFill="1" applyBorder="1" applyAlignment="1">
      <alignment horizontal="center" vertical="center" wrapText="1"/>
    </xf>
    <xf numFmtId="38" fontId="21" fillId="0" borderId="0" xfId="0" applyNumberFormat="1" applyFont="1" applyAlignment="1">
      <alignment horizontal="left" vertical="center" shrinkToFit="1"/>
    </xf>
    <xf numFmtId="0" fontId="0" fillId="0" borderId="44" xfId="0" applyBorder="1" applyAlignment="1">
      <alignment horizontal="center" vertical="center"/>
    </xf>
    <xf numFmtId="0" fontId="35" fillId="7" borderId="42" xfId="0" applyFont="1" applyFill="1" applyBorder="1" applyAlignment="1">
      <alignment horizontal="center" vertical="center"/>
    </xf>
    <xf numFmtId="0" fontId="35" fillId="7" borderId="47" xfId="0" applyFont="1" applyFill="1" applyBorder="1" applyAlignment="1">
      <alignment horizontal="center" vertical="center"/>
    </xf>
    <xf numFmtId="0" fontId="41" fillId="0" borderId="0" xfId="0" applyFont="1" applyAlignment="1">
      <alignment horizontal="left" vertical="center"/>
    </xf>
    <xf numFmtId="0" fontId="21" fillId="0" borderId="0" xfId="0" applyFont="1" applyAlignment="1">
      <alignment horizontal="left" vertical="center" wrapText="1"/>
    </xf>
    <xf numFmtId="0" fontId="21" fillId="0" borderId="0" xfId="0" applyFont="1">
      <alignment vertical="center"/>
    </xf>
    <xf numFmtId="0" fontId="35" fillId="6" borderId="44" xfId="0" applyFont="1" applyFill="1" applyBorder="1" applyAlignment="1">
      <alignment horizontal="left" vertical="center" shrinkToFit="1"/>
    </xf>
    <xf numFmtId="0" fontId="40" fillId="0" borderId="0" xfId="14" applyFont="1" applyAlignment="1">
      <alignment horizontal="left" vertical="center"/>
    </xf>
    <xf numFmtId="0" fontId="41" fillId="0" borderId="0" xfId="0" applyFont="1" applyAlignment="1">
      <alignment horizontal="right" vertical="center"/>
    </xf>
    <xf numFmtId="0" fontId="40" fillId="0" borderId="0" xfId="14" applyFont="1" applyAlignment="1">
      <alignment horizontal="left" vertical="center" wrapText="1"/>
    </xf>
    <xf numFmtId="0" fontId="41" fillId="0" borderId="0" xfId="0" applyFont="1" applyAlignment="1">
      <alignment horizontal="right" vertical="top" wrapText="1"/>
    </xf>
    <xf numFmtId="0" fontId="9" fillId="7" borderId="47" xfId="14" applyFont="1" applyFill="1" applyBorder="1" applyAlignment="1">
      <alignment horizontal="center" vertical="center"/>
    </xf>
    <xf numFmtId="0" fontId="9" fillId="7" borderId="43" xfId="14" applyFont="1" applyFill="1" applyBorder="1" applyAlignment="1">
      <alignment horizontal="center" vertical="center"/>
    </xf>
    <xf numFmtId="0" fontId="0" fillId="0" borderId="46" xfId="0" applyBorder="1" applyAlignment="1">
      <alignment horizontal="left" vertical="center" wrapText="1"/>
    </xf>
    <xf numFmtId="0" fontId="44" fillId="7" borderId="42" xfId="0" applyFont="1" applyFill="1" applyBorder="1" applyAlignment="1">
      <alignment horizontal="center" vertical="center"/>
    </xf>
    <xf numFmtId="0" fontId="44" fillId="3" borderId="9" xfId="0" applyFont="1" applyFill="1" applyBorder="1" applyAlignment="1">
      <alignment horizontal="center" vertical="center" wrapText="1"/>
    </xf>
    <xf numFmtId="0" fontId="43" fillId="3" borderId="46" xfId="0" applyFont="1" applyFill="1" applyBorder="1" applyAlignment="1">
      <alignment horizontal="center" vertical="center"/>
    </xf>
    <xf numFmtId="0" fontId="44" fillId="6" borderId="47" xfId="0" applyFont="1" applyFill="1" applyBorder="1" applyAlignment="1">
      <alignment horizontal="center" vertical="top"/>
    </xf>
    <xf numFmtId="0" fontId="44" fillId="3" borderId="11" xfId="0" applyFont="1" applyFill="1" applyBorder="1" applyAlignment="1">
      <alignment horizontal="center" vertical="top" wrapText="1"/>
    </xf>
    <xf numFmtId="0" fontId="44" fillId="3" borderId="0" xfId="0" applyFont="1" applyFill="1" applyAlignment="1">
      <alignment horizontal="center" vertical="center"/>
    </xf>
    <xf numFmtId="0" fontId="44" fillId="3" borderId="8" xfId="0" applyFont="1" applyFill="1" applyBorder="1" applyAlignment="1">
      <alignment horizontal="center" vertical="top"/>
    </xf>
    <xf numFmtId="0" fontId="44" fillId="6" borderId="7" xfId="0" applyFont="1" applyFill="1" applyBorder="1" applyAlignment="1">
      <alignment horizontal="center" vertical="top"/>
    </xf>
    <xf numFmtId="0" fontId="44" fillId="3" borderId="11" xfId="0" applyFont="1" applyFill="1" applyBorder="1" applyAlignment="1">
      <alignment horizontal="center" vertical="center" wrapText="1"/>
    </xf>
    <xf numFmtId="0" fontId="43" fillId="3" borderId="8" xfId="0" applyFont="1" applyFill="1" applyBorder="1" applyAlignment="1">
      <alignment horizontal="center" vertical="center"/>
    </xf>
    <xf numFmtId="0" fontId="44" fillId="6" borderId="3" xfId="0" applyFont="1" applyFill="1" applyBorder="1" applyAlignment="1">
      <alignment horizontal="center" vertical="top"/>
    </xf>
    <xf numFmtId="0" fontId="44" fillId="6" borderId="42" xfId="0" applyFont="1" applyFill="1" applyBorder="1" applyAlignment="1">
      <alignment horizontal="center" vertical="top"/>
    </xf>
    <xf numFmtId="0" fontId="44" fillId="3" borderId="5" xfId="0" applyFont="1" applyFill="1" applyBorder="1" applyAlignment="1">
      <alignment horizontal="center" vertical="top" wrapText="1"/>
    </xf>
    <xf numFmtId="0" fontId="44" fillId="3" borderId="12" xfId="0" applyFont="1" applyFill="1" applyBorder="1" applyAlignment="1">
      <alignment horizontal="center" vertical="top"/>
    </xf>
    <xf numFmtId="0" fontId="44" fillId="3" borderId="13" xfId="0" applyFont="1" applyFill="1" applyBorder="1" applyAlignment="1">
      <alignment horizontal="center" vertical="top"/>
    </xf>
    <xf numFmtId="0" fontId="44" fillId="6" borderId="43" xfId="0" applyFont="1" applyFill="1" applyBorder="1" applyAlignment="1">
      <alignment horizontal="center" vertical="top"/>
    </xf>
    <xf numFmtId="0" fontId="8" fillId="0" borderId="0" xfId="14" applyFont="1" applyAlignment="1">
      <alignment horizontal="center" vertical="center"/>
    </xf>
    <xf numFmtId="0" fontId="21" fillId="0" borderId="0" xfId="0" applyFont="1" applyAlignment="1">
      <alignment horizontal="center" vertical="center"/>
    </xf>
    <xf numFmtId="0" fontId="41" fillId="0" borderId="0" xfId="0" applyFont="1" applyAlignment="1">
      <alignment horizontal="right" vertical="top"/>
    </xf>
    <xf numFmtId="0" fontId="0" fillId="0" borderId="0" xfId="0" applyProtection="1">
      <alignment vertical="center"/>
      <protection locked="0"/>
    </xf>
    <xf numFmtId="0" fontId="60" fillId="0" borderId="0" xfId="0" applyFont="1" applyProtection="1">
      <alignment vertical="center"/>
      <protection locked="0"/>
    </xf>
    <xf numFmtId="0" fontId="61" fillId="0" borderId="0" xfId="0" applyFont="1">
      <alignment vertical="center"/>
    </xf>
    <xf numFmtId="0" fontId="60" fillId="0" borderId="0" xfId="0" applyFont="1">
      <alignment vertical="center"/>
    </xf>
    <xf numFmtId="0" fontId="8" fillId="0" borderId="0" xfId="0" applyFont="1" applyAlignment="1">
      <alignment vertical="top"/>
    </xf>
    <xf numFmtId="0" fontId="60" fillId="0" borderId="0" xfId="0" applyFont="1" applyAlignment="1">
      <alignment vertical="top"/>
    </xf>
    <xf numFmtId="40" fontId="0" fillId="0" borderId="0" xfId="0" applyNumberFormat="1">
      <alignment vertical="center"/>
    </xf>
    <xf numFmtId="0" fontId="40" fillId="3" borderId="51" xfId="0" applyFont="1" applyFill="1" applyBorder="1" applyAlignment="1">
      <alignment horizontal="center" vertical="center" wrapText="1"/>
    </xf>
    <xf numFmtId="0" fontId="40" fillId="3" borderId="60" xfId="0" applyFont="1" applyFill="1" applyBorder="1" applyAlignment="1">
      <alignment vertical="center" wrapText="1"/>
    </xf>
    <xf numFmtId="38" fontId="40" fillId="5" borderId="26" xfId="2" applyFont="1" applyFill="1" applyBorder="1" applyAlignment="1" applyProtection="1">
      <alignment vertical="center" shrinkToFit="1"/>
    </xf>
    <xf numFmtId="0" fontId="40" fillId="3" borderId="61" xfId="0" applyFont="1" applyFill="1" applyBorder="1" applyAlignment="1">
      <alignment horizontal="center" vertical="center" wrapText="1"/>
    </xf>
    <xf numFmtId="0" fontId="40" fillId="3" borderId="60" xfId="0" applyFont="1" applyFill="1" applyBorder="1" applyAlignment="1">
      <alignment horizontal="center" vertical="center" wrapText="1"/>
    </xf>
    <xf numFmtId="38" fontId="40" fillId="3" borderId="61" xfId="0" applyNumberFormat="1" applyFont="1" applyFill="1" applyBorder="1" applyAlignment="1">
      <alignment horizontal="center" vertical="center" wrapText="1"/>
    </xf>
    <xf numFmtId="0" fontId="40" fillId="3" borderId="62" xfId="0" applyFont="1" applyFill="1" applyBorder="1" applyAlignment="1">
      <alignment horizontal="center" vertical="center" wrapText="1"/>
    </xf>
    <xf numFmtId="38" fontId="0" fillId="0" borderId="0" xfId="0" applyNumberFormat="1">
      <alignment vertical="center"/>
    </xf>
    <xf numFmtId="0" fontId="38" fillId="7" borderId="26" xfId="0" applyFont="1" applyFill="1" applyBorder="1" applyAlignment="1">
      <alignment horizontal="center" vertical="center" wrapText="1"/>
    </xf>
    <xf numFmtId="0" fontId="38" fillId="7" borderId="48" xfId="0" applyFont="1" applyFill="1" applyBorder="1" applyAlignment="1">
      <alignment horizontal="left" vertical="center"/>
    </xf>
    <xf numFmtId="0" fontId="38" fillId="7" borderId="44" xfId="0" applyFont="1" applyFill="1" applyBorder="1" applyAlignment="1">
      <alignment horizontal="left" vertical="center"/>
    </xf>
    <xf numFmtId="0" fontId="38" fillId="7" borderId="45" xfId="0" applyFont="1" applyFill="1" applyBorder="1" applyAlignment="1">
      <alignment horizontal="left" vertical="center"/>
    </xf>
    <xf numFmtId="0" fontId="38" fillId="7" borderId="78" xfId="0" applyFont="1" applyFill="1" applyBorder="1" applyAlignment="1">
      <alignment horizontal="center" vertical="center" wrapText="1"/>
    </xf>
    <xf numFmtId="0" fontId="67" fillId="0" borderId="0" xfId="0" applyFont="1">
      <alignment vertical="center"/>
    </xf>
    <xf numFmtId="0" fontId="33" fillId="0" borderId="0" xfId="15" applyFont="1" applyAlignment="1" applyProtection="1">
      <alignment vertical="top"/>
      <protection locked="0"/>
    </xf>
    <xf numFmtId="0" fontId="63" fillId="0" borderId="0" xfId="0" applyFont="1" applyAlignment="1">
      <alignment vertical="top"/>
    </xf>
    <xf numFmtId="0" fontId="22" fillId="0" borderId="0" xfId="0" applyFont="1" applyAlignment="1">
      <alignment vertical="top"/>
    </xf>
    <xf numFmtId="0" fontId="0" fillId="0" borderId="0" xfId="0" applyAlignment="1" applyProtection="1">
      <alignment vertical="top"/>
      <protection locked="0"/>
    </xf>
    <xf numFmtId="0" fontId="20" fillId="0" borderId="0" xfId="15" applyFont="1" applyProtection="1">
      <alignment vertical="center"/>
      <protection locked="0"/>
    </xf>
    <xf numFmtId="0" fontId="20" fillId="0" borderId="0" xfId="15" applyFont="1" applyAlignment="1" applyProtection="1">
      <alignment vertical="top"/>
      <protection locked="0"/>
    </xf>
    <xf numFmtId="0" fontId="20" fillId="0" borderId="0" xfId="15" applyFont="1" applyAlignment="1" applyProtection="1">
      <alignment vertical="top" wrapText="1"/>
      <protection locked="0"/>
    </xf>
    <xf numFmtId="0" fontId="29" fillId="0" borderId="47" xfId="15" applyFont="1" applyBorder="1" applyAlignment="1" applyProtection="1">
      <alignment horizontal="center" vertical="center" wrapText="1"/>
      <protection locked="0"/>
    </xf>
    <xf numFmtId="0" fontId="25" fillId="0" borderId="11" xfId="0" applyFont="1" applyBorder="1" applyAlignment="1">
      <alignment horizontal="center" vertical="center"/>
    </xf>
    <xf numFmtId="0" fontId="30" fillId="0" borderId="11" xfId="0" applyFont="1" applyBorder="1" applyAlignment="1">
      <alignment horizontal="center" vertical="center"/>
    </xf>
    <xf numFmtId="0" fontId="20" fillId="0" borderId="91" xfId="0" applyFont="1" applyBorder="1" applyAlignment="1">
      <alignment horizontal="center" vertical="top"/>
    </xf>
    <xf numFmtId="0" fontId="8" fillId="0" borderId="91" xfId="0" applyFont="1" applyBorder="1" applyAlignment="1">
      <alignment horizontal="center" vertical="center" wrapText="1"/>
    </xf>
    <xf numFmtId="0" fontId="65" fillId="0" borderId="11" xfId="15" applyFont="1" applyBorder="1" applyAlignment="1" applyProtection="1">
      <alignment horizontal="center" vertical="center"/>
      <protection locked="0"/>
    </xf>
    <xf numFmtId="0" fontId="29" fillId="0" borderId="46" xfId="15" applyFont="1" applyBorder="1" applyAlignment="1" applyProtection="1">
      <alignment horizontal="center" vertical="center"/>
      <protection locked="0"/>
    </xf>
    <xf numFmtId="0" fontId="68" fillId="0" borderId="0" xfId="15" applyFont="1" applyAlignment="1" applyProtection="1">
      <alignment horizontal="right" vertical="top" wrapText="1"/>
      <protection locked="0"/>
    </xf>
    <xf numFmtId="0" fontId="68" fillId="0" borderId="0" xfId="15" applyFont="1" applyAlignment="1" applyProtection="1">
      <alignment vertical="top"/>
      <protection locked="0"/>
    </xf>
    <xf numFmtId="0" fontId="40" fillId="0" borderId="0" xfId="0" applyFont="1">
      <alignment vertical="center"/>
    </xf>
    <xf numFmtId="0" fontId="40" fillId="0" borderId="0" xfId="0" applyFont="1" applyAlignment="1">
      <alignment vertical="center" wrapText="1"/>
    </xf>
    <xf numFmtId="0" fontId="8" fillId="0" borderId="0" xfId="0" applyFont="1" applyAlignment="1">
      <alignment horizontal="left" vertical="center" indent="1"/>
    </xf>
    <xf numFmtId="176" fontId="8" fillId="0" borderId="0" xfId="0" applyNumberFormat="1" applyFont="1">
      <alignment vertical="center"/>
    </xf>
    <xf numFmtId="176" fontId="8" fillId="0" borderId="0" xfId="0" applyNumberFormat="1" applyFont="1" applyAlignment="1">
      <alignment horizontal="center" vertical="center"/>
    </xf>
    <xf numFmtId="0" fontId="8" fillId="0" borderId="0" xfId="0" applyFont="1" applyAlignment="1">
      <alignment vertical="center" textRotation="255"/>
    </xf>
    <xf numFmtId="183" fontId="40" fillId="0" borderId="11" xfId="0" applyNumberFormat="1"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shrinkToFit="1"/>
    </xf>
    <xf numFmtId="0" fontId="9" fillId="0" borderId="0" xfId="0" applyFont="1" applyAlignment="1">
      <alignment vertical="center" textRotation="255"/>
    </xf>
    <xf numFmtId="0" fontId="40" fillId="2" borderId="15" xfId="0" applyFont="1" applyFill="1" applyBorder="1">
      <alignment vertical="center"/>
    </xf>
    <xf numFmtId="0" fontId="40" fillId="2" borderId="44" xfId="0" applyFont="1" applyFill="1" applyBorder="1">
      <alignment vertical="center"/>
    </xf>
    <xf numFmtId="0" fontId="40" fillId="2" borderId="14" xfId="0" applyFont="1" applyFill="1" applyBorder="1">
      <alignment vertical="center"/>
    </xf>
    <xf numFmtId="0" fontId="40" fillId="2" borderId="6" xfId="0" applyFont="1" applyFill="1" applyBorder="1">
      <alignment vertical="center"/>
    </xf>
    <xf numFmtId="0" fontId="40" fillId="2" borderId="11" xfId="0" applyFont="1" applyFill="1" applyBorder="1" applyAlignment="1">
      <alignment vertical="center" wrapText="1"/>
    </xf>
    <xf numFmtId="184" fontId="69" fillId="3" borderId="24" xfId="2" applyNumberFormat="1" applyFont="1" applyFill="1" applyBorder="1" applyAlignment="1">
      <alignment horizontal="right" vertical="center" shrinkToFit="1"/>
    </xf>
    <xf numFmtId="186" fontId="69" fillId="5" borderId="24" xfId="2" applyNumberFormat="1" applyFont="1" applyFill="1" applyBorder="1" applyAlignment="1">
      <alignment horizontal="right" vertical="center" shrinkToFit="1"/>
    </xf>
    <xf numFmtId="187" fontId="69" fillId="5" borderId="25" xfId="0" applyNumberFormat="1" applyFont="1" applyFill="1" applyBorder="1" applyAlignment="1">
      <alignment horizontal="right" vertical="center" shrinkToFit="1"/>
    </xf>
    <xf numFmtId="187" fontId="69" fillId="0" borderId="25" xfId="0" applyNumberFormat="1" applyFont="1" applyBorder="1" applyAlignment="1">
      <alignment horizontal="right" vertical="center" shrinkToFit="1"/>
    </xf>
    <xf numFmtId="0" fontId="40" fillId="0" borderId="0" xfId="0" applyFont="1" applyAlignment="1">
      <alignment vertical="center" textRotation="255"/>
    </xf>
    <xf numFmtId="0" fontId="40" fillId="3" borderId="0" xfId="0" applyFont="1" applyFill="1" applyAlignment="1">
      <alignment horizontal="center" vertical="center"/>
    </xf>
    <xf numFmtId="189" fontId="50" fillId="3" borderId="0" xfId="2" applyNumberFormat="1" applyFont="1" applyFill="1" applyBorder="1" applyAlignment="1">
      <alignment horizontal="right" vertical="center" wrapText="1"/>
    </xf>
    <xf numFmtId="182" fontId="69" fillId="3" borderId="0" xfId="2" applyNumberFormat="1" applyFont="1" applyFill="1" applyBorder="1" applyAlignment="1">
      <alignment horizontal="right" vertical="center" shrinkToFit="1"/>
    </xf>
    <xf numFmtId="0" fontId="40" fillId="2" borderId="11" xfId="0" applyFont="1" applyFill="1" applyBorder="1" applyAlignment="1">
      <alignment horizontal="center" vertical="center" wrapText="1" shrinkToFit="1"/>
    </xf>
    <xf numFmtId="189" fontId="69" fillId="3" borderId="0" xfId="2" applyNumberFormat="1" applyFont="1" applyFill="1" applyBorder="1" applyAlignment="1">
      <alignment horizontal="right" vertical="center" shrinkToFit="1"/>
    </xf>
    <xf numFmtId="0" fontId="40" fillId="2" borderId="5" xfId="0" applyFont="1" applyFill="1" applyBorder="1" applyAlignment="1">
      <alignment horizontal="center" vertical="center" wrapText="1" shrinkToFit="1"/>
    </xf>
    <xf numFmtId="0" fontId="8" fillId="0" borderId="0" xfId="0" applyFont="1" applyAlignment="1">
      <alignment horizontal="left" vertical="top" indent="1"/>
    </xf>
    <xf numFmtId="0" fontId="9" fillId="0" borderId="0" xfId="0" applyFont="1" applyAlignment="1">
      <alignment vertical="center" wrapText="1"/>
    </xf>
    <xf numFmtId="0" fontId="40" fillId="0" borderId="0" xfId="0" applyFont="1" applyAlignment="1"/>
    <xf numFmtId="0" fontId="40" fillId="0" borderId="0" xfId="0" applyFont="1" applyAlignment="1">
      <alignment horizontal="center" vertical="center"/>
    </xf>
    <xf numFmtId="0" fontId="40" fillId="0" borderId="0" xfId="0" applyFont="1" applyAlignment="1">
      <alignment horizontal="left" vertical="center"/>
    </xf>
    <xf numFmtId="0" fontId="9"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40" fillId="0" borderId="0" xfId="0" applyFont="1" applyAlignment="1">
      <alignment horizontal="center" vertical="center" wrapText="1"/>
    </xf>
    <xf numFmtId="0" fontId="8" fillId="0" borderId="0" xfId="0" applyFont="1" applyAlignment="1">
      <alignment horizontal="left" vertical="center" wrapText="1"/>
    </xf>
    <xf numFmtId="0" fontId="8" fillId="0" borderId="39" xfId="0" applyFont="1" applyBorder="1">
      <alignment vertical="center"/>
    </xf>
    <xf numFmtId="0" fontId="71" fillId="0" borderId="0" xfId="0" applyFont="1">
      <alignment vertical="center"/>
    </xf>
    <xf numFmtId="0" fontId="25" fillId="0" borderId="0" xfId="0" applyFont="1">
      <alignment vertical="center"/>
    </xf>
    <xf numFmtId="180" fontId="8" fillId="5" borderId="1" xfId="0" applyNumberFormat="1" applyFont="1" applyFill="1" applyBorder="1" applyAlignment="1">
      <alignment horizontal="center" vertical="center"/>
    </xf>
    <xf numFmtId="0" fontId="9" fillId="0" borderId="0" xfId="0" applyFont="1" applyAlignment="1">
      <alignment horizontal="center" vertical="center"/>
    </xf>
    <xf numFmtId="0" fontId="72" fillId="0" borderId="6" xfId="0" applyFont="1" applyBorder="1" applyAlignment="1">
      <alignment horizontal="center" vertical="center"/>
    </xf>
    <xf numFmtId="0" fontId="72" fillId="0" borderId="0" xfId="0" applyFont="1" applyAlignment="1">
      <alignment horizontal="center" vertical="center"/>
    </xf>
    <xf numFmtId="180" fontId="72" fillId="0" borderId="6" xfId="0" applyNumberFormat="1" applyFont="1" applyBorder="1" applyAlignment="1">
      <alignment horizontal="center" vertical="center"/>
    </xf>
    <xf numFmtId="180" fontId="25" fillId="0" borderId="0" xfId="0" applyNumberFormat="1" applyFont="1" applyAlignment="1">
      <alignment horizontal="left" vertical="center"/>
    </xf>
    <xf numFmtId="0" fontId="9" fillId="0" borderId="11" xfId="14" applyFont="1" applyBorder="1" applyAlignment="1">
      <alignment vertical="center"/>
    </xf>
    <xf numFmtId="0" fontId="9" fillId="0" borderId="0" xfId="14" applyFont="1" applyAlignment="1">
      <alignment vertical="center"/>
    </xf>
    <xf numFmtId="0" fontId="35" fillId="0" borderId="11" xfId="0" applyFont="1" applyBorder="1" applyAlignment="1">
      <alignment vertical="center" wrapText="1"/>
    </xf>
    <xf numFmtId="0" fontId="35" fillId="0" borderId="0" xfId="0" applyFont="1" applyAlignment="1">
      <alignment vertical="center" wrapText="1"/>
    </xf>
    <xf numFmtId="0" fontId="35" fillId="0" borderId="11" xfId="0" applyFont="1" applyBorder="1">
      <alignment vertical="center"/>
    </xf>
    <xf numFmtId="38" fontId="19" fillId="0" borderId="11" xfId="2" applyFont="1" applyFill="1" applyBorder="1" applyAlignment="1" applyProtection="1">
      <alignment vertical="center" shrinkToFit="1"/>
    </xf>
    <xf numFmtId="38" fontId="19" fillId="0" borderId="0" xfId="2" applyFont="1" applyFill="1" applyBorder="1" applyAlignment="1" applyProtection="1">
      <alignment vertical="center" shrinkToFit="1"/>
    </xf>
    <xf numFmtId="38" fontId="54" fillId="0" borderId="11" xfId="2" applyFont="1" applyFill="1" applyBorder="1" applyAlignment="1" applyProtection="1">
      <alignment vertical="center" shrinkToFit="1"/>
    </xf>
    <xf numFmtId="0" fontId="41" fillId="0" borderId="0" xfId="0" applyFont="1" applyAlignment="1">
      <alignment vertical="center" shrinkToFit="1"/>
    </xf>
    <xf numFmtId="3" fontId="54" fillId="0" borderId="11" xfId="0" applyNumberFormat="1" applyFont="1" applyBorder="1" applyAlignment="1">
      <alignment vertical="center" shrinkToFit="1"/>
    </xf>
    <xf numFmtId="0" fontId="43" fillId="0" borderId="42" xfId="0" applyFont="1" applyBorder="1" applyAlignment="1">
      <alignment vertical="top" textRotation="255" wrapText="1"/>
    </xf>
    <xf numFmtId="0" fontId="9" fillId="0" borderId="42" xfId="0" applyFont="1" applyBorder="1" applyAlignment="1">
      <alignment horizontal="left" vertical="top" wrapText="1"/>
    </xf>
    <xf numFmtId="0" fontId="23" fillId="0" borderId="42" xfId="0" applyFont="1" applyBorder="1" applyAlignment="1">
      <alignment horizontal="center" vertical="top" textRotation="255" wrapText="1"/>
    </xf>
    <xf numFmtId="0" fontId="9" fillId="0" borderId="42" xfId="0" applyFont="1" applyBorder="1" applyAlignment="1">
      <alignment horizontal="center" vertical="top" wrapText="1"/>
    </xf>
    <xf numFmtId="0" fontId="9" fillId="0" borderId="43" xfId="0" applyFont="1" applyBorder="1" applyAlignment="1">
      <alignment horizontal="left" vertical="top" wrapText="1"/>
    </xf>
    <xf numFmtId="0" fontId="9" fillId="0" borderId="0" xfId="6" applyFont="1" applyAlignment="1">
      <alignment horizontal="left" vertical="center"/>
    </xf>
    <xf numFmtId="0" fontId="9" fillId="0" borderId="0" xfId="6" applyFont="1" applyAlignment="1">
      <alignment horizontal="left" vertical="center" wrapText="1" shrinkToFit="1"/>
    </xf>
    <xf numFmtId="0" fontId="9" fillId="0" borderId="0" xfId="6" applyFont="1">
      <alignment vertical="center"/>
    </xf>
    <xf numFmtId="0" fontId="9" fillId="0" borderId="0" xfId="6" applyFont="1" applyAlignment="1">
      <alignment vertical="top" wrapText="1"/>
    </xf>
    <xf numFmtId="0" fontId="9" fillId="0" borderId="0" xfId="6" applyFont="1" applyAlignment="1">
      <alignment horizontal="center" vertical="center"/>
    </xf>
    <xf numFmtId="0" fontId="9" fillId="0" borderId="0" xfId="6" applyFont="1" applyAlignment="1">
      <alignment horizontal="left" vertical="center" indent="1"/>
    </xf>
    <xf numFmtId="0" fontId="9" fillId="0" borderId="0" xfId="6" applyFont="1" applyAlignment="1">
      <alignment vertical="center" wrapText="1"/>
    </xf>
    <xf numFmtId="176" fontId="9" fillId="0" borderId="0" xfId="6" applyNumberFormat="1" applyFont="1">
      <alignment vertical="center"/>
    </xf>
    <xf numFmtId="176" fontId="9" fillId="0" borderId="0" xfId="6" applyNumberFormat="1" applyFont="1" applyAlignment="1">
      <alignment horizontal="center" vertical="center"/>
    </xf>
    <xf numFmtId="0" fontId="9" fillId="0" borderId="0" xfId="6" applyFont="1" applyAlignment="1">
      <alignment vertical="center" textRotation="255"/>
    </xf>
    <xf numFmtId="0" fontId="9" fillId="0" borderId="0" xfId="6" applyFont="1" applyAlignment="1">
      <alignment vertical="center" wrapText="1" shrinkToFit="1"/>
    </xf>
    <xf numFmtId="0" fontId="9" fillId="0" borderId="0" xfId="6" applyFont="1" applyAlignment="1">
      <alignment horizontal="center" vertical="center" shrinkToFit="1"/>
    </xf>
    <xf numFmtId="181" fontId="9" fillId="0" borderId="0" xfId="6" applyNumberFormat="1" applyFont="1" applyAlignment="1">
      <alignment horizontal="right" vertical="center" shrinkToFit="1"/>
    </xf>
    <xf numFmtId="183" fontId="9" fillId="0" borderId="0" xfId="6" applyNumberFormat="1" applyFont="1" applyAlignment="1">
      <alignment horizontal="center" vertical="center"/>
    </xf>
    <xf numFmtId="177" fontId="9" fillId="0" borderId="0" xfId="6" applyNumberFormat="1" applyFont="1" applyAlignment="1">
      <alignment horizontal="left" vertical="center"/>
    </xf>
    <xf numFmtId="0" fontId="9" fillId="0" borderId="0" xfId="6" applyFont="1" applyAlignment="1">
      <alignment horizontal="left" vertical="top" wrapText="1"/>
    </xf>
    <xf numFmtId="0" fontId="9" fillId="0" borderId="99" xfId="6" applyFont="1" applyBorder="1" applyAlignment="1">
      <alignment horizontal="center" vertical="center"/>
    </xf>
    <xf numFmtId="0" fontId="9" fillId="0" borderId="99" xfId="6" applyFont="1" applyBorder="1">
      <alignment vertical="center"/>
    </xf>
    <xf numFmtId="0" fontId="9" fillId="0" borderId="42" xfId="6" applyFont="1" applyBorder="1" applyAlignment="1">
      <alignment horizontal="center" vertical="center"/>
    </xf>
    <xf numFmtId="0" fontId="9" fillId="0" borderId="0" xfId="6" applyFont="1" applyAlignment="1">
      <alignment horizontal="left" vertical="top" indent="1"/>
    </xf>
    <xf numFmtId="0" fontId="9" fillId="0" borderId="0" xfId="6" applyFont="1" applyAlignment="1">
      <alignment vertical="top"/>
    </xf>
    <xf numFmtId="0" fontId="9" fillId="0" borderId="0" xfId="6" applyFont="1" applyAlignment="1">
      <alignment horizontal="left" vertical="top" wrapText="1" shrinkToFit="1"/>
    </xf>
    <xf numFmtId="0" fontId="9" fillId="0" borderId="0" xfId="6" applyFont="1" applyAlignment="1">
      <alignment vertical="top" wrapText="1" shrinkToFit="1"/>
    </xf>
    <xf numFmtId="0" fontId="14" fillId="6" borderId="58" xfId="0" applyFont="1" applyFill="1" applyBorder="1" applyAlignment="1">
      <alignment vertical="center" shrinkToFit="1"/>
    </xf>
    <xf numFmtId="0" fontId="14" fillId="6" borderId="42" xfId="0" applyFont="1" applyFill="1" applyBorder="1" applyAlignment="1">
      <alignment vertical="center" shrinkToFit="1"/>
    </xf>
    <xf numFmtId="0" fontId="14" fillId="6" borderId="42" xfId="0" applyFont="1" applyFill="1" applyBorder="1" applyAlignment="1">
      <alignment horizontal="center" vertical="center" shrinkToFit="1"/>
    </xf>
    <xf numFmtId="38" fontId="14" fillId="6" borderId="42" xfId="2" applyFont="1" applyFill="1" applyBorder="1" applyAlignment="1" applyProtection="1">
      <alignment vertical="center" shrinkToFit="1"/>
    </xf>
    <xf numFmtId="0" fontId="14" fillId="6" borderId="43" xfId="0" applyFont="1" applyFill="1" applyBorder="1" applyAlignment="1">
      <alignment horizontal="left" vertical="center" shrinkToFit="1"/>
    </xf>
    <xf numFmtId="38" fontId="14" fillId="5" borderId="43" xfId="2" applyFont="1" applyFill="1" applyBorder="1" applyAlignment="1" applyProtection="1">
      <alignment horizontal="right" vertical="center" shrinkToFit="1"/>
    </xf>
    <xf numFmtId="0" fontId="14" fillId="6" borderId="43" xfId="0" applyFont="1" applyFill="1" applyBorder="1" applyAlignment="1">
      <alignment horizontal="center" vertical="center" shrinkToFit="1"/>
    </xf>
    <xf numFmtId="38" fontId="83" fillId="5" borderId="69" xfId="2" applyFont="1" applyFill="1" applyBorder="1" applyAlignment="1" applyProtection="1">
      <alignment horizontal="right" vertical="center" shrinkToFit="1"/>
    </xf>
    <xf numFmtId="38" fontId="83" fillId="5" borderId="70" xfId="2" applyFont="1" applyFill="1" applyBorder="1" applyAlignment="1" applyProtection="1">
      <alignment horizontal="right" vertical="center" shrinkToFit="1"/>
    </xf>
    <xf numFmtId="38" fontId="83" fillId="5" borderId="87" xfId="2" applyFont="1" applyFill="1" applyBorder="1" applyAlignment="1" applyProtection="1">
      <alignment horizontal="right" vertical="center" shrinkToFit="1"/>
    </xf>
    <xf numFmtId="38" fontId="83" fillId="5" borderId="79" xfId="2" applyFont="1" applyFill="1" applyBorder="1" applyAlignment="1" applyProtection="1">
      <alignment horizontal="right" vertical="center" shrinkToFit="1"/>
    </xf>
    <xf numFmtId="38" fontId="83" fillId="5" borderId="40" xfId="2" applyFont="1" applyFill="1" applyBorder="1" applyAlignment="1" applyProtection="1">
      <alignment horizontal="right" vertical="center" shrinkToFit="1"/>
    </xf>
    <xf numFmtId="38" fontId="83" fillId="5" borderId="89" xfId="2" applyFont="1" applyFill="1" applyBorder="1" applyAlignment="1" applyProtection="1">
      <alignment horizontal="right" vertical="center" shrinkToFit="1"/>
    </xf>
    <xf numFmtId="38" fontId="83" fillId="5" borderId="64" xfId="2" applyFont="1" applyFill="1" applyBorder="1" applyAlignment="1" applyProtection="1">
      <alignment horizontal="right" vertical="center" shrinkToFit="1"/>
    </xf>
    <xf numFmtId="38" fontId="84" fillId="5" borderId="64" xfId="2" applyFont="1" applyFill="1" applyBorder="1" applyAlignment="1" applyProtection="1">
      <alignment horizontal="left" vertical="center" shrinkToFit="1"/>
    </xf>
    <xf numFmtId="38" fontId="84" fillId="5" borderId="40" xfId="2" applyFont="1" applyFill="1" applyBorder="1" applyAlignment="1" applyProtection="1">
      <alignment horizontal="left" vertical="center" shrinkToFit="1"/>
    </xf>
    <xf numFmtId="38" fontId="84" fillId="5" borderId="80" xfId="2" applyFont="1" applyFill="1" applyBorder="1" applyAlignment="1" applyProtection="1">
      <alignment horizontal="left" vertical="center" shrinkToFit="1"/>
    </xf>
    <xf numFmtId="38" fontId="83" fillId="5" borderId="84" xfId="2" applyFont="1" applyFill="1" applyBorder="1" applyAlignment="1" applyProtection="1">
      <alignment horizontal="right" vertical="center" shrinkToFit="1"/>
    </xf>
    <xf numFmtId="38" fontId="83" fillId="5" borderId="85" xfId="2" applyFont="1" applyFill="1" applyBorder="1" applyAlignment="1" applyProtection="1">
      <alignment horizontal="right" vertical="center" shrinkToFit="1"/>
    </xf>
    <xf numFmtId="38" fontId="83" fillId="5" borderId="88" xfId="2" applyFont="1" applyFill="1" applyBorder="1" applyAlignment="1" applyProtection="1">
      <alignment horizontal="right" vertical="center" shrinkToFit="1"/>
    </xf>
    <xf numFmtId="38" fontId="83" fillId="5" borderId="86" xfId="2" applyFont="1" applyFill="1" applyBorder="1" applyAlignment="1" applyProtection="1">
      <alignment horizontal="right" vertical="center" shrinkToFit="1"/>
    </xf>
    <xf numFmtId="38" fontId="85" fillId="5" borderId="42" xfId="2" applyFont="1" applyFill="1" applyBorder="1" applyAlignment="1" applyProtection="1">
      <alignment horizontal="center" vertical="center" shrinkToFit="1"/>
    </xf>
    <xf numFmtId="0" fontId="85" fillId="5" borderId="42" xfId="0" applyFont="1" applyFill="1" applyBorder="1" applyAlignment="1">
      <alignment horizontal="center" vertical="center" shrinkToFit="1"/>
    </xf>
    <xf numFmtId="0" fontId="82" fillId="5" borderId="42" xfId="0" applyFont="1" applyFill="1" applyBorder="1" applyAlignment="1">
      <alignment horizontal="center" vertical="center" shrinkToFit="1"/>
    </xf>
    <xf numFmtId="0" fontId="81" fillId="6" borderId="42" xfId="0" applyFont="1" applyFill="1" applyBorder="1" applyAlignment="1">
      <alignment horizontal="left" vertical="center" wrapText="1"/>
    </xf>
    <xf numFmtId="38" fontId="83" fillId="0" borderId="70" xfId="2" applyFont="1" applyFill="1" applyBorder="1" applyAlignment="1" applyProtection="1">
      <alignment horizontal="left" vertical="center" wrapText="1"/>
    </xf>
    <xf numFmtId="38" fontId="83" fillId="0" borderId="40" xfId="2" applyFont="1" applyFill="1" applyBorder="1" applyAlignment="1" applyProtection="1">
      <alignment horizontal="left" vertical="center" wrapText="1"/>
    </xf>
    <xf numFmtId="38" fontId="76" fillId="0" borderId="40" xfId="2" applyFont="1" applyFill="1" applyBorder="1" applyAlignment="1" applyProtection="1">
      <alignment horizontal="left" vertical="center" wrapText="1"/>
    </xf>
    <xf numFmtId="38" fontId="83" fillId="0" borderId="85" xfId="2" applyFont="1" applyFill="1" applyBorder="1" applyAlignment="1" applyProtection="1">
      <alignment horizontal="right" vertical="center" shrinkToFit="1"/>
    </xf>
    <xf numFmtId="38" fontId="84" fillId="0" borderId="40" xfId="2" applyFont="1" applyFill="1" applyBorder="1" applyAlignment="1" applyProtection="1">
      <alignment horizontal="left" vertical="center" wrapText="1"/>
    </xf>
    <xf numFmtId="38" fontId="83" fillId="0" borderId="82" xfId="2" applyFont="1" applyFill="1" applyBorder="1" applyAlignment="1" applyProtection="1">
      <alignment horizontal="right" vertical="center" shrinkToFit="1"/>
    </xf>
    <xf numFmtId="0" fontId="9" fillId="0" borderId="103" xfId="6" applyFont="1" applyBorder="1" applyAlignment="1">
      <alignment horizontal="right" vertical="center"/>
    </xf>
    <xf numFmtId="0" fontId="9" fillId="0" borderId="43" xfId="6" applyFont="1" applyBorder="1" applyAlignment="1">
      <alignment horizontal="right" vertical="center"/>
    </xf>
    <xf numFmtId="0" fontId="9" fillId="0" borderId="104" xfId="6" applyFont="1" applyBorder="1" applyAlignment="1">
      <alignment horizontal="left" vertical="center"/>
    </xf>
    <xf numFmtId="0" fontId="9" fillId="0" borderId="45" xfId="6" applyFont="1" applyBorder="1" applyAlignment="1">
      <alignment horizontal="left" vertical="center"/>
    </xf>
    <xf numFmtId="184" fontId="76" fillId="5" borderId="9" xfId="2" applyNumberFormat="1" applyFont="1" applyFill="1" applyBorder="1" applyAlignment="1">
      <alignment horizontal="left" vertical="top" wrapText="1"/>
    </xf>
    <xf numFmtId="0" fontId="15" fillId="0" borderId="0" xfId="0" applyFont="1" applyAlignment="1">
      <alignment horizontal="left" vertical="center"/>
    </xf>
    <xf numFmtId="58" fontId="8" fillId="0" borderId="0" xfId="0" applyNumberFormat="1" applyFont="1" applyAlignment="1">
      <alignment horizontal="right"/>
    </xf>
    <xf numFmtId="198" fontId="8" fillId="0" borderId="0" xfId="14" applyNumberFormat="1" applyFont="1"/>
    <xf numFmtId="0" fontId="8" fillId="0" borderId="0" xfId="14" applyFont="1" applyAlignment="1">
      <alignment horizontal="left"/>
    </xf>
    <xf numFmtId="0" fontId="8" fillId="0" borderId="0" xfId="14" applyFont="1"/>
    <xf numFmtId="0" fontId="89" fillId="0" borderId="0" xfId="0" applyFont="1" applyAlignment="1">
      <alignment horizontal="center" vertical="center"/>
    </xf>
    <xf numFmtId="0" fontId="8" fillId="0" borderId="0" xfId="14" applyFont="1" applyAlignment="1">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vertical="center" wrapText="1"/>
    </xf>
    <xf numFmtId="0" fontId="20" fillId="0" borderId="0" xfId="12" applyFont="1">
      <alignment vertical="center"/>
    </xf>
    <xf numFmtId="0" fontId="92" fillId="0" borderId="0" xfId="12" applyFont="1">
      <alignment vertical="center"/>
    </xf>
    <xf numFmtId="0" fontId="9" fillId="0" borderId="0" xfId="12" applyFont="1" applyAlignment="1">
      <alignment vertical="center" wrapText="1"/>
    </xf>
    <xf numFmtId="0" fontId="40" fillId="0" borderId="0" xfId="12" applyFont="1" applyAlignment="1">
      <alignment vertical="center" wrapText="1"/>
    </xf>
    <xf numFmtId="0" fontId="40" fillId="0" borderId="0" xfId="12" applyFont="1">
      <alignment vertical="center"/>
    </xf>
    <xf numFmtId="0" fontId="20" fillId="0" borderId="0" xfId="12" applyFont="1" applyAlignment="1">
      <alignment vertical="top"/>
    </xf>
    <xf numFmtId="0" fontId="20" fillId="0" borderId="0" xfId="12" applyFont="1" applyAlignment="1">
      <alignment horizontal="center" vertical="center"/>
    </xf>
    <xf numFmtId="0" fontId="23" fillId="0" borderId="0" xfId="12" applyFont="1" applyAlignment="1">
      <alignment horizontal="left" vertical="center" wrapText="1"/>
    </xf>
    <xf numFmtId="0" fontId="20" fillId="0" borderId="0" xfId="12" applyFont="1" applyAlignment="1">
      <alignment vertical="center" wrapText="1"/>
    </xf>
    <xf numFmtId="0" fontId="23" fillId="0" borderId="0" xfId="12" applyFont="1">
      <alignment vertical="center"/>
    </xf>
    <xf numFmtId="0" fontId="23" fillId="0" borderId="0" xfId="12" applyFont="1" applyAlignment="1">
      <alignment vertical="center" wrapText="1"/>
    </xf>
    <xf numFmtId="0" fontId="20" fillId="5" borderId="42" xfId="0" applyFont="1" applyFill="1" applyBorder="1" applyAlignment="1">
      <alignment horizontal="center" vertical="center"/>
    </xf>
    <xf numFmtId="0" fontId="8" fillId="5" borderId="1" xfId="0" applyFont="1" applyFill="1" applyBorder="1" applyAlignment="1">
      <alignment horizontal="center" vertical="center"/>
    </xf>
    <xf numFmtId="0" fontId="78" fillId="0" borderId="0" xfId="0" applyFont="1">
      <alignment vertical="center"/>
    </xf>
    <xf numFmtId="0" fontId="8" fillId="6" borderId="1" xfId="0" applyFont="1" applyFill="1" applyBorder="1">
      <alignment vertical="center"/>
    </xf>
    <xf numFmtId="0" fontId="8" fillId="10" borderId="1" xfId="0" applyFont="1" applyFill="1" applyBorder="1">
      <alignment vertical="center"/>
    </xf>
    <xf numFmtId="0" fontId="20" fillId="10" borderId="42" xfId="0" applyFont="1" applyFill="1" applyBorder="1" applyAlignment="1">
      <alignment horizontal="center" vertical="center"/>
    </xf>
    <xf numFmtId="0" fontId="20" fillId="10" borderId="0" xfId="0" applyFont="1" applyFill="1" applyAlignment="1">
      <alignment horizontal="center" vertical="center"/>
    </xf>
    <xf numFmtId="0" fontId="9" fillId="0" borderId="58" xfId="0" applyFont="1" applyBorder="1" applyAlignment="1">
      <alignment horizontal="center" vertical="top" textRotation="255" wrapText="1"/>
    </xf>
    <xf numFmtId="0" fontId="9" fillId="0" borderId="42" xfId="0" applyFont="1" applyBorder="1" applyAlignment="1">
      <alignment horizontal="center" vertical="top" textRotation="255" wrapText="1"/>
    </xf>
    <xf numFmtId="0" fontId="9" fillId="0" borderId="42" xfId="0" applyFont="1" applyBorder="1" applyAlignment="1">
      <alignment vertical="top" textRotation="255" wrapText="1"/>
    </xf>
    <xf numFmtId="0" fontId="40" fillId="8" borderId="114" xfId="0" applyFont="1" applyFill="1" applyBorder="1" applyAlignment="1">
      <alignment horizontal="center" vertical="top" wrapText="1"/>
    </xf>
    <xf numFmtId="0" fontId="12" fillId="8" borderId="115" xfId="0" applyFont="1" applyFill="1" applyBorder="1" applyAlignment="1">
      <alignment horizontal="left" vertical="center" shrinkToFit="1"/>
    </xf>
    <xf numFmtId="0" fontId="62" fillId="3" borderId="116" xfId="0" applyFont="1" applyFill="1" applyBorder="1" applyAlignment="1">
      <alignment horizontal="center" vertical="center" wrapText="1"/>
    </xf>
    <xf numFmtId="0" fontId="8" fillId="7" borderId="42" xfId="0" applyFont="1" applyFill="1" applyBorder="1" applyAlignment="1">
      <alignment horizontal="left" vertical="center"/>
    </xf>
    <xf numFmtId="0" fontId="8" fillId="0" borderId="0" xfId="0" applyFont="1" applyAlignment="1">
      <alignment horizontal="left"/>
    </xf>
    <xf numFmtId="184" fontId="43" fillId="0" borderId="9" xfId="2" applyNumberFormat="1" applyFont="1" applyFill="1" applyBorder="1" applyAlignment="1">
      <alignment horizontal="center" vertical="center" textRotation="255" shrinkToFit="1"/>
    </xf>
    <xf numFmtId="0" fontId="9" fillId="10" borderId="5" xfId="0" applyFont="1" applyFill="1" applyBorder="1" applyAlignment="1">
      <alignment horizontal="right" vertical="center" shrinkToFit="1"/>
    </xf>
    <xf numFmtId="0" fontId="9" fillId="10" borderId="13" xfId="0" applyFont="1" applyFill="1" applyBorder="1" applyAlignment="1">
      <alignment horizontal="left" vertical="center" shrinkToFit="1"/>
    </xf>
    <xf numFmtId="0" fontId="0" fillId="0" borderId="0" xfId="0" applyAlignment="1">
      <alignment horizontal="center" vertical="center"/>
    </xf>
    <xf numFmtId="0" fontId="78" fillId="0" borderId="0" xfId="0" applyFont="1" applyAlignment="1">
      <alignment horizontal="center" vertical="center"/>
    </xf>
    <xf numFmtId="0" fontId="0" fillId="0" borderId="0" xfId="0" applyAlignment="1">
      <alignment vertical="center" wrapText="1"/>
    </xf>
    <xf numFmtId="0" fontId="96" fillId="0" borderId="0" xfId="0" applyFont="1" applyAlignment="1">
      <alignment horizontal="center" vertical="center"/>
    </xf>
    <xf numFmtId="0" fontId="81" fillId="10" borderId="0" xfId="0" applyFont="1" applyFill="1" applyAlignment="1">
      <alignment horizontal="center" vertical="center"/>
    </xf>
    <xf numFmtId="0" fontId="81" fillId="10" borderId="6" xfId="0" applyFont="1" applyFill="1" applyBorder="1" applyAlignment="1">
      <alignment horizontal="center" vertical="center"/>
    </xf>
    <xf numFmtId="0" fontId="9" fillId="0" borderId="43" xfId="6" applyFont="1" applyBorder="1">
      <alignment vertical="center"/>
    </xf>
    <xf numFmtId="0" fontId="9" fillId="0" borderId="45" xfId="6" applyFont="1" applyBorder="1">
      <alignment vertical="center"/>
    </xf>
    <xf numFmtId="0" fontId="9" fillId="0" borderId="42" xfId="6" applyFont="1" applyBorder="1">
      <alignment vertical="center"/>
    </xf>
    <xf numFmtId="0" fontId="0" fillId="0" borderId="45" xfId="0" applyBorder="1" applyAlignment="1">
      <alignment vertical="center" shrinkToFit="1"/>
    </xf>
    <xf numFmtId="0" fontId="8" fillId="0" borderId="106" xfId="0" applyFont="1" applyBorder="1" applyAlignment="1">
      <alignment vertical="top" wrapText="1"/>
    </xf>
    <xf numFmtId="0" fontId="8" fillId="0" borderId="11" xfId="0" applyFont="1" applyBorder="1" applyAlignment="1">
      <alignment vertical="top" wrapText="1"/>
    </xf>
    <xf numFmtId="0" fontId="8" fillId="0" borderId="3" xfId="0" applyFont="1" applyBorder="1" applyAlignment="1">
      <alignment vertical="top"/>
    </xf>
    <xf numFmtId="0" fontId="8" fillId="0" borderId="12" xfId="0" applyFont="1" applyBorder="1">
      <alignment vertical="center"/>
    </xf>
    <xf numFmtId="0" fontId="8" fillId="0" borderId="12" xfId="0" applyFont="1" applyBorder="1" applyAlignment="1">
      <alignment vertical="top"/>
    </xf>
    <xf numFmtId="0" fontId="14" fillId="10" borderId="42" xfId="0" applyFont="1" applyFill="1" applyBorder="1" applyAlignment="1">
      <alignment horizontal="center" vertical="center" shrinkToFit="1"/>
    </xf>
    <xf numFmtId="0" fontId="14" fillId="10" borderId="59" xfId="0" applyFont="1" applyFill="1" applyBorder="1" applyAlignment="1">
      <alignment horizontal="center" vertical="center" shrinkToFit="1"/>
    </xf>
    <xf numFmtId="0" fontId="8" fillId="10" borderId="19" xfId="0" applyFont="1" applyFill="1" applyBorder="1" applyAlignment="1">
      <alignment horizontal="center" vertical="center"/>
    </xf>
    <xf numFmtId="0" fontId="9" fillId="10" borderId="12" xfId="0" applyFont="1" applyFill="1" applyBorder="1" applyAlignment="1">
      <alignment horizontal="center" vertical="center" shrinkToFit="1"/>
    </xf>
    <xf numFmtId="178" fontId="69" fillId="0" borderId="9" xfId="2" applyNumberFormat="1" applyFont="1" applyFill="1" applyBorder="1" applyAlignment="1">
      <alignment vertical="center" shrinkToFit="1"/>
    </xf>
    <xf numFmtId="0" fontId="69" fillId="0" borderId="6" xfId="0" applyFont="1" applyBorder="1" applyAlignment="1">
      <alignment vertical="center" shrinkToFit="1"/>
    </xf>
    <xf numFmtId="0" fontId="69" fillId="0" borderId="46" xfId="0" applyFont="1" applyBorder="1" applyAlignment="1">
      <alignment vertical="center" shrinkToFit="1"/>
    </xf>
    <xf numFmtId="178" fontId="69" fillId="10" borderId="16" xfId="2" applyNumberFormat="1" applyFont="1" applyFill="1" applyBorder="1" applyAlignment="1">
      <alignment vertical="center" shrinkToFit="1"/>
    </xf>
    <xf numFmtId="0" fontId="77" fillId="10" borderId="40" xfId="0" applyFont="1" applyFill="1" applyBorder="1" applyAlignment="1">
      <alignment horizontal="left" vertical="center" shrinkToFit="1"/>
    </xf>
    <xf numFmtId="0" fontId="65" fillId="10" borderId="40" xfId="0" applyFont="1" applyFill="1" applyBorder="1">
      <alignment vertical="center"/>
    </xf>
    <xf numFmtId="0" fontId="78" fillId="10" borderId="70" xfId="0" applyFont="1" applyFill="1" applyBorder="1" applyAlignment="1">
      <alignment vertical="center" shrinkToFit="1"/>
    </xf>
    <xf numFmtId="0" fontId="29" fillId="10" borderId="40" xfId="0" applyFont="1" applyFill="1" applyBorder="1">
      <alignment vertical="center"/>
    </xf>
    <xf numFmtId="0" fontId="79" fillId="10" borderId="40" xfId="15" applyFont="1" applyFill="1" applyBorder="1" applyAlignment="1" applyProtection="1">
      <alignment vertical="center" wrapText="1"/>
      <protection locked="0"/>
    </xf>
    <xf numFmtId="0" fontId="78" fillId="10" borderId="0" xfId="0" applyFont="1" applyFill="1">
      <alignment vertical="center"/>
    </xf>
    <xf numFmtId="0" fontId="8" fillId="10" borderId="9" xfId="0" applyFont="1" applyFill="1" applyBorder="1">
      <alignment vertical="center"/>
    </xf>
    <xf numFmtId="0" fontId="8" fillId="10" borderId="6" xfId="0" applyFont="1" applyFill="1" applyBorder="1">
      <alignment vertical="center"/>
    </xf>
    <xf numFmtId="0" fontId="8" fillId="10" borderId="46" xfId="0" applyFont="1" applyFill="1" applyBorder="1">
      <alignment vertical="center"/>
    </xf>
    <xf numFmtId="0" fontId="8" fillId="10" borderId="11" xfId="0" applyFont="1" applyFill="1" applyBorder="1">
      <alignment vertical="center"/>
    </xf>
    <xf numFmtId="0" fontId="8" fillId="10" borderId="0" xfId="0" applyFont="1" applyFill="1">
      <alignment vertical="center"/>
    </xf>
    <xf numFmtId="0" fontId="8" fillId="10" borderId="8" xfId="0" applyFont="1" applyFill="1" applyBorder="1">
      <alignment vertical="center"/>
    </xf>
    <xf numFmtId="0" fontId="8" fillId="10" borderId="5" xfId="0" applyFont="1" applyFill="1" applyBorder="1">
      <alignment vertical="center"/>
    </xf>
    <xf numFmtId="0" fontId="8" fillId="10" borderId="12" xfId="0" applyFont="1" applyFill="1" applyBorder="1">
      <alignment vertical="center"/>
    </xf>
    <xf numFmtId="0" fontId="8" fillId="10" borderId="13" xfId="0" applyFont="1" applyFill="1" applyBorder="1">
      <alignment vertical="center"/>
    </xf>
    <xf numFmtId="0" fontId="9" fillId="0" borderId="47" xfId="6" applyFont="1" applyBorder="1" applyAlignment="1">
      <alignment vertical="top"/>
    </xf>
    <xf numFmtId="0" fontId="9" fillId="0" borderId="9" xfId="6" applyFont="1" applyBorder="1" applyAlignment="1">
      <alignment vertical="top"/>
    </xf>
    <xf numFmtId="0" fontId="9" fillId="0" borderId="6" xfId="6" applyFont="1" applyBorder="1" applyAlignment="1">
      <alignment vertical="top"/>
    </xf>
    <xf numFmtId="0" fontId="9" fillId="0" borderId="46" xfId="6" applyFont="1" applyBorder="1" applyAlignment="1">
      <alignment vertical="top"/>
    </xf>
    <xf numFmtId="179" fontId="69" fillId="0" borderId="23" xfId="2" applyNumberFormat="1" applyFont="1" applyFill="1" applyBorder="1" applyAlignment="1">
      <alignment horizontal="right" vertical="center" shrinkToFit="1"/>
    </xf>
    <xf numFmtId="179" fontId="69" fillId="10" borderId="22" xfId="2" applyNumberFormat="1" applyFont="1" applyFill="1" applyBorder="1" applyAlignment="1">
      <alignment vertical="center" shrinkToFit="1"/>
    </xf>
    <xf numFmtId="0" fontId="21" fillId="0" borderId="0" xfId="0" applyFont="1" applyAlignment="1">
      <alignment horizontal="left"/>
    </xf>
    <xf numFmtId="0" fontId="12" fillId="9" borderId="117" xfId="0" applyFont="1" applyFill="1" applyBorder="1" applyAlignment="1">
      <alignment horizontal="left" vertical="center" shrinkToFit="1"/>
    </xf>
    <xf numFmtId="0" fontId="53" fillId="0" borderId="0" xfId="0" applyFont="1" applyAlignment="1">
      <alignment horizontal="centerContinuous" vertical="center" wrapText="1"/>
    </xf>
    <xf numFmtId="0" fontId="52" fillId="0" borderId="0" xfId="0" applyFont="1" applyAlignment="1">
      <alignment horizontal="centerContinuous" vertical="center" wrapText="1"/>
    </xf>
    <xf numFmtId="0" fontId="21" fillId="5" borderId="0" xfId="0" applyFont="1" applyFill="1" applyAlignment="1">
      <alignment horizontal="right"/>
    </xf>
    <xf numFmtId="58" fontId="104" fillId="6" borderId="0" xfId="0" applyNumberFormat="1" applyFont="1" applyFill="1" applyAlignment="1">
      <alignment horizontal="right" vertical="center"/>
    </xf>
    <xf numFmtId="0" fontId="104" fillId="5" borderId="0" xfId="0" applyFont="1" applyFill="1" applyAlignment="1">
      <alignment horizontal="right" vertical="center"/>
    </xf>
    <xf numFmtId="0" fontId="104" fillId="6" borderId="0" xfId="0" applyFont="1" applyFill="1" applyAlignment="1">
      <alignment horizontal="center" vertical="center"/>
    </xf>
    <xf numFmtId="0" fontId="104" fillId="0" borderId="0" xfId="0" applyFont="1">
      <alignment vertical="center"/>
    </xf>
    <xf numFmtId="0" fontId="104" fillId="0" borderId="37" xfId="0" applyFont="1" applyBorder="1" applyAlignment="1">
      <alignment horizontal="center" vertical="center"/>
    </xf>
    <xf numFmtId="0" fontId="104" fillId="0" borderId="38" xfId="0" applyFont="1" applyBorder="1" applyAlignment="1">
      <alignment horizontal="center" vertical="center"/>
    </xf>
    <xf numFmtId="0" fontId="104" fillId="0" borderId="0" xfId="0" applyFont="1" applyAlignment="1">
      <alignment horizontal="center" vertical="center"/>
    </xf>
    <xf numFmtId="0" fontId="109" fillId="0" borderId="0" xfId="0" applyFont="1">
      <alignment vertical="center"/>
    </xf>
    <xf numFmtId="0" fontId="104" fillId="5" borderId="42" xfId="0" applyFont="1" applyFill="1" applyBorder="1" applyAlignment="1">
      <alignment horizontal="center" vertical="center"/>
    </xf>
    <xf numFmtId="0" fontId="105" fillId="6" borderId="5" xfId="0" applyFont="1" applyFill="1" applyBorder="1" applyAlignment="1">
      <alignment horizontal="right" vertical="center" shrinkToFit="1"/>
    </xf>
    <xf numFmtId="0" fontId="108" fillId="6" borderId="12" xfId="0" applyFont="1" applyFill="1" applyBorder="1" applyAlignment="1">
      <alignment horizontal="center" vertical="center" shrinkToFit="1"/>
    </xf>
    <xf numFmtId="0" fontId="105" fillId="6" borderId="13" xfId="0" applyFont="1" applyFill="1" applyBorder="1" applyAlignment="1">
      <alignment horizontal="left" vertical="center" shrinkToFit="1"/>
    </xf>
    <xf numFmtId="0" fontId="105" fillId="10" borderId="5" xfId="0" applyFont="1" applyFill="1" applyBorder="1" applyAlignment="1">
      <alignment horizontal="right" vertical="center" shrinkToFit="1"/>
    </xf>
    <xf numFmtId="0" fontId="108" fillId="10" borderId="12" xfId="0" applyFont="1" applyFill="1" applyBorder="1" applyAlignment="1">
      <alignment horizontal="center" vertical="center" shrinkToFit="1"/>
    </xf>
    <xf numFmtId="0" fontId="105" fillId="10" borderId="13" xfId="0" applyFont="1" applyFill="1" applyBorder="1" applyAlignment="1">
      <alignment horizontal="left" vertical="center" shrinkToFit="1"/>
    </xf>
    <xf numFmtId="180" fontId="104" fillId="5" borderId="1" xfId="0" applyNumberFormat="1" applyFont="1" applyFill="1" applyBorder="1" applyAlignment="1">
      <alignment horizontal="center" vertical="center"/>
    </xf>
    <xf numFmtId="180" fontId="104" fillId="5" borderId="0" xfId="0" applyNumberFormat="1" applyFont="1" applyFill="1" applyAlignment="1">
      <alignment horizontal="left" vertical="center"/>
    </xf>
    <xf numFmtId="58" fontId="111" fillId="5" borderId="12" xfId="0" applyNumberFormat="1" applyFont="1" applyFill="1" applyBorder="1" applyAlignment="1">
      <alignment horizontal="centerContinuous" vertical="center"/>
    </xf>
    <xf numFmtId="0" fontId="107" fillId="6" borderId="40" xfId="0" applyFont="1" applyFill="1" applyBorder="1" applyAlignment="1">
      <alignment horizontal="center" vertical="center" shrinkToFit="1"/>
    </xf>
    <xf numFmtId="0" fontId="107" fillId="6" borderId="40" xfId="0" applyFont="1" applyFill="1" applyBorder="1" applyAlignment="1">
      <alignment horizontal="left" vertical="center" shrinkToFit="1"/>
    </xf>
    <xf numFmtId="0" fontId="107" fillId="6" borderId="70" xfId="0" applyFont="1" applyFill="1" applyBorder="1" applyAlignment="1">
      <alignment horizontal="center" vertical="center" wrapText="1"/>
    </xf>
    <xf numFmtId="0" fontId="107" fillId="6" borderId="40" xfId="0" applyFont="1" applyFill="1" applyBorder="1" applyAlignment="1">
      <alignment horizontal="center" vertical="center" wrapText="1"/>
    </xf>
    <xf numFmtId="0" fontId="108" fillId="3" borderId="44" xfId="0" applyFont="1" applyFill="1" applyBorder="1" applyAlignment="1">
      <alignment horizontal="center" vertical="center" wrapText="1"/>
    </xf>
    <xf numFmtId="38" fontId="113" fillId="5" borderId="69" xfId="2" applyFont="1" applyFill="1" applyBorder="1" applyAlignment="1" applyProtection="1">
      <alignment horizontal="right" vertical="center" shrinkToFit="1"/>
    </xf>
    <xf numFmtId="38" fontId="113" fillId="5" borderId="70" xfId="2" applyFont="1" applyFill="1" applyBorder="1" applyAlignment="1" applyProtection="1">
      <alignment horizontal="right" vertical="center" shrinkToFit="1"/>
    </xf>
    <xf numFmtId="38" fontId="113" fillId="5" borderId="87" xfId="2" applyFont="1" applyFill="1" applyBorder="1" applyAlignment="1" applyProtection="1">
      <alignment horizontal="right" vertical="center" shrinkToFit="1"/>
    </xf>
    <xf numFmtId="38" fontId="113" fillId="5" borderId="84" xfId="2" applyFont="1" applyFill="1" applyBorder="1" applyAlignment="1" applyProtection="1">
      <alignment horizontal="right" vertical="center" shrinkToFit="1"/>
    </xf>
    <xf numFmtId="38" fontId="113" fillId="5" borderId="88" xfId="2" applyFont="1" applyFill="1" applyBorder="1" applyAlignment="1" applyProtection="1">
      <alignment horizontal="right" vertical="center" shrinkToFit="1"/>
    </xf>
    <xf numFmtId="0" fontId="108" fillId="10" borderId="45" xfId="0" applyFont="1" applyFill="1" applyBorder="1" applyAlignment="1">
      <alignment horizontal="center" vertical="center"/>
    </xf>
    <xf numFmtId="192" fontId="108" fillId="10" borderId="45" xfId="0" applyNumberFormat="1" applyFont="1" applyFill="1" applyBorder="1" applyAlignment="1">
      <alignment horizontal="center" vertical="center" wrapText="1"/>
    </xf>
    <xf numFmtId="3" fontId="115" fillId="6" borderId="0" xfId="0" applyNumberFormat="1" applyFont="1" applyFill="1">
      <alignment vertical="center"/>
    </xf>
    <xf numFmtId="0" fontId="105" fillId="0" borderId="100" xfId="6" applyFont="1" applyBorder="1">
      <alignment vertical="center"/>
    </xf>
    <xf numFmtId="0" fontId="105" fillId="10" borderId="42" xfId="6" applyFont="1" applyFill="1" applyBorder="1" applyAlignment="1">
      <alignment horizontal="center" vertical="center" wrapText="1" shrinkToFit="1"/>
    </xf>
    <xf numFmtId="0" fontId="105" fillId="10" borderId="42" xfId="6" applyFont="1" applyFill="1" applyBorder="1" applyAlignment="1">
      <alignment vertical="center" wrapText="1" shrinkToFit="1"/>
    </xf>
    <xf numFmtId="0" fontId="105" fillId="0" borderId="75" xfId="6" applyFont="1" applyBorder="1">
      <alignment vertical="center"/>
    </xf>
    <xf numFmtId="0" fontId="105" fillId="10" borderId="42" xfId="6" applyFont="1" applyFill="1" applyBorder="1" applyAlignment="1">
      <alignment horizontal="center" vertical="center"/>
    </xf>
    <xf numFmtId="0" fontId="105" fillId="0" borderId="75" xfId="6" applyFont="1" applyBorder="1" applyAlignment="1">
      <alignment horizontal="center" vertical="center"/>
    </xf>
    <xf numFmtId="0" fontId="75" fillId="0" borderId="0" xfId="14" applyFont="1" applyAlignment="1">
      <alignment horizontal="center" vertical="center" wrapText="1"/>
    </xf>
    <xf numFmtId="0" fontId="75" fillId="0" borderId="0" xfId="0" applyFont="1" applyAlignment="1">
      <alignment horizontal="center" vertical="center" wrapText="1"/>
    </xf>
    <xf numFmtId="0" fontId="75" fillId="0" borderId="0" xfId="0" applyFont="1" applyAlignment="1">
      <alignment horizontal="left" vertical="center" wrapText="1"/>
    </xf>
    <xf numFmtId="0" fontId="81" fillId="0" borderId="0" xfId="0" applyFont="1" applyAlignment="1">
      <alignment horizontal="left" vertical="center" wrapText="1"/>
    </xf>
    <xf numFmtId="0" fontId="104" fillId="10" borderId="95" xfId="0" applyFont="1" applyFill="1" applyBorder="1" applyAlignment="1">
      <alignment horizontal="center" vertical="center"/>
    </xf>
    <xf numFmtId="0" fontId="105" fillId="10" borderId="107" xfId="6" applyFont="1" applyFill="1" applyBorder="1">
      <alignment vertical="center"/>
    </xf>
    <xf numFmtId="0" fontId="105" fillId="10" borderId="44" xfId="6" applyFont="1" applyFill="1" applyBorder="1">
      <alignment vertical="center"/>
    </xf>
    <xf numFmtId="196" fontId="105" fillId="5" borderId="0" xfId="1" applyNumberFormat="1" applyFont="1" applyFill="1" applyAlignment="1">
      <alignment vertical="top" wrapText="1" shrinkToFit="1"/>
    </xf>
    <xf numFmtId="0" fontId="105" fillId="5" borderId="0" xfId="6" applyFont="1" applyFill="1" applyAlignment="1">
      <alignment vertical="top"/>
    </xf>
    <xf numFmtId="195" fontId="105" fillId="5" borderId="0" xfId="6" applyNumberFormat="1" applyFont="1" applyFill="1">
      <alignment vertical="center"/>
    </xf>
    <xf numFmtId="0" fontId="108" fillId="10" borderId="42" xfId="0" applyFont="1" applyFill="1" applyBorder="1" applyAlignment="1">
      <alignment horizontal="center" vertical="center" shrinkToFit="1"/>
    </xf>
    <xf numFmtId="0" fontId="121" fillId="0" borderId="0" xfId="0" applyFont="1" applyAlignment="1">
      <alignment horizontal="right" vertical="center"/>
    </xf>
    <xf numFmtId="0" fontId="21" fillId="0" borderId="0" xfId="0" applyFont="1" applyAlignment="1">
      <alignment horizontal="left" vertical="center"/>
    </xf>
    <xf numFmtId="0" fontId="8"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vertical="center" wrapText="1"/>
    </xf>
    <xf numFmtId="198" fontId="8" fillId="0" borderId="0" xfId="14" applyNumberFormat="1" applyFont="1" applyAlignment="1">
      <alignment horizontal="right"/>
    </xf>
    <xf numFmtId="0" fontId="90"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horizontal="center" vertical="center"/>
    </xf>
    <xf numFmtId="0" fontId="8" fillId="0" borderId="0" xfId="0" applyFont="1" applyAlignment="1">
      <alignment horizontal="left" vertical="center" wrapText="1"/>
    </xf>
    <xf numFmtId="0" fontId="105" fillId="6" borderId="0" xfId="12" applyFont="1" applyFill="1" applyAlignment="1">
      <alignment horizontal="left" vertical="center" wrapText="1"/>
    </xf>
    <xf numFmtId="0" fontId="23" fillId="0" borderId="0" xfId="12" applyFont="1" applyAlignment="1">
      <alignment vertical="center" wrapText="1"/>
    </xf>
    <xf numFmtId="0" fontId="2" fillId="0" borderId="0" xfId="0" applyFont="1" applyAlignment="1">
      <alignment vertical="center" wrapText="1"/>
    </xf>
    <xf numFmtId="0" fontId="20" fillId="10" borderId="43" xfId="12" applyFont="1" applyFill="1" applyBorder="1" applyAlignment="1">
      <alignment horizontal="center" vertical="center"/>
    </xf>
    <xf numFmtId="0" fontId="20" fillId="10" borderId="45" xfId="12" applyFont="1" applyFill="1" applyBorder="1" applyAlignment="1">
      <alignment horizontal="center" vertical="center"/>
    </xf>
    <xf numFmtId="0" fontId="20" fillId="0" borderId="42" xfId="12" applyFont="1" applyBorder="1" applyAlignment="1">
      <alignment vertical="top"/>
    </xf>
    <xf numFmtId="0" fontId="105" fillId="6" borderId="0" xfId="12" applyFont="1" applyFill="1" applyAlignment="1">
      <alignment vertical="center" wrapText="1"/>
    </xf>
    <xf numFmtId="0" fontId="105" fillId="6" borderId="0" xfId="12" applyFont="1" applyFill="1">
      <alignment vertical="center"/>
    </xf>
    <xf numFmtId="0" fontId="104" fillId="6" borderId="43" xfId="12" applyFont="1" applyFill="1" applyBorder="1" applyAlignment="1">
      <alignment horizontal="center" vertical="center"/>
    </xf>
    <xf numFmtId="0" fontId="104" fillId="6" borderId="45" xfId="12" applyFont="1" applyFill="1" applyBorder="1" applyAlignment="1">
      <alignment horizontal="center" vertical="center"/>
    </xf>
    <xf numFmtId="0" fontId="20" fillId="0" borderId="0" xfId="12" applyFont="1" applyAlignment="1">
      <alignment horizontal="center" vertical="center"/>
    </xf>
    <xf numFmtId="199" fontId="104" fillId="5" borderId="0" xfId="12" applyNumberFormat="1" applyFont="1" applyFill="1" applyAlignment="1">
      <alignment horizontal="right" vertical="center"/>
    </xf>
    <xf numFmtId="0" fontId="20" fillId="5" borderId="0" xfId="12" applyFont="1" applyFill="1" applyAlignment="1">
      <alignment horizontal="right" vertical="center"/>
    </xf>
    <xf numFmtId="0" fontId="20" fillId="0" borderId="9" xfId="12" applyFont="1" applyBorder="1">
      <alignment vertical="center"/>
    </xf>
    <xf numFmtId="0" fontId="20" fillId="0" borderId="6" xfId="12" applyFont="1" applyBorder="1">
      <alignment vertical="center"/>
    </xf>
    <xf numFmtId="0" fontId="20" fillId="0" borderId="46" xfId="12" applyFont="1" applyBorder="1">
      <alignment vertical="center"/>
    </xf>
    <xf numFmtId="0" fontId="20" fillId="10" borderId="9" xfId="12" applyFont="1" applyFill="1" applyBorder="1" applyAlignment="1">
      <alignment horizontal="center" vertical="center"/>
    </xf>
    <xf numFmtId="0" fontId="20" fillId="10" borderId="46" xfId="12" applyFont="1" applyFill="1" applyBorder="1" applyAlignment="1">
      <alignment horizontal="center" vertical="center"/>
    </xf>
    <xf numFmtId="0" fontId="20" fillId="10" borderId="11" xfId="12" applyFont="1" applyFill="1" applyBorder="1" applyAlignment="1">
      <alignment horizontal="center" vertical="center"/>
    </xf>
    <xf numFmtId="0" fontId="20" fillId="10" borderId="8" xfId="12" applyFont="1" applyFill="1" applyBorder="1" applyAlignment="1">
      <alignment horizontal="center" vertical="center"/>
    </xf>
    <xf numFmtId="0" fontId="20" fillId="10" borderId="5" xfId="12" applyFont="1" applyFill="1" applyBorder="1" applyAlignment="1">
      <alignment horizontal="center" vertical="center"/>
    </xf>
    <xf numFmtId="0" fontId="20" fillId="10" borderId="13" xfId="12" applyFont="1" applyFill="1" applyBorder="1" applyAlignment="1">
      <alignment horizontal="center" vertical="center"/>
    </xf>
    <xf numFmtId="0" fontId="20" fillId="10" borderId="42" xfId="12" applyFont="1" applyFill="1" applyBorder="1" applyAlignment="1">
      <alignment horizontal="center" vertical="center"/>
    </xf>
    <xf numFmtId="0" fontId="23" fillId="0" borderId="42" xfId="12" applyFont="1" applyBorder="1" applyAlignment="1">
      <alignment vertical="center" wrapText="1"/>
    </xf>
    <xf numFmtId="0" fontId="40" fillId="2" borderId="42" xfId="0" applyFont="1" applyFill="1" applyBorder="1" applyAlignment="1">
      <alignment horizontal="center" vertical="center" wrapText="1"/>
    </xf>
    <xf numFmtId="179" fontId="101" fillId="5" borderId="23" xfId="0" applyNumberFormat="1" applyFont="1" applyFill="1" applyBorder="1" applyAlignment="1">
      <alignment horizontal="right" vertical="center" shrinkToFit="1"/>
    </xf>
    <xf numFmtId="179" fontId="101" fillId="5" borderId="22" xfId="0" applyNumberFormat="1" applyFont="1" applyFill="1" applyBorder="1" applyAlignment="1">
      <alignment horizontal="right" vertical="center" shrinkToFit="1"/>
    </xf>
    <xf numFmtId="184" fontId="108" fillId="5" borderId="9" xfId="2" applyNumberFormat="1" applyFont="1" applyFill="1" applyBorder="1" applyAlignment="1">
      <alignment horizontal="center" vertical="center" wrapText="1"/>
    </xf>
    <xf numFmtId="0" fontId="108" fillId="5" borderId="46" xfId="0" applyFont="1" applyFill="1" applyBorder="1" applyAlignment="1">
      <alignment horizontal="center" vertical="center" wrapText="1"/>
    </xf>
    <xf numFmtId="178" fontId="101" fillId="5" borderId="74" xfId="2" applyNumberFormat="1" applyFont="1" applyFill="1" applyBorder="1" applyAlignment="1">
      <alignment horizontal="right" vertical="center" shrinkToFit="1"/>
    </xf>
    <xf numFmtId="178" fontId="101" fillId="5" borderId="16" xfId="2" applyNumberFormat="1" applyFont="1" applyFill="1" applyBorder="1" applyAlignment="1">
      <alignment horizontal="right" vertical="center" shrinkToFit="1"/>
    </xf>
    <xf numFmtId="181" fontId="9" fillId="10" borderId="5" xfId="0" applyNumberFormat="1" applyFont="1" applyFill="1" applyBorder="1" applyAlignment="1">
      <alignment horizontal="center" vertical="center" shrinkToFit="1"/>
    </xf>
    <xf numFmtId="181" fontId="9" fillId="10" borderId="13" xfId="0" applyNumberFormat="1" applyFont="1" applyFill="1" applyBorder="1" applyAlignment="1">
      <alignment horizontal="center" vertical="center" shrinkToFit="1"/>
    </xf>
    <xf numFmtId="178" fontId="110" fillId="5" borderId="12" xfId="2" applyNumberFormat="1" applyFont="1" applyFill="1" applyBorder="1" applyAlignment="1">
      <alignment horizontal="right" vertical="center" shrinkToFit="1"/>
    </xf>
    <xf numFmtId="178" fontId="110" fillId="5" borderId="13" xfId="2" applyNumberFormat="1" applyFont="1" applyFill="1" applyBorder="1" applyAlignment="1">
      <alignment horizontal="right" vertical="center" shrinkToFit="1"/>
    </xf>
    <xf numFmtId="0" fontId="9" fillId="6" borderId="9" xfId="0" applyFont="1" applyFill="1" applyBorder="1" applyAlignment="1">
      <alignment horizontal="center" vertical="center" shrinkToFit="1"/>
    </xf>
    <xf numFmtId="0" fontId="9" fillId="6" borderId="6" xfId="0" applyFont="1" applyFill="1" applyBorder="1" applyAlignment="1">
      <alignment horizontal="center" vertical="center" shrinkToFit="1"/>
    </xf>
    <xf numFmtId="0" fontId="9" fillId="6" borderId="10" xfId="0" applyFont="1" applyFill="1" applyBorder="1" applyAlignment="1">
      <alignment horizontal="center" vertical="center" shrinkToFit="1"/>
    </xf>
    <xf numFmtId="186" fontId="40" fillId="0" borderId="11" xfId="0" applyNumberFormat="1" applyFont="1" applyBorder="1" applyAlignment="1">
      <alignment horizontal="center" vertical="center"/>
    </xf>
    <xf numFmtId="186" fontId="40" fillId="0" borderId="0" xfId="0" applyNumberFormat="1" applyFont="1" applyAlignment="1">
      <alignment horizontal="center" vertical="center"/>
    </xf>
    <xf numFmtId="186" fontId="40" fillId="0" borderId="8" xfId="0" applyNumberFormat="1" applyFont="1" applyBorder="1" applyAlignment="1">
      <alignment horizontal="center" vertical="center"/>
    </xf>
    <xf numFmtId="189" fontId="69" fillId="3" borderId="2" xfId="2" applyNumberFormat="1" applyFont="1" applyFill="1" applyBorder="1" applyAlignment="1">
      <alignment horizontal="right" vertical="center" shrinkToFit="1"/>
    </xf>
    <xf numFmtId="189" fontId="69" fillId="3" borderId="47" xfId="2" applyNumberFormat="1" applyFont="1" applyFill="1" applyBorder="1" applyAlignment="1">
      <alignment horizontal="right" vertical="center" shrinkToFit="1"/>
    </xf>
    <xf numFmtId="184" fontId="76" fillId="5" borderId="9" xfId="2" applyNumberFormat="1" applyFont="1" applyFill="1" applyBorder="1" applyAlignment="1">
      <alignment horizontal="left" vertical="top" wrapText="1"/>
    </xf>
    <xf numFmtId="0" fontId="76" fillId="5" borderId="46" xfId="0" applyFont="1" applyFill="1" applyBorder="1" applyAlignment="1">
      <alignment horizontal="left" vertical="top" wrapText="1"/>
    </xf>
    <xf numFmtId="184" fontId="69" fillId="10" borderId="12" xfId="2" applyNumberFormat="1" applyFont="1" applyFill="1" applyBorder="1" applyAlignment="1">
      <alignment horizontal="right" vertical="center" shrinkToFit="1"/>
    </xf>
    <xf numFmtId="184" fontId="69" fillId="10" borderId="13" xfId="2" applyNumberFormat="1" applyFont="1" applyFill="1" applyBorder="1" applyAlignment="1">
      <alignment horizontal="right" vertical="center" shrinkToFit="1"/>
    </xf>
    <xf numFmtId="178" fontId="69" fillId="0" borderId="29" xfId="2" applyNumberFormat="1" applyFont="1" applyFill="1" applyBorder="1" applyAlignment="1">
      <alignment horizontal="center" vertical="center" shrinkToFit="1"/>
    </xf>
    <xf numFmtId="178" fontId="69" fillId="0" borderId="50" xfId="2" applyNumberFormat="1" applyFont="1" applyFill="1" applyBorder="1" applyAlignment="1">
      <alignment horizontal="center" vertical="center" shrinkToFit="1"/>
    </xf>
    <xf numFmtId="178" fontId="69" fillId="0" borderId="30" xfId="2" applyNumberFormat="1" applyFont="1" applyFill="1" applyBorder="1" applyAlignment="1">
      <alignment horizontal="center" vertical="center" shrinkToFit="1"/>
    </xf>
    <xf numFmtId="178" fontId="69" fillId="0" borderId="31" xfId="2" applyNumberFormat="1" applyFont="1" applyFill="1" applyBorder="1" applyAlignment="1">
      <alignment horizontal="center" vertical="center" shrinkToFit="1"/>
    </xf>
    <xf numFmtId="178" fontId="69" fillId="0" borderId="34" xfId="2" applyNumberFormat="1" applyFont="1" applyFill="1" applyBorder="1" applyAlignment="1">
      <alignment horizontal="center" vertical="center" shrinkToFit="1"/>
    </xf>
    <xf numFmtId="178" fontId="69" fillId="0" borderId="32" xfId="2" applyNumberFormat="1" applyFont="1" applyFill="1" applyBorder="1" applyAlignment="1">
      <alignment horizontal="center" vertical="center" shrinkToFit="1"/>
    </xf>
    <xf numFmtId="0" fontId="40" fillId="2" borderId="15" xfId="0" applyFont="1" applyFill="1" applyBorder="1" applyAlignment="1">
      <alignment horizontal="center" vertical="center" wrapText="1"/>
    </xf>
    <xf numFmtId="0" fontId="40" fillId="2" borderId="44"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2" borderId="9" xfId="0" applyFont="1" applyFill="1" applyBorder="1" applyAlignment="1">
      <alignment horizontal="center" vertical="center" wrapText="1" shrinkToFit="1"/>
    </xf>
    <xf numFmtId="0" fontId="40" fillId="2" borderId="6" xfId="0" applyFont="1" applyFill="1" applyBorder="1" applyAlignment="1">
      <alignment horizontal="center" vertical="center" wrapText="1" shrinkToFit="1"/>
    </xf>
    <xf numFmtId="0" fontId="40" fillId="2" borderId="46" xfId="0" applyFont="1" applyFill="1" applyBorder="1" applyAlignment="1">
      <alignment horizontal="center" vertical="center" wrapText="1" shrinkToFit="1"/>
    </xf>
    <xf numFmtId="0" fontId="40" fillId="2" borderId="11" xfId="0" applyFont="1" applyFill="1" applyBorder="1" applyAlignment="1">
      <alignment horizontal="center" vertical="center" wrapText="1" shrinkToFit="1"/>
    </xf>
    <xf numFmtId="0" fontId="40" fillId="2" borderId="0" xfId="0" applyFont="1" applyFill="1" applyAlignment="1">
      <alignment horizontal="center" vertical="center" wrapText="1" shrinkToFit="1"/>
    </xf>
    <xf numFmtId="0" fontId="40" fillId="2" borderId="8" xfId="0" applyFont="1" applyFill="1" applyBorder="1" applyAlignment="1">
      <alignment horizontal="center" vertical="center" wrapText="1" shrinkToFit="1"/>
    </xf>
    <xf numFmtId="0" fontId="40" fillId="0" borderId="0" xfId="0" applyFont="1" applyAlignment="1">
      <alignment horizontal="left" vertical="top" wrapText="1"/>
    </xf>
    <xf numFmtId="0" fontId="40" fillId="2" borderId="1" xfId="0" applyFont="1" applyFill="1" applyBorder="1" applyAlignment="1">
      <alignment horizontal="center" vertical="center"/>
    </xf>
    <xf numFmtId="0" fontId="40" fillId="2" borderId="42" xfId="0" applyFont="1" applyFill="1" applyBorder="1" applyAlignment="1">
      <alignment horizontal="center" vertical="center"/>
    </xf>
    <xf numFmtId="0" fontId="40" fillId="2" borderId="2" xfId="0" applyFont="1" applyFill="1" applyBorder="1" applyAlignment="1">
      <alignment horizontal="center" vertical="center" wrapText="1" shrinkToFit="1"/>
    </xf>
    <xf numFmtId="0" fontId="40" fillId="2" borderId="3" xfId="0" applyFont="1" applyFill="1" applyBorder="1" applyAlignment="1">
      <alignment horizontal="center" vertical="center" wrapText="1" shrinkToFit="1"/>
    </xf>
    <xf numFmtId="0" fontId="40" fillId="2" borderId="9" xfId="0" applyFont="1" applyFill="1" applyBorder="1" applyAlignment="1">
      <alignment vertical="center" wrapText="1"/>
    </xf>
    <xf numFmtId="0" fontId="40" fillId="2" borderId="5" xfId="0" applyFont="1" applyFill="1" applyBorder="1" applyAlignment="1">
      <alignment vertical="center" wrapText="1"/>
    </xf>
    <xf numFmtId="178" fontId="110" fillId="10" borderId="3" xfId="2" applyNumberFormat="1" applyFont="1" applyFill="1" applyBorder="1" applyAlignment="1">
      <alignment horizontal="right" vertical="center" shrinkToFit="1"/>
    </xf>
    <xf numFmtId="0" fontId="9" fillId="10" borderId="9" xfId="0" applyFont="1" applyFill="1" applyBorder="1" applyAlignment="1">
      <alignment horizontal="center" vertical="center" shrinkToFit="1"/>
    </xf>
    <xf numFmtId="0" fontId="9" fillId="10" borderId="6" xfId="0" applyFont="1" applyFill="1" applyBorder="1" applyAlignment="1">
      <alignment horizontal="center" vertical="center" shrinkToFit="1"/>
    </xf>
    <xf numFmtId="0" fontId="9" fillId="10" borderId="46" xfId="0" applyFont="1" applyFill="1" applyBorder="1" applyAlignment="1">
      <alignment horizontal="center" vertical="center" shrinkToFit="1"/>
    </xf>
    <xf numFmtId="0" fontId="40" fillId="0" borderId="0" xfId="0" applyFont="1" applyAlignment="1">
      <alignment horizontal="left" vertical="center" wrapText="1" shrinkToFit="1"/>
    </xf>
    <xf numFmtId="190" fontId="69" fillId="10" borderId="13" xfId="2" applyNumberFormat="1" applyFont="1" applyFill="1" applyBorder="1" applyAlignment="1">
      <alignment horizontal="right" vertical="center" shrinkToFit="1"/>
    </xf>
    <xf numFmtId="190" fontId="69" fillId="10" borderId="3" xfId="2" applyNumberFormat="1" applyFont="1" applyFill="1" applyBorder="1" applyAlignment="1">
      <alignment horizontal="right" vertical="center" shrinkToFit="1"/>
    </xf>
    <xf numFmtId="186" fontId="69" fillId="5" borderId="9" xfId="2" applyNumberFormat="1" applyFont="1" applyFill="1" applyBorder="1" applyAlignment="1">
      <alignment horizontal="right" vertical="center" shrinkToFit="1"/>
    </xf>
    <xf numFmtId="186" fontId="69" fillId="5" borderId="46" xfId="2" applyNumberFormat="1" applyFont="1" applyFill="1" applyBorder="1" applyAlignment="1">
      <alignment horizontal="right" vertical="center" shrinkToFit="1"/>
    </xf>
    <xf numFmtId="186" fontId="69" fillId="5" borderId="6" xfId="2" applyNumberFormat="1" applyFont="1" applyFill="1" applyBorder="1" applyAlignment="1">
      <alignment horizontal="right" vertical="center" shrinkToFit="1"/>
    </xf>
    <xf numFmtId="0" fontId="40" fillId="2" borderId="15" xfId="0" applyFont="1" applyFill="1" applyBorder="1" applyAlignment="1">
      <alignment horizontal="center" vertical="center"/>
    </xf>
    <xf numFmtId="0" fontId="40" fillId="2" borderId="44" xfId="0" applyFont="1" applyFill="1" applyBorder="1" applyAlignment="1">
      <alignment horizontal="center" vertical="center"/>
    </xf>
    <xf numFmtId="0" fontId="40" fillId="2" borderId="4" xfId="0" applyFont="1" applyFill="1" applyBorder="1" applyAlignment="1">
      <alignment horizontal="center" vertical="center"/>
    </xf>
    <xf numFmtId="188" fontId="50" fillId="3" borderId="2" xfId="2" applyNumberFormat="1" applyFont="1" applyFill="1" applyBorder="1" applyAlignment="1">
      <alignment horizontal="right" vertical="center" wrapText="1"/>
    </xf>
    <xf numFmtId="188" fontId="50" fillId="3" borderId="47" xfId="2" applyNumberFormat="1" applyFont="1" applyFill="1" applyBorder="1" applyAlignment="1">
      <alignment horizontal="right" vertical="center" wrapText="1"/>
    </xf>
    <xf numFmtId="182" fontId="69" fillId="10" borderId="5" xfId="2" applyNumberFormat="1" applyFont="1" applyFill="1" applyBorder="1" applyAlignment="1">
      <alignment horizontal="right" vertical="center" shrinkToFit="1"/>
    </xf>
    <xf numFmtId="182" fontId="69" fillId="10" borderId="12" xfId="2" applyNumberFormat="1" applyFont="1" applyFill="1" applyBorder="1" applyAlignment="1">
      <alignment horizontal="right" vertical="center" shrinkToFit="1"/>
    </xf>
    <xf numFmtId="182" fontId="69" fillId="10" borderId="13" xfId="2" applyNumberFormat="1" applyFont="1" applyFill="1" applyBorder="1" applyAlignment="1">
      <alignment horizontal="right" vertical="center" shrinkToFit="1"/>
    </xf>
    <xf numFmtId="0" fontId="9" fillId="0" borderId="0" xfId="0" applyFont="1" applyAlignment="1">
      <alignment horizontal="left" vertical="top" wrapText="1" indent="1"/>
    </xf>
    <xf numFmtId="0" fontId="40" fillId="0" borderId="0" xfId="0" applyFont="1" applyAlignment="1">
      <alignment horizontal="left" vertical="top" wrapText="1" indent="1"/>
    </xf>
    <xf numFmtId="188" fontId="69" fillId="3" borderId="2" xfId="2" applyNumberFormat="1" applyFont="1" applyFill="1" applyBorder="1" applyAlignment="1">
      <alignment horizontal="right" vertical="center" shrinkToFit="1"/>
    </xf>
    <xf numFmtId="181" fontId="9" fillId="5" borderId="9" xfId="0" applyNumberFormat="1" applyFont="1" applyFill="1" applyBorder="1" applyAlignment="1">
      <alignment horizontal="center" vertical="center" shrinkToFit="1"/>
    </xf>
    <xf numFmtId="181" fontId="9" fillId="5" borderId="10" xfId="0" applyNumberFormat="1" applyFont="1" applyFill="1" applyBorder="1" applyAlignment="1">
      <alignment horizontal="center" vertical="center" shrinkToFit="1"/>
    </xf>
    <xf numFmtId="0" fontId="40" fillId="2" borderId="6" xfId="0" applyFont="1" applyFill="1" applyBorder="1" applyAlignment="1">
      <alignment horizontal="center" vertical="center"/>
    </xf>
    <xf numFmtId="0" fontId="9" fillId="0" borderId="6" xfId="0" applyFont="1" applyBorder="1" applyAlignment="1">
      <alignment horizontal="center" vertical="center"/>
    </xf>
    <xf numFmtId="0" fontId="9" fillId="0" borderId="46"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78" fontId="69" fillId="10" borderId="5" xfId="2" applyNumberFormat="1" applyFont="1" applyFill="1" applyBorder="1" applyAlignment="1">
      <alignment horizontal="right" vertical="center" shrinkToFit="1"/>
    </xf>
    <xf numFmtId="178" fontId="69" fillId="10" borderId="12" xfId="2" applyNumberFormat="1" applyFont="1" applyFill="1" applyBorder="1" applyAlignment="1">
      <alignment horizontal="right" vertical="center" shrinkToFit="1"/>
    </xf>
    <xf numFmtId="178" fontId="69" fillId="10" borderId="13" xfId="2" applyNumberFormat="1" applyFont="1" applyFill="1" applyBorder="1" applyAlignment="1">
      <alignment horizontal="right" vertical="center" shrinkToFit="1"/>
    </xf>
    <xf numFmtId="0" fontId="9" fillId="0" borderId="0" xfId="0" applyFont="1" applyAlignment="1">
      <alignment horizontal="left" vertical="top"/>
    </xf>
    <xf numFmtId="0" fontId="40" fillId="2" borderId="47"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3" xfId="0" applyFont="1" applyFill="1" applyBorder="1" applyAlignment="1">
      <alignment horizontal="center" vertical="center" wrapText="1"/>
    </xf>
    <xf numFmtId="186" fontId="69" fillId="3" borderId="9" xfId="2" applyNumberFormat="1" applyFont="1" applyFill="1" applyBorder="1" applyAlignment="1">
      <alignment horizontal="right" vertical="center" shrinkToFit="1"/>
    </xf>
    <xf numFmtId="186" fontId="69" fillId="3" borderId="6" xfId="2" applyNumberFormat="1" applyFont="1" applyFill="1" applyBorder="1" applyAlignment="1">
      <alignment horizontal="right" vertical="center" shrinkToFit="1"/>
    </xf>
    <xf numFmtId="186" fontId="69" fillId="3" borderId="10" xfId="2" applyNumberFormat="1" applyFont="1" applyFill="1" applyBorder="1" applyAlignment="1">
      <alignment horizontal="right" vertical="center" shrinkToFit="1"/>
    </xf>
    <xf numFmtId="0" fontId="43" fillId="2" borderId="24" xfId="0" applyFont="1" applyFill="1" applyBorder="1" applyAlignment="1">
      <alignment horizontal="center" vertical="center" wrapText="1"/>
    </xf>
    <xf numFmtId="0" fontId="43" fillId="2" borderId="16" xfId="0" applyFont="1" applyFill="1" applyBorder="1" applyAlignment="1">
      <alignment horizontal="center" vertical="center" wrapText="1"/>
    </xf>
    <xf numFmtId="0" fontId="43" fillId="2" borderId="25" xfId="0" applyFont="1" applyFill="1" applyBorder="1" applyAlignment="1">
      <alignment horizontal="center" vertical="center" wrapText="1"/>
    </xf>
    <xf numFmtId="0" fontId="43" fillId="2" borderId="22" xfId="0" applyFont="1" applyFill="1" applyBorder="1" applyAlignment="1">
      <alignment horizontal="center" vertical="center" wrapText="1"/>
    </xf>
    <xf numFmtId="0" fontId="8" fillId="7" borderId="42" xfId="0" applyFont="1" applyFill="1" applyBorder="1" applyAlignment="1">
      <alignment horizontal="center" vertical="center" shrinkToFit="1"/>
    </xf>
    <xf numFmtId="0" fontId="19" fillId="2" borderId="14" xfId="0" applyFont="1" applyFill="1" applyBorder="1" applyAlignment="1">
      <alignment horizontal="center" vertical="center" wrapText="1" shrinkToFit="1"/>
    </xf>
    <xf numFmtId="0" fontId="19" fillId="2" borderId="44"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9" fillId="10" borderId="10" xfId="0" applyFont="1" applyFill="1" applyBorder="1" applyAlignment="1">
      <alignment horizontal="center" vertical="center" shrinkToFit="1"/>
    </xf>
    <xf numFmtId="181" fontId="9" fillId="10" borderId="9" xfId="0" applyNumberFormat="1" applyFont="1" applyFill="1" applyBorder="1" applyAlignment="1">
      <alignment horizontal="center" vertical="center" shrinkToFit="1"/>
    </xf>
    <xf numFmtId="181" fontId="9" fillId="10" borderId="10" xfId="0" applyNumberFormat="1" applyFont="1" applyFill="1" applyBorder="1" applyAlignment="1">
      <alignment horizontal="center" vertical="center" shrinkToFit="1"/>
    </xf>
    <xf numFmtId="0" fontId="8" fillId="7" borderId="42" xfId="0" applyFont="1" applyFill="1" applyBorder="1">
      <alignment vertical="center"/>
    </xf>
    <xf numFmtId="0" fontId="9" fillId="7" borderId="43" xfId="0" applyFont="1" applyFill="1" applyBorder="1">
      <alignment vertical="center"/>
    </xf>
    <xf numFmtId="0" fontId="9" fillId="7" borderId="44" xfId="0" applyFont="1" applyFill="1" applyBorder="1">
      <alignment vertical="center"/>
    </xf>
    <xf numFmtId="0" fontId="9" fillId="7" borderId="45" xfId="0" applyFont="1" applyFill="1" applyBorder="1">
      <alignment vertical="center"/>
    </xf>
    <xf numFmtId="0" fontId="40" fillId="2" borderId="2" xfId="0" applyFont="1" applyFill="1" applyBorder="1" applyAlignment="1">
      <alignment vertical="center" wrapText="1"/>
    </xf>
    <xf numFmtId="0" fontId="40" fillId="2" borderId="3" xfId="0" applyFont="1" applyFill="1" applyBorder="1" applyAlignment="1">
      <alignment vertical="center" wrapText="1"/>
    </xf>
    <xf numFmtId="0" fontId="40" fillId="2" borderId="9" xfId="0" applyFont="1" applyFill="1" applyBorder="1" applyAlignment="1">
      <alignment vertical="center" wrapText="1" shrinkToFit="1"/>
    </xf>
    <xf numFmtId="0" fontId="40" fillId="2" borderId="10" xfId="0" applyFont="1" applyFill="1" applyBorder="1" applyAlignment="1">
      <alignment vertical="center" wrapText="1" shrinkToFit="1"/>
    </xf>
    <xf numFmtId="0" fontId="40" fillId="2" borderId="5" xfId="0" applyFont="1" applyFill="1" applyBorder="1" applyAlignment="1">
      <alignment vertical="center" wrapText="1" shrinkToFit="1"/>
    </xf>
    <xf numFmtId="0" fontId="40" fillId="2" borderId="13" xfId="0" applyFont="1" applyFill="1" applyBorder="1" applyAlignment="1">
      <alignment vertical="center" wrapText="1" shrinkToFit="1"/>
    </xf>
    <xf numFmtId="0" fontId="40" fillId="0" borderId="0" xfId="0" applyFont="1" applyAlignment="1">
      <alignment vertical="center" wrapText="1"/>
    </xf>
    <xf numFmtId="181" fontId="108" fillId="5" borderId="5" xfId="0" applyNumberFormat="1" applyFont="1" applyFill="1" applyBorder="1" applyAlignment="1">
      <alignment horizontal="center" vertical="center" shrinkToFit="1"/>
    </xf>
    <xf numFmtId="181" fontId="108" fillId="5" borderId="13" xfId="0" applyNumberFormat="1" applyFont="1" applyFill="1" applyBorder="1" applyAlignment="1">
      <alignment horizontal="center" vertical="center" shrinkToFit="1"/>
    </xf>
    <xf numFmtId="0" fontId="43" fillId="10" borderId="9" xfId="0" applyFont="1" applyFill="1" applyBorder="1" applyAlignment="1">
      <alignment horizontal="center" vertical="center" shrinkToFit="1"/>
    </xf>
    <xf numFmtId="58" fontId="8" fillId="0" borderId="0" xfId="0" applyNumberFormat="1" applyFont="1" applyAlignment="1">
      <alignment horizontal="right" vertical="center"/>
    </xf>
    <xf numFmtId="0" fontId="8" fillId="0" borderId="0" xfId="0" applyFont="1" applyAlignment="1">
      <alignment horizontal="right" vertical="center"/>
    </xf>
    <xf numFmtId="0" fontId="40" fillId="7" borderId="42" xfId="0" applyFont="1" applyFill="1" applyBorder="1" applyAlignment="1">
      <alignment horizontal="center" vertical="center" shrinkToFit="1"/>
    </xf>
    <xf numFmtId="0" fontId="107" fillId="5" borderId="38" xfId="0" applyFont="1" applyFill="1" applyBorder="1" applyAlignment="1">
      <alignment horizontal="center" vertical="center"/>
    </xf>
    <xf numFmtId="0" fontId="107" fillId="5" borderId="41" xfId="0" applyFont="1" applyFill="1" applyBorder="1" applyAlignment="1">
      <alignment horizontal="center" vertical="center"/>
    </xf>
    <xf numFmtId="0" fontId="106" fillId="6" borderId="38" xfId="0" applyFont="1" applyFill="1" applyBorder="1" applyAlignment="1">
      <alignment horizontal="center" vertical="center"/>
    </xf>
    <xf numFmtId="0" fontId="106" fillId="6" borderId="41" xfId="0" applyFont="1" applyFill="1" applyBorder="1" applyAlignment="1">
      <alignment horizontal="center" vertical="center"/>
    </xf>
    <xf numFmtId="0" fontId="108" fillId="0" borderId="38" xfId="0" applyFont="1" applyBorder="1" applyAlignment="1">
      <alignment horizontal="center" vertical="center"/>
    </xf>
    <xf numFmtId="0" fontId="108" fillId="0" borderId="41" xfId="0" applyFont="1" applyBorder="1" applyAlignment="1">
      <alignment horizontal="center"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11" fillId="0" borderId="0" xfId="0" applyFont="1" applyAlignment="1">
      <alignment horizontal="left" vertical="center"/>
    </xf>
    <xf numFmtId="0" fontId="9" fillId="0" borderId="0" xfId="0" applyFont="1" applyAlignment="1">
      <alignment vertical="center" wrapText="1"/>
    </xf>
    <xf numFmtId="0" fontId="43" fillId="10" borderId="6" xfId="0" applyFont="1" applyFill="1" applyBorder="1" applyAlignment="1">
      <alignment horizontal="center" vertical="center" shrinkToFit="1"/>
    </xf>
    <xf numFmtId="0" fontId="43" fillId="10" borderId="46" xfId="0" applyFont="1" applyFill="1" applyBorder="1" applyAlignment="1">
      <alignment horizontal="center" vertical="center" shrinkToFit="1"/>
    </xf>
    <xf numFmtId="186" fontId="69" fillId="0" borderId="9" xfId="2" applyNumberFormat="1" applyFont="1" applyFill="1" applyBorder="1" applyAlignment="1">
      <alignment horizontal="right" vertical="center" shrinkToFit="1"/>
    </xf>
    <xf numFmtId="186" fontId="69" fillId="0" borderId="6" xfId="2" applyNumberFormat="1" applyFont="1" applyFill="1" applyBorder="1" applyAlignment="1">
      <alignment horizontal="right" vertical="center" shrinkToFit="1"/>
    </xf>
    <xf numFmtId="186" fontId="69" fillId="0" borderId="33" xfId="2" applyNumberFormat="1" applyFont="1" applyFill="1" applyBorder="1" applyAlignment="1">
      <alignment horizontal="right" vertical="center" shrinkToFit="1"/>
    </xf>
    <xf numFmtId="185" fontId="69" fillId="10" borderId="5" xfId="2" applyNumberFormat="1" applyFont="1" applyFill="1" applyBorder="1" applyAlignment="1">
      <alignment horizontal="right" vertical="center" shrinkToFit="1"/>
    </xf>
    <xf numFmtId="185" fontId="69" fillId="10" borderId="12" xfId="2" applyNumberFormat="1" applyFont="1" applyFill="1" applyBorder="1" applyAlignment="1">
      <alignment horizontal="right" vertical="center" shrinkToFit="1"/>
    </xf>
    <xf numFmtId="185" fontId="69" fillId="10" borderId="28" xfId="2" applyNumberFormat="1" applyFont="1" applyFill="1" applyBorder="1" applyAlignment="1">
      <alignment horizontal="right" vertical="center" shrinkToFit="1"/>
    </xf>
    <xf numFmtId="178" fontId="110" fillId="5" borderId="11" xfId="2" applyNumberFormat="1" applyFont="1" applyFill="1" applyBorder="1" applyAlignment="1">
      <alignment horizontal="right" vertical="center" shrinkToFit="1"/>
    </xf>
    <xf numFmtId="178" fontId="110" fillId="5" borderId="0" xfId="2" applyNumberFormat="1" applyFont="1" applyFill="1" applyBorder="1" applyAlignment="1">
      <alignment horizontal="right" vertical="center" shrinkToFit="1"/>
    </xf>
    <xf numFmtId="178" fontId="110" fillId="5" borderId="8" xfId="2" applyNumberFormat="1" applyFont="1" applyFill="1" applyBorder="1" applyAlignment="1">
      <alignment horizontal="right" vertical="center" shrinkToFit="1"/>
    </xf>
    <xf numFmtId="178" fontId="110" fillId="5" borderId="5" xfId="2" applyNumberFormat="1" applyFont="1" applyFill="1" applyBorder="1" applyAlignment="1">
      <alignment horizontal="right" vertical="center" shrinkToFit="1"/>
    </xf>
    <xf numFmtId="0" fontId="19" fillId="2" borderId="15" xfId="0" applyFont="1" applyFill="1" applyBorder="1" applyAlignment="1">
      <alignment horizontal="center" vertical="center" shrinkToFit="1"/>
    </xf>
    <xf numFmtId="0" fontId="19" fillId="2" borderId="1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43" xfId="0" applyFont="1" applyFill="1" applyBorder="1" applyAlignment="1">
      <alignment horizontal="center" vertical="center" shrinkToFit="1"/>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0" fontId="57" fillId="2" borderId="9" xfId="0" applyFont="1" applyFill="1" applyBorder="1" applyAlignment="1">
      <alignment horizontal="center" vertical="center" wrapText="1" shrinkToFit="1"/>
    </xf>
    <xf numFmtId="0" fontId="57" fillId="2" borderId="6" xfId="0" applyFont="1" applyFill="1" applyBorder="1" applyAlignment="1">
      <alignment horizontal="center" vertical="center" wrapText="1" shrinkToFit="1"/>
    </xf>
    <xf numFmtId="0" fontId="57" fillId="2" borderId="10" xfId="0" applyFont="1" applyFill="1" applyBorder="1" applyAlignment="1">
      <alignment horizontal="center" vertical="center" wrapText="1" shrinkToFit="1"/>
    </xf>
    <xf numFmtId="0" fontId="57" fillId="2" borderId="5" xfId="0" applyFont="1" applyFill="1" applyBorder="1" applyAlignment="1">
      <alignment horizontal="center" vertical="center" wrapText="1" shrinkToFit="1"/>
    </xf>
    <xf numFmtId="0" fontId="57" fillId="2" borderId="12" xfId="0" applyFont="1" applyFill="1" applyBorder="1" applyAlignment="1">
      <alignment horizontal="center" vertical="center" wrapText="1" shrinkToFit="1"/>
    </xf>
    <xf numFmtId="0" fontId="57" fillId="2" borderId="13" xfId="0" applyFont="1" applyFill="1" applyBorder="1" applyAlignment="1">
      <alignment horizontal="center" vertical="center" wrapText="1" shrinkToFit="1"/>
    </xf>
    <xf numFmtId="189" fontId="50" fillId="3" borderId="2" xfId="2" applyNumberFormat="1" applyFont="1" applyFill="1" applyBorder="1" applyAlignment="1">
      <alignment horizontal="right" vertical="center" wrapText="1"/>
    </xf>
    <xf numFmtId="189" fontId="50" fillId="3" borderId="47" xfId="2" applyNumberFormat="1" applyFont="1" applyFill="1" applyBorder="1" applyAlignment="1">
      <alignment horizontal="right" vertical="center" wrapText="1"/>
    </xf>
    <xf numFmtId="0" fontId="9" fillId="7" borderId="43" xfId="0" applyFont="1" applyFill="1" applyBorder="1" applyAlignment="1">
      <alignment vertical="center" shrinkToFit="1"/>
    </xf>
    <xf numFmtId="0" fontId="9" fillId="7" borderId="44" xfId="0" applyFont="1" applyFill="1" applyBorder="1" applyAlignment="1">
      <alignment vertical="center" shrinkToFit="1"/>
    </xf>
    <xf numFmtId="0" fontId="9" fillId="7" borderId="45" xfId="0" applyFont="1" applyFill="1" applyBorder="1" applyAlignment="1">
      <alignment vertical="center" shrinkToFit="1"/>
    </xf>
    <xf numFmtId="188" fontId="69" fillId="3" borderId="47" xfId="2" applyNumberFormat="1" applyFont="1" applyFill="1" applyBorder="1" applyAlignment="1">
      <alignment horizontal="right" vertical="center" shrinkToFit="1"/>
    </xf>
    <xf numFmtId="0" fontId="43" fillId="2" borderId="9" xfId="0" applyFont="1" applyFill="1" applyBorder="1" applyAlignment="1">
      <alignment horizontal="center" wrapText="1"/>
    </xf>
    <xf numFmtId="0" fontId="43" fillId="2" borderId="10" xfId="0" applyFont="1" applyFill="1" applyBorder="1" applyAlignment="1">
      <alignment horizontal="center" wrapText="1"/>
    </xf>
    <xf numFmtId="0" fontId="43" fillId="2" borderId="11" xfId="0" applyFont="1" applyFill="1" applyBorder="1" applyAlignment="1">
      <alignment horizontal="center" wrapText="1"/>
    </xf>
    <xf numFmtId="0" fontId="43" fillId="2" borderId="8" xfId="0" applyFont="1" applyFill="1" applyBorder="1" applyAlignment="1">
      <alignment horizontal="center" wrapText="1"/>
    </xf>
    <xf numFmtId="0" fontId="40" fillId="2" borderId="15" xfId="0" applyFont="1" applyFill="1" applyBorder="1">
      <alignment vertical="center"/>
    </xf>
    <xf numFmtId="0" fontId="40" fillId="2" borderId="4" xfId="0" applyFont="1" applyFill="1" applyBorder="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25"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horizontal="center" vertical="center"/>
    </xf>
    <xf numFmtId="0" fontId="8" fillId="0" borderId="47" xfId="0" applyFont="1" applyBorder="1" applyAlignment="1">
      <alignment horizontal="center" vertical="center"/>
    </xf>
    <xf numFmtId="0" fontId="8" fillId="0" borderId="7" xfId="0" applyFont="1" applyBorder="1" applyAlignment="1">
      <alignment horizontal="center" vertical="center"/>
    </xf>
    <xf numFmtId="0" fontId="8" fillId="0" borderId="90" xfId="0" applyFont="1" applyBorder="1" applyAlignment="1">
      <alignment horizontal="center" vertical="center"/>
    </xf>
    <xf numFmtId="0" fontId="8" fillId="0" borderId="47" xfId="0" applyFont="1" applyBorder="1" applyAlignment="1">
      <alignment horizontal="center" vertical="center" wrapText="1"/>
    </xf>
    <xf numFmtId="0" fontId="29" fillId="0" borderId="0" xfId="15" applyFont="1" applyAlignment="1" applyProtection="1">
      <alignment horizontal="center" vertical="center"/>
      <protection locked="0"/>
    </xf>
    <xf numFmtId="0" fontId="70" fillId="0" borderId="0" xfId="0" applyFont="1" applyAlignment="1">
      <alignment horizontal="left" vertical="center" wrapText="1"/>
    </xf>
    <xf numFmtId="0" fontId="25" fillId="0" borderId="9" xfId="0" applyFont="1" applyBorder="1" applyAlignment="1">
      <alignment horizontal="center" vertical="center"/>
    </xf>
    <xf numFmtId="0" fontId="25" fillId="0" borderId="44" xfId="0" applyFont="1" applyBorder="1" applyAlignment="1">
      <alignment horizontal="center" vertical="center"/>
    </xf>
    <xf numFmtId="0" fontId="25" fillId="0" borderId="45" xfId="0" applyFont="1" applyBorder="1" applyAlignment="1">
      <alignment horizontal="center" vertical="center"/>
    </xf>
    <xf numFmtId="0" fontId="30" fillId="0" borderId="9"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6" xfId="0" applyFont="1" applyBorder="1" applyAlignment="1">
      <alignment horizontal="center" vertical="center"/>
    </xf>
    <xf numFmtId="0" fontId="30" fillId="0" borderId="46" xfId="0" applyFont="1" applyBorder="1" applyAlignment="1">
      <alignment horizontal="center" vertical="center"/>
    </xf>
    <xf numFmtId="0" fontId="8" fillId="0" borderId="90" xfId="0" applyFont="1" applyBorder="1" applyAlignment="1">
      <alignment horizontal="center" vertical="center" wrapText="1"/>
    </xf>
    <xf numFmtId="0" fontId="8" fillId="0" borderId="42" xfId="0" applyFont="1" applyBorder="1" applyAlignment="1">
      <alignment horizontal="center" vertical="center" wrapText="1"/>
    </xf>
    <xf numFmtId="0" fontId="29" fillId="0" borderId="42" xfId="15" applyFont="1" applyBorder="1" applyAlignment="1" applyProtection="1">
      <alignment horizontal="center" vertical="center" wrapText="1"/>
      <protection locked="0"/>
    </xf>
    <xf numFmtId="0" fontId="30" fillId="0" borderId="43" xfId="0" applyFont="1" applyBorder="1" applyAlignment="1">
      <alignment horizontal="center" vertical="center"/>
    </xf>
    <xf numFmtId="0" fontId="107" fillId="6" borderId="0" xfId="0" applyFont="1" applyFill="1">
      <alignment vertical="center"/>
    </xf>
    <xf numFmtId="0" fontId="8" fillId="5" borderId="0" xfId="0" applyFont="1" applyFill="1">
      <alignment vertical="center"/>
    </xf>
    <xf numFmtId="0" fontId="35" fillId="0" borderId="9" xfId="0" applyFont="1" applyBorder="1" applyAlignment="1">
      <alignment horizontal="left" vertical="top" wrapText="1"/>
    </xf>
    <xf numFmtId="0" fontId="35" fillId="0" borderId="6" xfId="0" applyFont="1" applyBorder="1" applyAlignment="1">
      <alignment horizontal="left" vertical="top" wrapText="1"/>
    </xf>
    <xf numFmtId="0" fontId="35" fillId="0" borderId="46" xfId="0" applyFont="1" applyBorder="1" applyAlignment="1">
      <alignment horizontal="left" vertical="top" wrapText="1"/>
    </xf>
    <xf numFmtId="0" fontId="35" fillId="0" borderId="11" xfId="0" applyFont="1" applyBorder="1" applyAlignment="1">
      <alignment horizontal="left" vertical="top" wrapText="1"/>
    </xf>
    <xf numFmtId="0" fontId="35" fillId="0" borderId="0" xfId="0" applyFont="1" applyAlignment="1">
      <alignment horizontal="left" vertical="top" wrapText="1"/>
    </xf>
    <xf numFmtId="0" fontId="35" fillId="0" borderId="8" xfId="0" applyFont="1" applyBorder="1" applyAlignment="1">
      <alignment horizontal="left" vertical="top" wrapText="1"/>
    </xf>
    <xf numFmtId="0" fontId="35" fillId="0" borderId="5" xfId="0" applyFont="1" applyBorder="1" applyAlignment="1">
      <alignment horizontal="left" vertical="top" wrapText="1"/>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192" fontId="77" fillId="6" borderId="43" xfId="0" applyNumberFormat="1" applyFont="1" applyFill="1" applyBorder="1" applyAlignment="1">
      <alignment horizontal="right" vertical="center" wrapText="1"/>
    </xf>
    <xf numFmtId="192" fontId="15" fillId="6" borderId="44" xfId="0" applyNumberFormat="1" applyFont="1" applyFill="1" applyBorder="1" applyAlignment="1">
      <alignment horizontal="right" vertical="center" wrapText="1"/>
    </xf>
    <xf numFmtId="192" fontId="15" fillId="6" borderId="45" xfId="0" applyNumberFormat="1" applyFont="1" applyFill="1" applyBorder="1" applyAlignment="1">
      <alignment horizontal="right" vertical="center" wrapText="1"/>
    </xf>
    <xf numFmtId="0" fontId="81" fillId="6" borderId="42" xfId="0" applyFont="1" applyFill="1" applyBorder="1" applyAlignment="1">
      <alignment horizontal="left" vertical="center" wrapText="1"/>
    </xf>
    <xf numFmtId="0" fontId="9" fillId="7" borderId="47" xfId="14" applyFont="1" applyFill="1" applyBorder="1" applyAlignment="1">
      <alignment horizontal="center" vertical="center"/>
    </xf>
    <xf numFmtId="0" fontId="108" fillId="10" borderId="42" xfId="0" applyFont="1" applyFill="1" applyBorder="1" applyAlignment="1">
      <alignment horizontal="center" vertical="center" shrinkToFit="1"/>
    </xf>
    <xf numFmtId="38" fontId="108" fillId="10" borderId="42" xfId="2" applyFont="1" applyFill="1" applyBorder="1" applyAlignment="1" applyProtection="1">
      <alignment horizontal="center" vertical="center" shrinkToFit="1"/>
    </xf>
    <xf numFmtId="0" fontId="36" fillId="6" borderId="42" xfId="14" applyFont="1" applyFill="1" applyBorder="1" applyAlignment="1">
      <alignment horizontal="center" vertical="center"/>
    </xf>
    <xf numFmtId="0" fontId="35" fillId="0" borderId="45" xfId="0" applyFont="1" applyBorder="1" applyAlignment="1">
      <alignment horizontal="left" vertical="top" wrapText="1"/>
    </xf>
    <xf numFmtId="0" fontId="35" fillId="0" borderId="42" xfId="0" applyFont="1" applyBorder="1" applyAlignment="1">
      <alignment horizontal="left" vertical="top" wrapText="1"/>
    </xf>
    <xf numFmtId="193" fontId="23" fillId="5" borderId="43" xfId="0" applyNumberFormat="1" applyFont="1" applyFill="1" applyBorder="1" applyAlignment="1">
      <alignment horizontal="center" vertical="center" shrinkToFit="1"/>
    </xf>
    <xf numFmtId="193" fontId="23" fillId="5" borderId="44" xfId="0" applyNumberFormat="1" applyFont="1" applyFill="1" applyBorder="1" applyAlignment="1">
      <alignment horizontal="center" vertical="center" shrinkToFit="1"/>
    </xf>
    <xf numFmtId="193" fontId="23" fillId="5" borderId="45" xfId="0" applyNumberFormat="1" applyFont="1" applyFill="1" applyBorder="1" applyAlignment="1">
      <alignment horizontal="center" vertical="center" shrinkToFit="1"/>
    </xf>
    <xf numFmtId="0" fontId="9" fillId="7" borderId="43" xfId="14" applyFont="1" applyFill="1" applyBorder="1" applyAlignment="1">
      <alignment horizontal="center" vertical="center"/>
    </xf>
    <xf numFmtId="0" fontId="9" fillId="7" borderId="44" xfId="14" applyFont="1" applyFill="1" applyBorder="1" applyAlignment="1">
      <alignment horizontal="center" vertical="center"/>
    </xf>
    <xf numFmtId="0" fontId="9" fillId="7" borderId="45" xfId="14" applyFont="1" applyFill="1" applyBorder="1" applyAlignment="1">
      <alignment horizontal="center" vertical="center"/>
    </xf>
    <xf numFmtId="0" fontId="81" fillId="6" borderId="43" xfId="0" applyFont="1" applyFill="1" applyBorder="1" applyAlignment="1">
      <alignment horizontal="left" vertical="center" wrapText="1"/>
    </xf>
    <xf numFmtId="0" fontId="81" fillId="6" borderId="44" xfId="0" applyFont="1" applyFill="1" applyBorder="1" applyAlignment="1">
      <alignment horizontal="left" vertical="center" wrapText="1"/>
    </xf>
    <xf numFmtId="0" fontId="81" fillId="6" borderId="45" xfId="0" applyFont="1" applyFill="1" applyBorder="1" applyAlignment="1">
      <alignment horizontal="left" vertical="center" wrapText="1"/>
    </xf>
    <xf numFmtId="38" fontId="82" fillId="5" borderId="42" xfId="2" applyFont="1" applyFill="1" applyBorder="1" applyAlignment="1" applyProtection="1">
      <alignment horizontal="center" vertical="center" shrinkToFit="1"/>
    </xf>
    <xf numFmtId="0" fontId="8" fillId="0" borderId="0" xfId="14" applyFont="1" applyAlignment="1">
      <alignment vertical="center"/>
    </xf>
    <xf numFmtId="0" fontId="104" fillId="6" borderId="0" xfId="14" applyFont="1" applyFill="1" applyAlignment="1">
      <alignment horizontal="center" vertical="center"/>
    </xf>
    <xf numFmtId="0" fontId="112" fillId="6" borderId="42" xfId="14" applyFont="1" applyFill="1" applyBorder="1" applyAlignment="1">
      <alignment horizontal="center" vertical="center"/>
    </xf>
    <xf numFmtId="0" fontId="23" fillId="0" borderId="45" xfId="0" applyFont="1" applyBorder="1" applyAlignment="1">
      <alignment horizontal="left" vertical="top" wrapText="1"/>
    </xf>
    <xf numFmtId="0" fontId="23" fillId="0" borderId="42" xfId="0" applyFont="1" applyBorder="1" applyAlignment="1">
      <alignment horizontal="left" vertical="top" wrapText="1"/>
    </xf>
    <xf numFmtId="0" fontId="35" fillId="0" borderId="46" xfId="0" applyFont="1" applyBorder="1" applyAlignment="1">
      <alignment horizontal="left" vertical="center" wrapText="1"/>
    </xf>
    <xf numFmtId="0" fontId="35" fillId="0" borderId="47" xfId="0" applyFont="1" applyBorder="1" applyAlignment="1">
      <alignment horizontal="left" vertical="center" wrapText="1"/>
    </xf>
    <xf numFmtId="0" fontId="35" fillId="0" borderId="9" xfId="0" applyFont="1" applyBorder="1" applyAlignment="1">
      <alignment horizontal="left" vertical="center" wrapText="1"/>
    </xf>
    <xf numFmtId="0" fontId="16" fillId="0" borderId="47" xfId="0" applyFont="1" applyBorder="1" applyAlignment="1">
      <alignment horizontal="left" vertical="center" wrapText="1"/>
    </xf>
    <xf numFmtId="0" fontId="81" fillId="0" borderId="47" xfId="0" applyFont="1" applyBorder="1" applyAlignment="1">
      <alignment horizontal="lef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9" fillId="7" borderId="7" xfId="14" applyFont="1" applyFill="1" applyBorder="1" applyAlignment="1">
      <alignment horizontal="center" vertical="center"/>
    </xf>
    <xf numFmtId="0" fontId="35" fillId="7" borderId="42" xfId="0" applyFont="1" applyFill="1" applyBorder="1" applyAlignment="1">
      <alignment horizontal="center" vertical="center"/>
    </xf>
    <xf numFmtId="0" fontId="35" fillId="7" borderId="43" xfId="0" applyFont="1" applyFill="1" applyBorder="1" applyAlignment="1">
      <alignment horizontal="center" vertical="center" wrapText="1"/>
    </xf>
    <xf numFmtId="0" fontId="0" fillId="0" borderId="45" xfId="0" applyBorder="1" applyAlignment="1">
      <alignment horizontal="center" vertical="center"/>
    </xf>
    <xf numFmtId="0" fontId="23" fillId="7" borderId="43" xfId="0" applyFont="1" applyFill="1" applyBorder="1" applyAlignment="1">
      <alignment horizontal="center" vertical="center" wrapText="1"/>
    </xf>
    <xf numFmtId="0" fontId="51" fillId="0" borderId="45" xfId="0" applyFont="1" applyBorder="1" applyAlignment="1">
      <alignment horizontal="center" vertical="center"/>
    </xf>
    <xf numFmtId="0" fontId="23" fillId="7" borderId="45" xfId="0" applyFont="1" applyFill="1" applyBorder="1" applyAlignment="1">
      <alignment horizontal="center" vertical="center"/>
    </xf>
    <xf numFmtId="0" fontId="0" fillId="0" borderId="44" xfId="0" applyBorder="1" applyAlignment="1">
      <alignment horizontal="center" vertical="center"/>
    </xf>
    <xf numFmtId="0" fontId="9" fillId="7" borderId="6" xfId="0" applyFont="1" applyFill="1" applyBorder="1" applyAlignment="1">
      <alignment horizontal="center" vertical="center" wrapText="1"/>
    </xf>
    <xf numFmtId="0" fontId="9" fillId="7" borderId="6" xfId="0" applyFont="1" applyFill="1" applyBorder="1" applyAlignment="1">
      <alignment horizontal="center" vertical="center"/>
    </xf>
    <xf numFmtId="0" fontId="9" fillId="7" borderId="46"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38" fontId="85" fillId="5" borderId="43" xfId="2" applyFont="1" applyFill="1" applyBorder="1" applyAlignment="1" applyProtection="1">
      <alignment horizontal="center" vertical="center" shrinkToFit="1"/>
    </xf>
    <xf numFmtId="0" fontId="16" fillId="0" borderId="45" xfId="0" applyFont="1" applyBorder="1" applyAlignment="1">
      <alignment horizontal="center" vertical="center" shrinkToFit="1"/>
    </xf>
    <xf numFmtId="38" fontId="85" fillId="5" borderId="76" xfId="2" applyFont="1" applyFill="1" applyBorder="1" applyAlignment="1" applyProtection="1">
      <alignment horizontal="center" vertical="center" shrinkToFit="1"/>
    </xf>
    <xf numFmtId="0" fontId="16" fillId="0" borderId="77" xfId="0" applyFont="1" applyBorder="1" applyAlignment="1">
      <alignment horizontal="center" vertical="center" shrinkToFit="1"/>
    </xf>
    <xf numFmtId="0" fontId="85" fillId="5" borderId="76" xfId="0" applyFont="1" applyFill="1" applyBorder="1" applyAlignment="1">
      <alignment horizontal="center" vertical="center" shrinkToFit="1"/>
    </xf>
    <xf numFmtId="38" fontId="29" fillId="5" borderId="43" xfId="2" applyFont="1" applyFill="1" applyBorder="1" applyAlignment="1" applyProtection="1">
      <alignment horizontal="center" vertical="center" shrinkToFit="1"/>
    </xf>
    <xf numFmtId="38" fontId="29" fillId="5" borderId="45" xfId="2" applyFont="1" applyFill="1" applyBorder="1" applyAlignment="1" applyProtection="1">
      <alignment horizontal="center" vertical="center" shrinkToFit="1"/>
    </xf>
    <xf numFmtId="0" fontId="41" fillId="0" borderId="0" xfId="0" applyFont="1" applyAlignment="1">
      <alignment horizontal="left" vertical="center" wrapText="1"/>
    </xf>
    <xf numFmtId="0" fontId="35" fillId="7" borderId="47" xfId="0" applyFont="1" applyFill="1" applyBorder="1" applyAlignment="1">
      <alignment horizontal="center" vertical="center"/>
    </xf>
    <xf numFmtId="3" fontId="80" fillId="5" borderId="47" xfId="0" applyNumberFormat="1" applyFont="1" applyFill="1" applyBorder="1" applyAlignment="1">
      <alignment horizontal="center" vertical="center" shrinkToFit="1"/>
    </xf>
    <xf numFmtId="3" fontId="80" fillId="5" borderId="9" xfId="0" applyNumberFormat="1" applyFont="1" applyFill="1" applyBorder="1" applyAlignment="1">
      <alignment horizontal="center" vertical="center" shrinkToFit="1"/>
    </xf>
    <xf numFmtId="3" fontId="80" fillId="5" borderId="7" xfId="0" applyNumberFormat="1" applyFont="1" applyFill="1" applyBorder="1" applyAlignment="1">
      <alignment horizontal="center" vertical="center" shrinkToFit="1"/>
    </xf>
    <xf numFmtId="3" fontId="80" fillId="5" borderId="11" xfId="0" applyNumberFormat="1" applyFont="1" applyFill="1" applyBorder="1" applyAlignment="1">
      <alignment horizontal="center" vertical="center" shrinkToFit="1"/>
    </xf>
    <xf numFmtId="3" fontId="80" fillId="5" borderId="3" xfId="0" applyNumberFormat="1" applyFont="1" applyFill="1" applyBorder="1" applyAlignment="1">
      <alignment horizontal="center" vertical="center" shrinkToFit="1"/>
    </xf>
    <xf numFmtId="3" fontId="80" fillId="5" borderId="5" xfId="0" applyNumberFormat="1" applyFont="1" applyFill="1" applyBorder="1" applyAlignment="1">
      <alignment horizontal="center" vertical="center" shrinkToFit="1"/>
    </xf>
    <xf numFmtId="0" fontId="41" fillId="0" borderId="0" xfId="0" applyFont="1" applyAlignment="1">
      <alignment horizontal="left" vertical="top" wrapText="1"/>
    </xf>
    <xf numFmtId="0" fontId="20" fillId="5" borderId="47" xfId="14" applyFont="1" applyFill="1" applyBorder="1" applyAlignment="1">
      <alignment horizontal="center" vertical="top"/>
    </xf>
    <xf numFmtId="0" fontId="56" fillId="5" borderId="47" xfId="14" applyFont="1" applyFill="1" applyBorder="1" applyAlignment="1">
      <alignment horizontal="center" vertical="top"/>
    </xf>
    <xf numFmtId="0" fontId="44" fillId="3" borderId="47" xfId="0" applyFont="1" applyFill="1" applyBorder="1" applyAlignment="1">
      <alignment horizontal="left" vertical="top"/>
    </xf>
    <xf numFmtId="0" fontId="8" fillId="5" borderId="47" xfId="14" applyFont="1" applyFill="1" applyBorder="1" applyAlignment="1">
      <alignment horizontal="center" vertical="top"/>
    </xf>
    <xf numFmtId="0" fontId="43" fillId="5" borderId="47" xfId="14" applyFont="1" applyFill="1" applyBorder="1" applyAlignment="1">
      <alignment horizontal="center" vertical="top"/>
    </xf>
    <xf numFmtId="0" fontId="20" fillId="5" borderId="3" xfId="14" applyFont="1" applyFill="1" applyBorder="1" applyAlignment="1">
      <alignment horizontal="center" vertical="center"/>
    </xf>
    <xf numFmtId="0" fontId="56" fillId="5" borderId="3" xfId="14" applyFont="1" applyFill="1" applyBorder="1" applyAlignment="1">
      <alignment horizontal="center" vertical="center"/>
    </xf>
    <xf numFmtId="0" fontId="44" fillId="3" borderId="3" xfId="0" applyFont="1" applyFill="1" applyBorder="1" applyAlignment="1">
      <alignment horizontal="left" vertical="top"/>
    </xf>
    <xf numFmtId="0" fontId="20" fillId="5" borderId="7" xfId="14" applyFont="1" applyFill="1" applyBorder="1" applyAlignment="1">
      <alignment horizontal="center" vertical="center"/>
    </xf>
    <xf numFmtId="0" fontId="56" fillId="5" borderId="7" xfId="14" applyFont="1" applyFill="1" applyBorder="1" applyAlignment="1">
      <alignment horizontal="center" vertical="center"/>
    </xf>
    <xf numFmtId="0" fontId="44" fillId="3" borderId="7" xfId="0" applyFont="1" applyFill="1" applyBorder="1" applyAlignment="1">
      <alignment horizontal="left" vertical="top"/>
    </xf>
    <xf numFmtId="0" fontId="116" fillId="10" borderId="9" xfId="0" applyFont="1" applyFill="1" applyBorder="1" applyAlignment="1">
      <alignment horizontal="left" vertical="top" wrapText="1"/>
    </xf>
    <xf numFmtId="0" fontId="116" fillId="10" borderId="6" xfId="0" applyFont="1" applyFill="1" applyBorder="1" applyAlignment="1">
      <alignment horizontal="left" vertical="top" wrapText="1"/>
    </xf>
    <xf numFmtId="0" fontId="116" fillId="10" borderId="46" xfId="0" applyFont="1" applyFill="1" applyBorder="1" applyAlignment="1">
      <alignment horizontal="left" vertical="top" wrapText="1"/>
    </xf>
    <xf numFmtId="0" fontId="117" fillId="10" borderId="11" xfId="0" applyFont="1" applyFill="1" applyBorder="1" applyAlignment="1">
      <alignment horizontal="left" vertical="top" wrapText="1"/>
    </xf>
    <xf numFmtId="0" fontId="117" fillId="10" borderId="0" xfId="0" applyFont="1" applyFill="1" applyAlignment="1">
      <alignment horizontal="left" vertical="top" wrapText="1"/>
    </xf>
    <xf numFmtId="0" fontId="117" fillId="10" borderId="8" xfId="0" applyFont="1" applyFill="1" applyBorder="1" applyAlignment="1">
      <alignment horizontal="left" vertical="top" wrapText="1"/>
    </xf>
    <xf numFmtId="0" fontId="117" fillId="10" borderId="5" xfId="0" applyFont="1" applyFill="1" applyBorder="1" applyAlignment="1">
      <alignment horizontal="left" vertical="top" wrapText="1"/>
    </xf>
    <xf numFmtId="0" fontId="117" fillId="10" borderId="12" xfId="0" applyFont="1" applyFill="1" applyBorder="1" applyAlignment="1">
      <alignment horizontal="left" vertical="top" wrapText="1"/>
    </xf>
    <xf numFmtId="0" fontId="117" fillId="10" borderId="13" xfId="0" applyFont="1" applyFill="1" applyBorder="1" applyAlignment="1">
      <alignment horizontal="left" vertical="top" wrapText="1"/>
    </xf>
    <xf numFmtId="0" fontId="86" fillId="10" borderId="9" xfId="0" applyFont="1" applyFill="1" applyBorder="1" applyAlignment="1">
      <alignment horizontal="left" vertical="top" wrapText="1"/>
    </xf>
    <xf numFmtId="0" fontId="86" fillId="10" borderId="6" xfId="0" applyFont="1" applyFill="1" applyBorder="1" applyAlignment="1">
      <alignment horizontal="left" vertical="top" wrapText="1"/>
    </xf>
    <xf numFmtId="0" fontId="86" fillId="10" borderId="46" xfId="0" applyFont="1" applyFill="1" applyBorder="1" applyAlignment="1">
      <alignment horizontal="left" vertical="top" wrapText="1"/>
    </xf>
    <xf numFmtId="0" fontId="16" fillId="10" borderId="11" xfId="0" applyFont="1" applyFill="1" applyBorder="1" applyAlignment="1">
      <alignment horizontal="left" vertical="top" wrapText="1"/>
    </xf>
    <xf numFmtId="0" fontId="16" fillId="10" borderId="0" xfId="0" applyFont="1" applyFill="1" applyAlignment="1">
      <alignment horizontal="left" vertical="top" wrapText="1"/>
    </xf>
    <xf numFmtId="0" fontId="16" fillId="10" borderId="8" xfId="0" applyFont="1" applyFill="1" applyBorder="1" applyAlignment="1">
      <alignment horizontal="left" vertical="top" wrapText="1"/>
    </xf>
    <xf numFmtId="0" fontId="16" fillId="10" borderId="5" xfId="0" applyFont="1" applyFill="1" applyBorder="1" applyAlignment="1">
      <alignment horizontal="left" vertical="top" wrapText="1"/>
    </xf>
    <xf numFmtId="0" fontId="16" fillId="10" borderId="12" xfId="0" applyFont="1" applyFill="1" applyBorder="1" applyAlignment="1">
      <alignment horizontal="left" vertical="top" wrapText="1"/>
    </xf>
    <xf numFmtId="0" fontId="16" fillId="10" borderId="13" xfId="0" applyFont="1" applyFill="1" applyBorder="1" applyAlignment="1">
      <alignment horizontal="left" vertical="top" wrapText="1"/>
    </xf>
    <xf numFmtId="0" fontId="81" fillId="10" borderId="11" xfId="0" applyFont="1" applyFill="1" applyBorder="1" applyAlignment="1">
      <alignment horizontal="left" vertical="top" wrapText="1"/>
    </xf>
    <xf numFmtId="0" fontId="81" fillId="10" borderId="0" xfId="0" applyFont="1" applyFill="1" applyAlignment="1">
      <alignment horizontal="left" vertical="top" wrapText="1"/>
    </xf>
    <xf numFmtId="0" fontId="81" fillId="10" borderId="8" xfId="0" applyFont="1" applyFill="1" applyBorder="1" applyAlignment="1">
      <alignment horizontal="left" vertical="top" wrapText="1"/>
    </xf>
    <xf numFmtId="0" fontId="81" fillId="10" borderId="5" xfId="0" applyFont="1" applyFill="1" applyBorder="1" applyAlignment="1">
      <alignment horizontal="left" vertical="top" wrapText="1"/>
    </xf>
    <xf numFmtId="0" fontId="81" fillId="10" borderId="12" xfId="0" applyFont="1" applyFill="1" applyBorder="1" applyAlignment="1">
      <alignment horizontal="left" vertical="top" wrapText="1"/>
    </xf>
    <xf numFmtId="0" fontId="81" fillId="10" borderId="13" xfId="0" applyFont="1" applyFill="1" applyBorder="1" applyAlignment="1">
      <alignment horizontal="left" vertical="top" wrapText="1"/>
    </xf>
    <xf numFmtId="0" fontId="44" fillId="3" borderId="5" xfId="0" applyFont="1" applyFill="1" applyBorder="1" applyAlignment="1">
      <alignment horizontal="center" vertical="top" wrapText="1"/>
    </xf>
    <xf numFmtId="0" fontId="0" fillId="3" borderId="12" xfId="0" applyFill="1" applyBorder="1" applyAlignment="1">
      <alignment horizontal="center" vertical="top"/>
    </xf>
    <xf numFmtId="0" fontId="0" fillId="3" borderId="13" xfId="0" applyFill="1" applyBorder="1" applyAlignment="1">
      <alignment horizontal="center" vertical="top"/>
    </xf>
    <xf numFmtId="0" fontId="9" fillId="7" borderId="42" xfId="14" applyFont="1" applyFill="1" applyBorder="1" applyAlignment="1">
      <alignment horizontal="center" vertical="center" wrapText="1"/>
    </xf>
    <xf numFmtId="0" fontId="9" fillId="7" borderId="42" xfId="14" applyFont="1" applyFill="1" applyBorder="1" applyAlignment="1">
      <alignment horizontal="center" vertical="center"/>
    </xf>
    <xf numFmtId="0" fontId="35" fillId="7" borderId="47" xfId="0" applyFont="1" applyFill="1" applyBorder="1" applyAlignment="1">
      <alignment horizontal="center" vertical="top"/>
    </xf>
    <xf numFmtId="192" fontId="105" fillId="6" borderId="5" xfId="2" applyNumberFormat="1" applyFont="1" applyFill="1" applyBorder="1" applyAlignment="1" applyProtection="1">
      <alignment horizontal="right" vertical="center" wrapText="1"/>
    </xf>
    <xf numFmtId="192" fontId="112" fillId="0" borderId="12" xfId="2" applyNumberFormat="1" applyFont="1" applyBorder="1" applyAlignment="1" applyProtection="1">
      <alignment horizontal="right" vertical="center" wrapText="1"/>
    </xf>
    <xf numFmtId="192" fontId="112" fillId="0" borderId="13" xfId="2" applyNumberFormat="1" applyFont="1" applyBorder="1" applyAlignment="1" applyProtection="1">
      <alignment horizontal="right" vertical="center" wrapText="1"/>
    </xf>
    <xf numFmtId="0" fontId="35" fillId="3" borderId="9" xfId="0" applyFont="1" applyFill="1" applyBorder="1" applyAlignment="1">
      <alignment horizontal="right" vertical="center" wrapText="1"/>
    </xf>
    <xf numFmtId="0" fontId="0" fillId="3" borderId="6" xfId="0" applyFill="1" applyBorder="1" applyAlignment="1">
      <alignment horizontal="right" vertical="center" wrapText="1"/>
    </xf>
    <xf numFmtId="191" fontId="112" fillId="5" borderId="6" xfId="1" applyNumberFormat="1" applyFont="1" applyFill="1" applyBorder="1" applyAlignment="1" applyProtection="1">
      <alignment horizontal="center" vertical="center" wrapText="1"/>
    </xf>
    <xf numFmtId="191" fontId="112" fillId="0" borderId="6" xfId="1" applyNumberFormat="1" applyFont="1" applyBorder="1" applyAlignment="1" applyProtection="1">
      <alignment horizontal="center" vertical="center" wrapText="1"/>
    </xf>
    <xf numFmtId="0" fontId="20" fillId="5" borderId="47" xfId="14" applyFont="1" applyFill="1" applyBorder="1" applyAlignment="1">
      <alignment horizontal="center" vertical="center"/>
    </xf>
    <xf numFmtId="0" fontId="56" fillId="5" borderId="47" xfId="14" applyFont="1" applyFill="1" applyBorder="1" applyAlignment="1">
      <alignment horizontal="center" vertical="center"/>
    </xf>
    <xf numFmtId="0" fontId="44" fillId="3" borderId="47" xfId="0" applyFont="1" applyFill="1" applyBorder="1" applyAlignment="1">
      <alignment horizontal="left" vertical="top" wrapText="1"/>
    </xf>
    <xf numFmtId="0" fontId="87" fillId="10" borderId="6" xfId="0" applyFont="1" applyFill="1" applyBorder="1" applyAlignment="1">
      <alignment horizontal="left" vertical="top" wrapText="1"/>
    </xf>
    <xf numFmtId="0" fontId="87" fillId="10" borderId="46" xfId="0" applyFont="1" applyFill="1" applyBorder="1" applyAlignment="1">
      <alignment horizontal="left" vertical="top" wrapText="1"/>
    </xf>
    <xf numFmtId="0" fontId="44" fillId="3" borderId="11" xfId="0" applyFont="1" applyFill="1" applyBorder="1" applyAlignment="1">
      <alignment horizontal="center" vertical="top" wrapText="1"/>
    </xf>
    <xf numFmtId="0" fontId="0" fillId="0" borderId="0" xfId="0" applyAlignment="1">
      <alignment horizontal="center" vertical="top"/>
    </xf>
    <xf numFmtId="0" fontId="0" fillId="0" borderId="8" xfId="0" applyBorder="1" applyAlignment="1">
      <alignment horizontal="center" vertical="top"/>
    </xf>
    <xf numFmtId="0" fontId="86" fillId="10" borderId="43" xfId="0" applyFont="1" applyFill="1" applyBorder="1" applyAlignment="1">
      <alignment horizontal="left" vertical="top" wrapText="1"/>
    </xf>
    <xf numFmtId="0" fontId="86" fillId="10" borderId="44" xfId="0" applyFont="1" applyFill="1" applyBorder="1" applyAlignment="1">
      <alignment horizontal="left" vertical="top" wrapText="1"/>
    </xf>
    <xf numFmtId="0" fontId="86" fillId="10" borderId="45" xfId="0" applyFont="1" applyFill="1" applyBorder="1" applyAlignment="1">
      <alignment horizontal="left" vertical="top" wrapText="1"/>
    </xf>
    <xf numFmtId="0" fontId="0" fillId="0" borderId="12" xfId="0" applyBorder="1" applyAlignment="1">
      <alignment horizontal="center" vertical="top"/>
    </xf>
    <xf numFmtId="0" fontId="0" fillId="0" borderId="13" xfId="0" applyBorder="1" applyAlignment="1">
      <alignment horizontal="center" vertical="top"/>
    </xf>
    <xf numFmtId="0" fontId="35" fillId="7" borderId="42" xfId="0" applyFont="1" applyFill="1" applyBorder="1" applyAlignment="1">
      <alignment horizontal="left" vertical="center"/>
    </xf>
    <xf numFmtId="0" fontId="35" fillId="7" borderId="43" xfId="0" applyFont="1" applyFill="1" applyBorder="1" applyAlignment="1">
      <alignment horizontal="left" vertical="center"/>
    </xf>
    <xf numFmtId="192" fontId="108" fillId="10" borderId="42" xfId="0" applyNumberFormat="1" applyFont="1" applyFill="1" applyBorder="1" applyAlignment="1">
      <alignment horizontal="center" vertical="center" wrapText="1"/>
    </xf>
    <xf numFmtId="192" fontId="108" fillId="10" borderId="45" xfId="0" applyNumberFormat="1" applyFont="1" applyFill="1" applyBorder="1" applyAlignment="1">
      <alignment horizontal="center" vertical="center" wrapText="1"/>
    </xf>
    <xf numFmtId="0" fontId="16" fillId="10" borderId="6" xfId="0" applyFont="1" applyFill="1" applyBorder="1" applyAlignment="1">
      <alignment horizontal="left" vertical="top" wrapText="1"/>
    </xf>
    <xf numFmtId="0" fontId="16" fillId="10" borderId="46" xfId="0" applyFont="1" applyFill="1" applyBorder="1" applyAlignment="1">
      <alignment horizontal="left" vertical="top" wrapText="1"/>
    </xf>
    <xf numFmtId="0" fontId="43" fillId="7" borderId="42" xfId="14" applyFont="1" applyFill="1" applyBorder="1" applyAlignment="1">
      <alignment horizontal="center" vertical="center"/>
    </xf>
    <xf numFmtId="0" fontId="44" fillId="7" borderId="42" xfId="0" applyFont="1" applyFill="1" applyBorder="1" applyAlignment="1">
      <alignment horizontal="center" vertical="center"/>
    </xf>
    <xf numFmtId="180" fontId="105" fillId="5" borderId="42" xfId="14" applyNumberFormat="1" applyFont="1" applyFill="1" applyBorder="1" applyAlignment="1">
      <alignment horizontal="center" vertical="center"/>
    </xf>
    <xf numFmtId="0" fontId="35" fillId="0" borderId="42" xfId="0" applyFont="1" applyBorder="1" applyAlignment="1">
      <alignment horizontal="left" vertical="center"/>
    </xf>
    <xf numFmtId="0" fontId="114" fillId="6" borderId="0" xfId="0" applyFont="1" applyFill="1" applyAlignment="1">
      <alignment horizontal="center" vertical="center"/>
    </xf>
    <xf numFmtId="0" fontId="35" fillId="0" borderId="43" xfId="0" applyFont="1" applyBorder="1" applyAlignment="1">
      <alignment horizontal="left" vertical="top" wrapText="1"/>
    </xf>
    <xf numFmtId="0" fontId="108" fillId="10" borderId="42" xfId="0" applyFont="1" applyFill="1" applyBorder="1" applyAlignment="1">
      <alignment horizontal="center" vertical="center"/>
    </xf>
    <xf numFmtId="0" fontId="20" fillId="0" borderId="6" xfId="14" applyFont="1" applyBorder="1" applyAlignment="1">
      <alignment horizontal="left" vertical="top" wrapText="1"/>
    </xf>
    <xf numFmtId="0" fontId="51" fillId="0" borderId="6" xfId="0" applyFont="1" applyBorder="1" applyAlignment="1">
      <alignment horizontal="left" vertical="top"/>
    </xf>
    <xf numFmtId="0" fontId="9" fillId="7" borderId="42" xfId="14" applyFont="1" applyFill="1" applyBorder="1" applyAlignment="1">
      <alignment horizontal="center" vertical="center" textRotation="255"/>
    </xf>
    <xf numFmtId="0" fontId="35" fillId="7" borderId="43" xfId="0" applyFont="1" applyFill="1" applyBorder="1" applyAlignment="1">
      <alignment horizontal="center" vertical="center"/>
    </xf>
    <xf numFmtId="0" fontId="104" fillId="6" borderId="71" xfId="14" applyFont="1" applyFill="1" applyBorder="1" applyAlignment="1">
      <alignment horizontal="center" vertical="center" wrapText="1"/>
    </xf>
    <xf numFmtId="0" fontId="112" fillId="6" borderId="72" xfId="0" applyFont="1" applyFill="1" applyBorder="1" applyAlignment="1">
      <alignment horizontal="center" vertical="center" wrapText="1"/>
    </xf>
    <xf numFmtId="0" fontId="36" fillId="6" borderId="9" xfId="14" applyFont="1" applyFill="1" applyBorder="1" applyAlignment="1">
      <alignment horizontal="center" vertical="center"/>
    </xf>
    <xf numFmtId="0" fontId="36" fillId="6" borderId="46" xfId="14" applyFont="1" applyFill="1" applyBorder="1" applyAlignment="1">
      <alignment horizontal="center" vertical="center"/>
    </xf>
    <xf numFmtId="0" fontId="36" fillId="6" borderId="5" xfId="14" applyFont="1" applyFill="1" applyBorder="1" applyAlignment="1">
      <alignment horizontal="center" vertical="center"/>
    </xf>
    <xf numFmtId="0" fontId="36" fillId="6" borderId="13" xfId="14" applyFont="1" applyFill="1" applyBorder="1" applyAlignment="1">
      <alignment horizontal="center" vertical="center"/>
    </xf>
    <xf numFmtId="0" fontId="81" fillId="10" borderId="3" xfId="0" applyFont="1" applyFill="1" applyBorder="1" applyAlignment="1">
      <alignment horizontal="left" vertical="top" wrapText="1"/>
    </xf>
    <xf numFmtId="0" fontId="35" fillId="10" borderId="3" xfId="0" applyFont="1" applyFill="1" applyBorder="1" applyAlignment="1">
      <alignment horizontal="left" vertical="top" wrapText="1"/>
    </xf>
    <xf numFmtId="0" fontId="35" fillId="10" borderId="5" xfId="0" applyFont="1" applyFill="1" applyBorder="1" applyAlignment="1">
      <alignment horizontal="left" vertical="top" wrapText="1"/>
    </xf>
    <xf numFmtId="0" fontId="81" fillId="10" borderId="3" xfId="0" applyFont="1" applyFill="1" applyBorder="1" applyAlignment="1">
      <alignment horizontal="left" vertical="center" wrapText="1"/>
    </xf>
    <xf numFmtId="0" fontId="35" fillId="0" borderId="45" xfId="0" applyFont="1" applyBorder="1" applyAlignment="1">
      <alignment horizontal="left" vertical="center" wrapText="1"/>
    </xf>
    <xf numFmtId="0" fontId="35" fillId="0" borderId="42" xfId="0" applyFont="1" applyBorder="1" applyAlignment="1">
      <alignment horizontal="left" vertical="center" wrapText="1"/>
    </xf>
    <xf numFmtId="0" fontId="35" fillId="0" borderId="43" xfId="0" applyFont="1" applyBorder="1" applyAlignment="1">
      <alignment horizontal="left" vertical="center" wrapText="1"/>
    </xf>
    <xf numFmtId="0" fontId="81" fillId="10" borderId="42" xfId="0" applyFont="1" applyFill="1" applyBorder="1" applyAlignment="1">
      <alignment horizontal="left" vertical="center" wrapText="1"/>
    </xf>
    <xf numFmtId="0" fontId="108" fillId="10" borderId="42" xfId="0" applyFont="1" applyFill="1" applyBorder="1" applyAlignment="1">
      <alignment horizontal="left" vertical="center" wrapText="1"/>
    </xf>
    <xf numFmtId="0" fontId="85" fillId="10" borderId="42" xfId="0" applyFont="1" applyFill="1" applyBorder="1" applyAlignment="1">
      <alignment horizontal="left" vertical="center" wrapText="1"/>
    </xf>
    <xf numFmtId="0" fontId="35" fillId="0" borderId="6" xfId="0" applyFont="1" applyBorder="1" applyAlignment="1">
      <alignment horizontal="left" vertical="center"/>
    </xf>
    <xf numFmtId="0" fontId="35" fillId="0" borderId="46" xfId="0" applyFont="1" applyBorder="1" applyAlignment="1">
      <alignment horizontal="left" vertical="center"/>
    </xf>
    <xf numFmtId="0" fontId="35" fillId="0" borderId="44" xfId="0" applyFont="1" applyBorder="1" applyAlignment="1">
      <alignment horizontal="left" vertical="center"/>
    </xf>
    <xf numFmtId="0" fontId="35" fillId="0" borderId="45" xfId="0" applyFont="1" applyBorder="1" applyAlignment="1">
      <alignment horizontal="left" vertical="center"/>
    </xf>
    <xf numFmtId="0" fontId="35" fillId="0" borderId="44" xfId="0" applyFont="1" applyBorder="1" applyAlignment="1">
      <alignment horizontal="left" vertical="center" wrapText="1"/>
    </xf>
    <xf numFmtId="0" fontId="102" fillId="10" borderId="12" xfId="0" applyFont="1" applyFill="1" applyBorder="1" applyAlignment="1">
      <alignment horizontal="left" vertical="center" wrapText="1"/>
    </xf>
    <xf numFmtId="0" fontId="35" fillId="10" borderId="12" xfId="0" applyFont="1" applyFill="1" applyBorder="1" applyAlignment="1">
      <alignment horizontal="left" vertical="center"/>
    </xf>
    <xf numFmtId="0" fontId="35" fillId="10" borderId="13" xfId="0" applyFont="1" applyFill="1" applyBorder="1" applyAlignment="1">
      <alignment horizontal="left" vertical="center"/>
    </xf>
    <xf numFmtId="0" fontId="35" fillId="7" borderId="44" xfId="0" applyFont="1" applyFill="1" applyBorder="1" applyAlignment="1">
      <alignment horizontal="center" vertical="center"/>
    </xf>
    <xf numFmtId="0" fontId="35" fillId="7" borderId="45" xfId="0" applyFont="1" applyFill="1" applyBorder="1" applyAlignment="1">
      <alignment horizontal="center" vertical="center"/>
    </xf>
    <xf numFmtId="3" fontId="80" fillId="0" borderId="43" xfId="0" applyNumberFormat="1" applyFont="1" applyBorder="1" applyAlignment="1">
      <alignment horizontal="center" vertical="center" shrinkToFit="1"/>
    </xf>
    <xf numFmtId="3" fontId="80" fillId="0" borderId="44" xfId="0" applyNumberFormat="1" applyFont="1" applyBorder="1" applyAlignment="1">
      <alignment horizontal="center" vertical="center" shrinkToFit="1"/>
    </xf>
    <xf numFmtId="0" fontId="80" fillId="0" borderId="45" xfId="0" applyFont="1" applyBorder="1" applyAlignment="1">
      <alignment horizontal="center" vertical="center" shrinkToFit="1"/>
    </xf>
    <xf numFmtId="38" fontId="29" fillId="5" borderId="43" xfId="0" applyNumberFormat="1" applyFont="1" applyFill="1" applyBorder="1" applyAlignment="1">
      <alignment horizontal="center" vertical="center" shrinkToFit="1"/>
    </xf>
    <xf numFmtId="0" fontId="29" fillId="5" borderId="44" xfId="0" applyFont="1" applyFill="1" applyBorder="1" applyAlignment="1">
      <alignment horizontal="center" vertical="center" shrinkToFit="1"/>
    </xf>
    <xf numFmtId="0" fontId="29" fillId="5" borderId="45" xfId="0" applyFont="1" applyFill="1" applyBorder="1" applyAlignment="1">
      <alignment horizontal="center" vertical="center" shrinkToFit="1"/>
    </xf>
    <xf numFmtId="0" fontId="9" fillId="7" borderId="9" xfId="14" applyFont="1" applyFill="1" applyBorder="1" applyAlignment="1">
      <alignment horizontal="center" vertical="center" wrapText="1"/>
    </xf>
    <xf numFmtId="0" fontId="9" fillId="7" borderId="46" xfId="14"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6" xfId="0" applyFont="1" applyFill="1" applyBorder="1" applyAlignment="1">
      <alignment horizontal="center" vertical="center" wrapText="1"/>
    </xf>
    <xf numFmtId="0" fontId="35" fillId="7" borderId="9" xfId="0" applyFont="1" applyFill="1" applyBorder="1" applyAlignment="1">
      <alignment horizontal="center" vertical="center"/>
    </xf>
    <xf numFmtId="0" fontId="35" fillId="7" borderId="6" xfId="0" applyFont="1" applyFill="1" applyBorder="1" applyAlignment="1">
      <alignment horizontal="center" vertical="center"/>
    </xf>
    <xf numFmtId="0" fontId="35" fillId="7" borderId="46" xfId="0" applyFont="1" applyFill="1" applyBorder="1" applyAlignment="1">
      <alignment horizontal="center" vertical="center"/>
    </xf>
    <xf numFmtId="38" fontId="29" fillId="5" borderId="44" xfId="2" applyFont="1" applyFill="1" applyBorder="1" applyAlignment="1" applyProtection="1">
      <alignment horizontal="center" vertical="center" shrinkToFit="1"/>
    </xf>
    <xf numFmtId="0" fontId="9" fillId="7" borderId="9" xfId="14" applyFont="1" applyFill="1" applyBorder="1" applyAlignment="1">
      <alignment horizontal="center" vertical="center"/>
    </xf>
    <xf numFmtId="0" fontId="9" fillId="7" borderId="6" xfId="14" applyFont="1" applyFill="1" applyBorder="1" applyAlignment="1">
      <alignment horizontal="center" vertical="center"/>
    </xf>
    <xf numFmtId="0" fontId="9" fillId="7" borderId="46" xfId="14" applyFont="1" applyFill="1" applyBorder="1" applyAlignment="1">
      <alignment horizontal="center" vertical="center"/>
    </xf>
    <xf numFmtId="0" fontId="35" fillId="7" borderId="6" xfId="0" applyFont="1" applyFill="1" applyBorder="1" applyAlignment="1">
      <alignment horizontal="center" vertical="center" wrapText="1"/>
    </xf>
    <xf numFmtId="0" fontId="35" fillId="7" borderId="11" xfId="0" applyFont="1" applyFill="1" applyBorder="1" applyAlignment="1">
      <alignment horizontal="center" vertical="center"/>
    </xf>
    <xf numFmtId="0" fontId="35" fillId="7" borderId="0" xfId="0" applyFont="1" applyFill="1" applyAlignment="1">
      <alignment horizontal="center" vertical="center"/>
    </xf>
    <xf numFmtId="0" fontId="35" fillId="7" borderId="8" xfId="0" applyFont="1" applyFill="1" applyBorder="1" applyAlignment="1">
      <alignment horizontal="center" vertical="center"/>
    </xf>
    <xf numFmtId="0" fontId="35" fillId="7" borderId="11" xfId="0" applyFont="1" applyFill="1" applyBorder="1" applyAlignment="1">
      <alignment horizontal="center" vertical="center" wrapText="1"/>
    </xf>
    <xf numFmtId="0" fontId="35" fillId="7" borderId="8" xfId="0" applyFont="1" applyFill="1" applyBorder="1" applyAlignment="1">
      <alignment horizontal="center" vertical="center" wrapText="1"/>
    </xf>
    <xf numFmtId="38" fontId="29" fillId="0" borderId="43" xfId="2" applyFont="1" applyFill="1" applyBorder="1" applyAlignment="1" applyProtection="1">
      <alignment horizontal="center" vertical="center" shrinkToFit="1"/>
    </xf>
    <xf numFmtId="38" fontId="29" fillId="0" borderId="44" xfId="2" applyFont="1" applyFill="1" applyBorder="1" applyAlignment="1" applyProtection="1">
      <alignment horizontal="center" vertical="center" shrinkToFit="1"/>
    </xf>
    <xf numFmtId="38" fontId="29" fillId="0" borderId="45" xfId="2" applyFont="1" applyFill="1" applyBorder="1" applyAlignment="1" applyProtection="1">
      <alignment horizontal="center" vertical="center" shrinkToFit="1"/>
    </xf>
    <xf numFmtId="38" fontId="29" fillId="10" borderId="43" xfId="2" applyFont="1" applyFill="1" applyBorder="1" applyAlignment="1" applyProtection="1">
      <alignment horizontal="center" vertical="center" shrinkToFit="1"/>
    </xf>
    <xf numFmtId="38" fontId="29" fillId="10" borderId="45" xfId="2" applyFont="1" applyFill="1" applyBorder="1" applyAlignment="1" applyProtection="1">
      <alignment horizontal="center" vertical="center" shrinkToFit="1"/>
    </xf>
    <xf numFmtId="38" fontId="29" fillId="10" borderId="44" xfId="2" applyFont="1" applyFill="1" applyBorder="1" applyAlignment="1" applyProtection="1">
      <alignment horizontal="center" vertical="center" shrinkToFit="1"/>
    </xf>
    <xf numFmtId="38" fontId="29" fillId="10" borderId="5" xfId="2" applyFont="1" applyFill="1" applyBorder="1" applyAlignment="1" applyProtection="1">
      <alignment horizontal="center" vertical="center" shrinkToFit="1"/>
    </xf>
    <xf numFmtId="38" fontId="29" fillId="10" borderId="13" xfId="2" applyFont="1" applyFill="1" applyBorder="1" applyAlignment="1" applyProtection="1">
      <alignment horizontal="center" vertical="center" shrinkToFit="1"/>
    </xf>
    <xf numFmtId="3" fontId="80" fillId="0" borderId="5" xfId="0" applyNumberFormat="1" applyFont="1" applyBorder="1" applyAlignment="1">
      <alignment horizontal="center" vertical="center" shrinkToFit="1"/>
    </xf>
    <xf numFmtId="3" fontId="80" fillId="0" borderId="12" xfId="0" applyNumberFormat="1" applyFont="1" applyBorder="1" applyAlignment="1">
      <alignment horizontal="center" vertical="center" shrinkToFit="1"/>
    </xf>
    <xf numFmtId="0" fontId="80" fillId="0" borderId="13" xfId="0" applyFont="1" applyBorder="1" applyAlignment="1">
      <alignment horizontal="center" vertical="center" shrinkToFit="1"/>
    </xf>
    <xf numFmtId="38" fontId="29" fillId="5" borderId="9" xfId="0" applyNumberFormat="1" applyFont="1" applyFill="1" applyBorder="1" applyAlignment="1">
      <alignment horizontal="center" vertical="center" shrinkToFit="1"/>
    </xf>
    <xf numFmtId="38" fontId="29" fillId="5" borderId="6" xfId="0" applyNumberFormat="1" applyFont="1" applyFill="1" applyBorder="1" applyAlignment="1">
      <alignment horizontal="center" vertical="center" shrinkToFit="1"/>
    </xf>
    <xf numFmtId="38" fontId="29" fillId="5" borderId="46" xfId="0" applyNumberFormat="1" applyFont="1" applyFill="1" applyBorder="1" applyAlignment="1">
      <alignment horizontal="center" vertical="center" shrinkToFit="1"/>
    </xf>
    <xf numFmtId="38" fontId="29" fillId="5" borderId="11" xfId="0" applyNumberFormat="1" applyFont="1" applyFill="1" applyBorder="1" applyAlignment="1">
      <alignment horizontal="center" vertical="center" shrinkToFit="1"/>
    </xf>
    <xf numFmtId="38" fontId="29" fillId="5" borderId="0" xfId="0" applyNumberFormat="1" applyFont="1" applyFill="1" applyAlignment="1">
      <alignment horizontal="center" vertical="center" shrinkToFit="1"/>
    </xf>
    <xf numFmtId="38" fontId="29" fillId="5" borderId="8" xfId="0" applyNumberFormat="1" applyFont="1" applyFill="1" applyBorder="1" applyAlignment="1">
      <alignment horizontal="center" vertical="center" shrinkToFit="1"/>
    </xf>
    <xf numFmtId="38" fontId="29" fillId="5" borderId="5" xfId="0" applyNumberFormat="1" applyFont="1" applyFill="1" applyBorder="1" applyAlignment="1">
      <alignment horizontal="center" vertical="center" shrinkToFit="1"/>
    </xf>
    <xf numFmtId="38" fontId="29" fillId="5" borderId="12" xfId="0" applyNumberFormat="1" applyFont="1" applyFill="1" applyBorder="1" applyAlignment="1">
      <alignment horizontal="center" vertical="center" shrinkToFit="1"/>
    </xf>
    <xf numFmtId="38" fontId="29" fillId="5" borderId="13" xfId="0" applyNumberFormat="1" applyFont="1" applyFill="1" applyBorder="1" applyAlignment="1">
      <alignment horizontal="center" vertical="center" shrinkToFit="1"/>
    </xf>
    <xf numFmtId="3" fontId="85" fillId="0" borderId="42" xfId="0" applyNumberFormat="1" applyFont="1" applyBorder="1" applyAlignment="1">
      <alignment horizontal="center" vertical="center" shrinkToFit="1"/>
    </xf>
    <xf numFmtId="0" fontId="85" fillId="0" borderId="42" xfId="0" applyFont="1" applyBorder="1" applyAlignment="1">
      <alignment horizontal="center" vertical="center" shrinkToFit="1"/>
    </xf>
    <xf numFmtId="38" fontId="85" fillId="5" borderId="42" xfId="2" applyFont="1" applyFill="1" applyBorder="1" applyAlignment="1" applyProtection="1">
      <alignment horizontal="center" vertical="center" shrinkToFit="1"/>
    </xf>
    <xf numFmtId="38" fontId="82" fillId="5" borderId="43" xfId="0" applyNumberFormat="1" applyFont="1" applyFill="1" applyBorder="1" applyAlignment="1">
      <alignment horizontal="center" vertical="center" shrinkToFit="1"/>
    </xf>
    <xf numFmtId="0" fontId="82" fillId="5" borderId="44" xfId="0" applyFont="1" applyFill="1" applyBorder="1" applyAlignment="1">
      <alignment horizontal="center" vertical="center" shrinkToFit="1"/>
    </xf>
    <xf numFmtId="0" fontId="82" fillId="5" borderId="45" xfId="0" applyFont="1" applyFill="1" applyBorder="1" applyAlignment="1">
      <alignment horizontal="center" vertical="center" shrinkToFit="1"/>
    </xf>
    <xf numFmtId="0" fontId="35" fillId="7" borderId="47" xfId="0" applyFont="1" applyFill="1" applyBorder="1" applyAlignment="1">
      <alignment horizontal="center" vertical="center" wrapText="1"/>
    </xf>
    <xf numFmtId="0" fontId="35" fillId="7" borderId="7" xfId="0" applyFont="1" applyFill="1" applyBorder="1" applyAlignment="1">
      <alignment horizontal="center" vertical="center" wrapText="1"/>
    </xf>
    <xf numFmtId="38" fontId="16" fillId="5" borderId="75" xfId="2" applyFont="1" applyFill="1" applyBorder="1" applyAlignment="1" applyProtection="1">
      <alignment horizontal="center" vertical="center" shrinkToFit="1"/>
    </xf>
    <xf numFmtId="38" fontId="82" fillId="5" borderId="43" xfId="2" applyFont="1" applyFill="1" applyBorder="1" applyAlignment="1" applyProtection="1">
      <alignment horizontal="center" vertical="center" shrinkToFit="1"/>
    </xf>
    <xf numFmtId="0" fontId="82" fillId="0" borderId="45" xfId="0" applyFont="1" applyBorder="1" applyAlignment="1">
      <alignment horizontal="center" vertical="center" shrinkToFit="1"/>
    </xf>
    <xf numFmtId="38" fontId="82" fillId="0" borderId="43" xfId="2" applyFont="1" applyFill="1" applyBorder="1" applyAlignment="1" applyProtection="1">
      <alignment horizontal="center" vertical="center" shrinkToFit="1"/>
    </xf>
    <xf numFmtId="38" fontId="82" fillId="0" borderId="44" xfId="2" applyFont="1" applyFill="1" applyBorder="1" applyAlignment="1" applyProtection="1">
      <alignment horizontal="center" vertical="center" shrinkToFit="1"/>
    </xf>
    <xf numFmtId="38" fontId="82" fillId="0" borderId="45" xfId="2" applyFont="1" applyFill="1" applyBorder="1" applyAlignment="1" applyProtection="1">
      <alignment horizontal="center" vertical="center" shrinkToFit="1"/>
    </xf>
    <xf numFmtId="0" fontId="82" fillId="0" borderId="44" xfId="0" applyFont="1" applyBorder="1" applyAlignment="1">
      <alignment horizontal="center" vertical="center" shrinkToFit="1"/>
    </xf>
    <xf numFmtId="0" fontId="16" fillId="0" borderId="44" xfId="0" applyFont="1" applyBorder="1" applyAlignment="1">
      <alignment horizontal="center" vertical="center" shrinkToFit="1"/>
    </xf>
    <xf numFmtId="38" fontId="85" fillId="5" borderId="9" xfId="0" applyNumberFormat="1" applyFont="1" applyFill="1" applyBorder="1" applyAlignment="1">
      <alignment horizontal="center" vertical="center" shrinkToFit="1"/>
    </xf>
    <xf numFmtId="38" fontId="85" fillId="5" borderId="6" xfId="0" applyNumberFormat="1" applyFont="1" applyFill="1" applyBorder="1" applyAlignment="1">
      <alignment horizontal="center" vertical="center" shrinkToFit="1"/>
    </xf>
    <xf numFmtId="38" fontId="85" fillId="5" borderId="46" xfId="0" applyNumberFormat="1" applyFont="1" applyFill="1" applyBorder="1" applyAlignment="1">
      <alignment horizontal="center" vertical="center" shrinkToFit="1"/>
    </xf>
    <xf numFmtId="38" fontId="85" fillId="5" borderId="5" xfId="0" applyNumberFormat="1" applyFont="1" applyFill="1" applyBorder="1" applyAlignment="1">
      <alignment horizontal="center" vertical="center" shrinkToFit="1"/>
    </xf>
    <xf numFmtId="38" fontId="85" fillId="5" borderId="12" xfId="0" applyNumberFormat="1" applyFont="1" applyFill="1" applyBorder="1" applyAlignment="1">
      <alignment horizontal="center" vertical="center" shrinkToFit="1"/>
    </xf>
    <xf numFmtId="38" fontId="85" fillId="5" borderId="13" xfId="0" applyNumberFormat="1" applyFont="1" applyFill="1" applyBorder="1" applyAlignment="1">
      <alignment horizontal="center" vertical="center" shrinkToFit="1"/>
    </xf>
    <xf numFmtId="0" fontId="41" fillId="0" borderId="42" xfId="0" applyFont="1" applyBorder="1" applyAlignment="1">
      <alignment horizontal="left" vertical="center"/>
    </xf>
    <xf numFmtId="38" fontId="85" fillId="0" borderId="43" xfId="2" applyFont="1" applyFill="1" applyBorder="1" applyAlignment="1" applyProtection="1">
      <alignment horizontal="center" vertical="center" shrinkToFit="1"/>
    </xf>
    <xf numFmtId="38" fontId="16" fillId="0" borderId="44" xfId="2" applyFont="1" applyFill="1" applyBorder="1" applyAlignment="1" applyProtection="1">
      <alignment horizontal="center" vertical="center" shrinkToFit="1"/>
    </xf>
    <xf numFmtId="38" fontId="16" fillId="0" borderId="45" xfId="2" applyFont="1" applyFill="1" applyBorder="1" applyAlignment="1" applyProtection="1">
      <alignment horizontal="center" vertical="center" shrinkToFit="1"/>
    </xf>
    <xf numFmtId="0" fontId="0" fillId="0" borderId="6" xfId="0" applyBorder="1" applyAlignment="1">
      <alignment horizontal="center" vertical="center"/>
    </xf>
    <xf numFmtId="0" fontId="0" fillId="0" borderId="46"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5" fillId="7" borderId="5" xfId="0" applyFont="1" applyFill="1" applyBorder="1" applyAlignment="1">
      <alignment horizontal="center" vertical="center"/>
    </xf>
    <xf numFmtId="0" fontId="35" fillId="7" borderId="12" xfId="0" applyFont="1" applyFill="1" applyBorder="1" applyAlignment="1">
      <alignment horizontal="center" vertical="center"/>
    </xf>
    <xf numFmtId="0" fontId="35" fillId="7" borderId="13" xfId="0" applyFont="1" applyFill="1" applyBorder="1" applyAlignment="1">
      <alignment horizontal="center" vertical="center"/>
    </xf>
    <xf numFmtId="0" fontId="35" fillId="7" borderId="42" xfId="0" applyFont="1" applyFill="1" applyBorder="1" applyAlignment="1">
      <alignment horizontal="center" vertical="center" wrapText="1"/>
    </xf>
    <xf numFmtId="0" fontId="9" fillId="7" borderId="43" xfId="14" applyFont="1" applyFill="1" applyBorder="1" applyAlignment="1">
      <alignment horizontal="center" vertical="center" wrapText="1"/>
    </xf>
    <xf numFmtId="0" fontId="106" fillId="6" borderId="42" xfId="0" applyFont="1" applyFill="1" applyBorder="1" applyAlignment="1">
      <alignment horizontal="left" vertical="center" wrapText="1"/>
    </xf>
    <xf numFmtId="0" fontId="106" fillId="10" borderId="42" xfId="14" applyFont="1" applyFill="1" applyBorder="1" applyAlignment="1">
      <alignment horizontal="center" vertical="center" wrapText="1"/>
    </xf>
    <xf numFmtId="0" fontId="106" fillId="10" borderId="42" xfId="0" applyFont="1" applyFill="1" applyBorder="1" applyAlignment="1">
      <alignment horizontal="center" vertical="center" wrapText="1"/>
    </xf>
    <xf numFmtId="0" fontId="37" fillId="7" borderId="42" xfId="14" applyFont="1" applyFill="1" applyBorder="1" applyAlignment="1">
      <alignment horizontal="center" vertical="center"/>
    </xf>
    <xf numFmtId="0" fontId="37" fillId="7" borderId="26" xfId="14" applyFont="1" applyFill="1" applyBorder="1" applyAlignment="1">
      <alignment horizontal="center" vertical="center"/>
    </xf>
    <xf numFmtId="0" fontId="38" fillId="7" borderId="42" xfId="0" applyFont="1" applyFill="1" applyBorder="1" applyAlignment="1">
      <alignment horizontal="center" vertical="center" wrapText="1"/>
    </xf>
    <xf numFmtId="0" fontId="38" fillId="7" borderId="59" xfId="0" applyFont="1" applyFill="1" applyBorder="1" applyAlignment="1">
      <alignment horizontal="center" vertical="center" wrapText="1"/>
    </xf>
    <xf numFmtId="0" fontId="38" fillId="7" borderId="26" xfId="0" applyFont="1" applyFill="1" applyBorder="1" applyAlignment="1">
      <alignment horizontal="center" vertical="center" wrapText="1"/>
    </xf>
    <xf numFmtId="0" fontId="38" fillId="7" borderId="27" xfId="0" applyFont="1" applyFill="1" applyBorder="1" applyAlignment="1">
      <alignment horizontal="center" vertical="center" wrapText="1"/>
    </xf>
    <xf numFmtId="38" fontId="16" fillId="5" borderId="42" xfId="2" applyFont="1" applyFill="1" applyBorder="1" applyAlignment="1" applyProtection="1">
      <alignment horizontal="center" vertical="center" shrinkToFit="1"/>
    </xf>
    <xf numFmtId="0" fontId="37" fillId="0" borderId="11" xfId="14" applyFont="1" applyBorder="1" applyAlignment="1">
      <alignment horizontal="center" vertical="center"/>
    </xf>
    <xf numFmtId="0" fontId="37" fillId="0" borderId="0" xfId="14" applyFont="1" applyAlignment="1">
      <alignment horizontal="center" vertical="center"/>
    </xf>
    <xf numFmtId="0" fontId="39" fillId="5" borderId="67" xfId="0" applyFont="1" applyFill="1" applyBorder="1" applyAlignment="1">
      <alignment horizontal="center" vertical="center" wrapText="1"/>
    </xf>
    <xf numFmtId="0" fontId="39" fillId="5" borderId="68" xfId="0" applyFont="1" applyFill="1" applyBorder="1" applyAlignment="1">
      <alignment horizontal="center" vertical="center" wrapText="1"/>
    </xf>
    <xf numFmtId="0" fontId="34" fillId="5" borderId="63" xfId="0" applyFont="1" applyFill="1" applyBorder="1" applyAlignment="1">
      <alignment horizontal="center" vertical="center" wrapText="1"/>
    </xf>
    <xf numFmtId="0" fontId="34" fillId="5" borderId="65" xfId="0" applyFont="1" applyFill="1" applyBorder="1" applyAlignment="1">
      <alignment horizontal="center" vertical="center" wrapText="1"/>
    </xf>
    <xf numFmtId="0" fontId="55" fillId="0" borderId="35" xfId="14" applyFont="1" applyBorder="1" applyAlignment="1">
      <alignment horizontal="center" vertical="center" shrinkToFit="1"/>
    </xf>
    <xf numFmtId="0" fontId="55" fillId="0" borderId="81" xfId="14" applyFont="1" applyBorder="1" applyAlignment="1">
      <alignment horizontal="center" vertical="center" shrinkToFit="1"/>
    </xf>
    <xf numFmtId="38" fontId="113" fillId="5" borderId="82" xfId="0" applyNumberFormat="1" applyFont="1" applyFill="1" applyBorder="1" applyAlignment="1">
      <alignment horizontal="right" vertical="center" shrinkToFit="1"/>
    </xf>
    <xf numFmtId="0" fontId="113" fillId="5" borderId="83" xfId="0" applyFont="1" applyFill="1" applyBorder="1" applyAlignment="1">
      <alignment horizontal="right" vertical="center" shrinkToFit="1"/>
    </xf>
    <xf numFmtId="0" fontId="41" fillId="10" borderId="42" xfId="0" applyFont="1" applyFill="1" applyBorder="1" applyAlignment="1">
      <alignment horizontal="left" vertical="center" wrapText="1"/>
    </xf>
    <xf numFmtId="0" fontId="41" fillId="10" borderId="42" xfId="0" applyFont="1" applyFill="1" applyBorder="1" applyAlignment="1">
      <alignment horizontal="left" vertical="center"/>
    </xf>
    <xf numFmtId="0" fontId="40" fillId="7" borderId="42" xfId="14" applyFont="1" applyFill="1" applyBorder="1" applyAlignment="1">
      <alignment horizontal="center" vertical="center"/>
    </xf>
    <xf numFmtId="0" fontId="41" fillId="7" borderId="42" xfId="0" applyFont="1" applyFill="1" applyBorder="1" applyAlignment="1">
      <alignment horizontal="center" vertical="center"/>
    </xf>
    <xf numFmtId="0" fontId="40" fillId="7" borderId="42" xfId="14" applyFont="1" applyFill="1" applyBorder="1" applyAlignment="1">
      <alignment horizontal="left" vertical="center"/>
    </xf>
    <xf numFmtId="0" fontId="8" fillId="0" borderId="0" xfId="0" applyFont="1" applyAlignment="1">
      <alignment horizontal="center" vertical="center"/>
    </xf>
    <xf numFmtId="0" fontId="46"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0" fillId="2" borderId="44" xfId="0" applyFill="1" applyBorder="1" applyAlignment="1">
      <alignment horizontal="center" vertical="center" wrapText="1"/>
    </xf>
    <xf numFmtId="0" fontId="0" fillId="2" borderId="45" xfId="0" applyFill="1" applyBorder="1" applyAlignment="1">
      <alignment horizontal="center" vertical="center" wrapText="1"/>
    </xf>
    <xf numFmtId="0" fontId="106" fillId="10" borderId="43" xfId="0" applyFont="1" applyFill="1" applyBorder="1" applyAlignment="1">
      <alignment horizontal="left" vertical="center" wrapText="1"/>
    </xf>
    <xf numFmtId="0" fontId="106" fillId="10" borderId="44" xfId="0" applyFont="1" applyFill="1" applyBorder="1" applyAlignment="1">
      <alignment horizontal="left" vertical="center" wrapText="1"/>
    </xf>
    <xf numFmtId="0" fontId="108" fillId="10" borderId="44" xfId="0" applyFont="1" applyFill="1" applyBorder="1" applyAlignment="1">
      <alignment horizontal="left" vertical="center" wrapText="1"/>
    </xf>
    <xf numFmtId="0" fontId="108" fillId="10" borderId="45" xfId="0" applyFont="1" applyFill="1" applyBorder="1" applyAlignment="1">
      <alignment horizontal="left" vertical="center" wrapText="1"/>
    </xf>
    <xf numFmtId="0" fontId="75" fillId="10" borderId="42" xfId="14" applyFont="1" applyFill="1" applyBorder="1" applyAlignment="1">
      <alignment horizontal="center" vertical="center" wrapText="1"/>
    </xf>
    <xf numFmtId="0" fontId="75" fillId="10" borderId="42" xfId="0" applyFont="1" applyFill="1" applyBorder="1" applyAlignment="1">
      <alignment horizontal="center" vertical="center" wrapText="1"/>
    </xf>
    <xf numFmtId="0" fontId="75" fillId="10" borderId="43" xfId="14" applyFont="1" applyFill="1" applyBorder="1" applyAlignment="1">
      <alignment horizontal="center" vertical="center" wrapText="1"/>
    </xf>
    <xf numFmtId="0" fontId="75" fillId="10" borderId="44" xfId="14" applyFont="1" applyFill="1" applyBorder="1" applyAlignment="1">
      <alignment horizontal="center" vertical="center" wrapText="1"/>
    </xf>
    <xf numFmtId="0" fontId="75" fillId="10" borderId="44" xfId="0" applyFont="1" applyFill="1" applyBorder="1" applyAlignment="1">
      <alignment horizontal="center" vertical="center" wrapText="1"/>
    </xf>
    <xf numFmtId="0" fontId="75" fillId="10" borderId="45" xfId="0" applyFont="1" applyFill="1" applyBorder="1" applyAlignment="1">
      <alignment horizontal="center" vertical="center" wrapText="1"/>
    </xf>
    <xf numFmtId="0" fontId="75" fillId="10" borderId="43" xfId="0" applyFont="1" applyFill="1" applyBorder="1" applyAlignment="1">
      <alignment horizontal="left" vertical="center" wrapText="1"/>
    </xf>
    <xf numFmtId="0" fontId="75" fillId="10" borderId="44" xfId="0" applyFont="1" applyFill="1" applyBorder="1" applyAlignment="1">
      <alignment horizontal="left" vertical="center" wrapText="1"/>
    </xf>
    <xf numFmtId="0" fontId="81" fillId="10" borderId="44" xfId="0" applyFont="1" applyFill="1" applyBorder="1" applyAlignment="1">
      <alignment horizontal="left" vertical="center" wrapText="1"/>
    </xf>
    <xf numFmtId="0" fontId="81" fillId="10" borderId="45" xfId="0" applyFont="1" applyFill="1" applyBorder="1" applyAlignment="1">
      <alignment horizontal="left" vertical="center" wrapText="1"/>
    </xf>
    <xf numFmtId="0" fontId="106" fillId="10" borderId="43" xfId="14" applyFont="1" applyFill="1" applyBorder="1" applyAlignment="1">
      <alignment horizontal="center" vertical="center" wrapText="1"/>
    </xf>
    <xf numFmtId="0" fontId="106" fillId="10" borderId="44" xfId="14" applyFont="1" applyFill="1" applyBorder="1" applyAlignment="1">
      <alignment horizontal="center" vertical="center" wrapText="1"/>
    </xf>
    <xf numFmtId="0" fontId="106" fillId="10" borderId="44" xfId="0" applyFont="1" applyFill="1" applyBorder="1" applyAlignment="1">
      <alignment horizontal="center" vertical="center" wrapText="1"/>
    </xf>
    <xf numFmtId="0" fontId="106" fillId="10" borderId="45" xfId="0" applyFont="1" applyFill="1" applyBorder="1" applyAlignment="1">
      <alignment horizontal="center" vertical="center" wrapText="1"/>
    </xf>
    <xf numFmtId="0" fontId="8" fillId="0" borderId="0" xfId="14" applyFont="1" applyAlignment="1">
      <alignment horizontal="left" vertical="center" wrapText="1"/>
    </xf>
    <xf numFmtId="0" fontId="40" fillId="2" borderId="42" xfId="14" applyFont="1" applyFill="1" applyBorder="1" applyAlignment="1">
      <alignment horizontal="center" vertical="center"/>
    </xf>
    <xf numFmtId="0" fontId="41" fillId="2" borderId="42" xfId="0" applyFont="1" applyFill="1" applyBorder="1" applyAlignment="1">
      <alignment horizontal="center" vertical="center"/>
    </xf>
    <xf numFmtId="0" fontId="40" fillId="0" borderId="42" xfId="14" applyFont="1" applyBorder="1" applyAlignment="1">
      <alignment horizontal="left" vertical="top"/>
    </xf>
    <xf numFmtId="0" fontId="35" fillId="3" borderId="43" xfId="0" applyFont="1" applyFill="1" applyBorder="1" applyAlignment="1">
      <alignment horizontal="left" vertical="center" shrinkToFit="1"/>
    </xf>
    <xf numFmtId="0" fontId="0" fillId="3" borderId="44" xfId="0" applyFill="1" applyBorder="1" applyAlignment="1">
      <alignment horizontal="left" vertical="center" shrinkToFit="1"/>
    </xf>
    <xf numFmtId="0" fontId="40" fillId="0" borderId="0" xfId="14" applyFont="1" applyAlignment="1">
      <alignment horizontal="left" vertical="center" wrapText="1"/>
    </xf>
    <xf numFmtId="0" fontId="40" fillId="0" borderId="6" xfId="14" applyFont="1" applyBorder="1" applyAlignment="1">
      <alignment horizontal="left" vertical="center" wrapText="1"/>
    </xf>
    <xf numFmtId="0" fontId="77" fillId="0" borderId="9" xfId="0" applyFont="1" applyBorder="1" applyAlignment="1">
      <alignment horizontal="left" vertical="top" wrapText="1"/>
    </xf>
    <xf numFmtId="0" fontId="77" fillId="0" borderId="6" xfId="0" applyFont="1" applyBorder="1" applyAlignment="1">
      <alignment horizontal="left" vertical="top" wrapText="1"/>
    </xf>
    <xf numFmtId="0" fontId="77" fillId="0" borderId="46" xfId="0" applyFont="1" applyBorder="1" applyAlignment="1">
      <alignment horizontal="left" vertical="top" wrapText="1"/>
    </xf>
    <xf numFmtId="0" fontId="77" fillId="0" borderId="11" xfId="0" applyFont="1" applyBorder="1" applyAlignment="1">
      <alignment horizontal="left" vertical="top" wrapText="1"/>
    </xf>
    <xf numFmtId="0" fontId="77" fillId="0" borderId="0" xfId="0" applyFont="1" applyAlignment="1">
      <alignment horizontal="left" vertical="top" wrapText="1"/>
    </xf>
    <xf numFmtId="0" fontId="77" fillId="0" borderId="8" xfId="0" applyFont="1" applyBorder="1" applyAlignment="1">
      <alignment horizontal="left" vertical="top" wrapText="1"/>
    </xf>
    <xf numFmtId="0" fontId="77" fillId="0" borderId="5" xfId="0" applyFont="1" applyBorder="1" applyAlignment="1">
      <alignment horizontal="left" vertical="top" wrapText="1"/>
    </xf>
    <xf numFmtId="0" fontId="77" fillId="0" borderId="12" xfId="0" applyFont="1" applyBorder="1" applyAlignment="1">
      <alignment horizontal="left" vertical="top" wrapText="1"/>
    </xf>
    <xf numFmtId="0" fontId="77" fillId="0" borderId="13" xfId="0" applyFont="1" applyBorder="1" applyAlignment="1">
      <alignment horizontal="left" vertical="top" wrapText="1"/>
    </xf>
    <xf numFmtId="0" fontId="35" fillId="10" borderId="45" xfId="0" applyFont="1" applyFill="1" applyBorder="1" applyAlignment="1">
      <alignment horizontal="left" vertical="top" wrapText="1"/>
    </xf>
    <xf numFmtId="0" fontId="35" fillId="10" borderId="42" xfId="0" applyFont="1" applyFill="1" applyBorder="1" applyAlignment="1">
      <alignment horizontal="left" vertical="top" wrapText="1"/>
    </xf>
    <xf numFmtId="0" fontId="112" fillId="6" borderId="45" xfId="14" applyFont="1" applyFill="1" applyBorder="1" applyAlignment="1">
      <alignment horizontal="center" vertical="center"/>
    </xf>
    <xf numFmtId="0" fontId="36" fillId="6" borderId="45" xfId="14" applyFont="1" applyFill="1" applyBorder="1" applyAlignment="1">
      <alignment horizontal="center" vertical="center"/>
    </xf>
    <xf numFmtId="0" fontId="0" fillId="10" borderId="44" xfId="0" applyFill="1" applyBorder="1" applyAlignment="1">
      <alignment horizontal="center" vertical="center" shrinkToFit="1"/>
    </xf>
    <xf numFmtId="0" fontId="106" fillId="6" borderId="43" xfId="0" applyFont="1" applyFill="1" applyBorder="1" applyAlignment="1">
      <alignment horizontal="left" vertical="center" wrapText="1"/>
    </xf>
    <xf numFmtId="0" fontId="106" fillId="6" borderId="44" xfId="0" applyFont="1" applyFill="1" applyBorder="1" applyAlignment="1">
      <alignment horizontal="left" vertical="center" wrapText="1"/>
    </xf>
    <xf numFmtId="0" fontId="106" fillId="6" borderId="45" xfId="0" applyFont="1" applyFill="1" applyBorder="1" applyAlignment="1">
      <alignment horizontal="left" vertical="center" wrapText="1"/>
    </xf>
    <xf numFmtId="0" fontId="40" fillId="2" borderId="43" xfId="14" applyFont="1" applyFill="1" applyBorder="1" applyAlignment="1">
      <alignment horizontal="left" vertical="center" wrapText="1"/>
    </xf>
    <xf numFmtId="0" fontId="40" fillId="2" borderId="44" xfId="0" applyFont="1" applyFill="1" applyBorder="1" applyAlignment="1">
      <alignment horizontal="left" vertical="center" wrapText="1"/>
    </xf>
    <xf numFmtId="0" fontId="40" fillId="2" borderId="42" xfId="0" applyFont="1" applyFill="1" applyBorder="1" applyAlignment="1">
      <alignment horizontal="left" vertical="center" wrapText="1"/>
    </xf>
    <xf numFmtId="0" fontId="40" fillId="2" borderId="43" xfId="0" applyFont="1" applyFill="1" applyBorder="1" applyAlignment="1">
      <alignment horizontal="left" vertical="center" wrapText="1"/>
    </xf>
    <xf numFmtId="0" fontId="40" fillId="2" borderId="45" xfId="0" applyFont="1" applyFill="1" applyBorder="1" applyAlignment="1">
      <alignment horizontal="left" vertical="center" wrapText="1"/>
    </xf>
    <xf numFmtId="0" fontId="108" fillId="5" borderId="43" xfId="14" applyFont="1" applyFill="1" applyBorder="1" applyAlignment="1">
      <alignment horizontal="center" vertical="center" wrapText="1"/>
    </xf>
    <xf numFmtId="0" fontId="108" fillId="5" borderId="44" xfId="0" applyFont="1" applyFill="1" applyBorder="1" applyAlignment="1">
      <alignment horizontal="center" vertical="center" wrapText="1"/>
    </xf>
    <xf numFmtId="0" fontId="108" fillId="5" borderId="42" xfId="0" applyFont="1" applyFill="1" applyBorder="1" applyAlignment="1">
      <alignment horizontal="center" vertical="center" wrapText="1"/>
    </xf>
    <xf numFmtId="191" fontId="108" fillId="5" borderId="43" xfId="1" applyNumberFormat="1" applyFont="1" applyFill="1" applyBorder="1" applyAlignment="1" applyProtection="1">
      <alignment horizontal="center" vertical="center" wrapText="1"/>
    </xf>
    <xf numFmtId="191" fontId="108" fillId="5" borderId="44" xfId="1" applyNumberFormat="1" applyFont="1" applyFill="1" applyBorder="1" applyAlignment="1" applyProtection="1">
      <alignment horizontal="center" vertical="center" wrapText="1"/>
    </xf>
    <xf numFmtId="191" fontId="108" fillId="5" borderId="45" xfId="1" applyNumberFormat="1" applyFont="1" applyFill="1" applyBorder="1" applyAlignment="1" applyProtection="1">
      <alignment horizontal="center" vertical="center" wrapText="1"/>
    </xf>
    <xf numFmtId="0" fontId="46" fillId="2" borderId="42" xfId="14" applyFont="1" applyFill="1" applyBorder="1" applyAlignment="1">
      <alignment horizontal="center" vertical="center" wrapText="1"/>
    </xf>
    <xf numFmtId="0" fontId="46" fillId="2" borderId="42" xfId="0" applyFont="1" applyFill="1" applyBorder="1" applyAlignment="1">
      <alignment horizontal="center" vertical="center" wrapText="1"/>
    </xf>
    <xf numFmtId="0" fontId="46" fillId="2" borderId="42" xfId="14" applyFont="1" applyFill="1" applyBorder="1" applyAlignment="1">
      <alignment horizontal="left" vertical="center" wrapText="1"/>
    </xf>
    <xf numFmtId="0" fontId="46" fillId="2" borderId="42" xfId="0" applyFont="1" applyFill="1" applyBorder="1" applyAlignment="1">
      <alignment horizontal="left" vertical="center" wrapText="1"/>
    </xf>
    <xf numFmtId="0" fontId="19" fillId="0" borderId="0" xfId="14" applyFont="1" applyAlignment="1">
      <alignment horizontal="left" vertical="center" wrapText="1"/>
    </xf>
    <xf numFmtId="0" fontId="48" fillId="0" borderId="0" xfId="0" applyFont="1" applyAlignment="1">
      <alignment horizontal="left" vertical="center" wrapText="1"/>
    </xf>
    <xf numFmtId="0" fontId="46"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1" fillId="10" borderId="42" xfId="0" applyFont="1" applyFill="1" applyBorder="1" applyAlignment="1">
      <alignment horizontal="left" vertical="top" wrapText="1"/>
    </xf>
    <xf numFmtId="0" fontId="41" fillId="10" borderId="42" xfId="0" applyFont="1" applyFill="1" applyBorder="1" applyAlignment="1">
      <alignment horizontal="left" vertical="top"/>
    </xf>
    <xf numFmtId="0" fontId="9" fillId="7" borderId="42" xfId="14" applyFont="1" applyFill="1" applyBorder="1" applyAlignment="1">
      <alignment horizontal="left" vertical="center"/>
    </xf>
    <xf numFmtId="0" fontId="25" fillId="4" borderId="17"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21" xfId="0" applyFont="1" applyFill="1" applyBorder="1" applyAlignment="1">
      <alignment horizontal="center" vertical="center"/>
    </xf>
    <xf numFmtId="0" fontId="25" fillId="4" borderId="73"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19" xfId="0" applyFont="1" applyFill="1" applyBorder="1" applyAlignment="1">
      <alignment horizontal="center" vertical="center"/>
    </xf>
    <xf numFmtId="0" fontId="95" fillId="4" borderId="111" xfId="0" applyFont="1" applyFill="1" applyBorder="1" applyAlignment="1">
      <alignment horizontal="center" vertical="center" wrapText="1"/>
    </xf>
    <xf numFmtId="0" fontId="95" fillId="4" borderId="112" xfId="0" applyFont="1" applyFill="1" applyBorder="1" applyAlignment="1">
      <alignment horizontal="center" vertical="center" wrapText="1"/>
    </xf>
    <xf numFmtId="0" fontId="95" fillId="4" borderId="113" xfId="0" applyFont="1" applyFill="1" applyBorder="1" applyAlignment="1">
      <alignment horizontal="center" vertical="center" wrapText="1"/>
    </xf>
    <xf numFmtId="0" fontId="9" fillId="0" borderId="7" xfId="0" applyFont="1" applyBorder="1" applyAlignment="1">
      <alignment horizontal="left" vertical="top" wrapText="1"/>
    </xf>
    <xf numFmtId="0" fontId="9" fillId="0" borderId="3" xfId="0" applyFont="1" applyBorder="1" applyAlignment="1">
      <alignment horizontal="left" vertical="top" wrapText="1"/>
    </xf>
    <xf numFmtId="0" fontId="9" fillId="0" borderId="93" xfId="0" applyFont="1" applyBorder="1" applyAlignment="1">
      <alignment horizontal="left" vertical="top" wrapText="1"/>
    </xf>
    <xf numFmtId="0" fontId="9" fillId="0" borderId="92" xfId="0" applyFont="1" applyBorder="1" applyAlignment="1">
      <alignment horizontal="left" vertical="top" wrapText="1"/>
    </xf>
    <xf numFmtId="0" fontId="8" fillId="0" borderId="5" xfId="0" applyFont="1" applyBorder="1" applyAlignment="1">
      <alignment horizontal="left" vertical="center"/>
    </xf>
    <xf numFmtId="0" fontId="8" fillId="0" borderId="13" xfId="0" applyFont="1" applyBorder="1" applyAlignment="1">
      <alignment horizontal="left" vertical="center"/>
    </xf>
    <xf numFmtId="0" fontId="8" fillId="0" borderId="81" xfId="0" applyFont="1" applyBorder="1" applyAlignment="1">
      <alignment horizontal="left" vertical="center"/>
    </xf>
    <xf numFmtId="0" fontId="8" fillId="0" borderId="36" xfId="0" applyFont="1" applyBorder="1" applyAlignment="1">
      <alignment horizontal="left" vertical="center"/>
    </xf>
    <xf numFmtId="0" fontId="8" fillId="0" borderId="94" xfId="0" applyFont="1" applyBorder="1" applyAlignment="1">
      <alignment horizontal="left" vertical="center"/>
    </xf>
    <xf numFmtId="0" fontId="8" fillId="0" borderId="78" xfId="0" applyFont="1" applyBorder="1" applyAlignment="1">
      <alignment horizontal="left" vertical="center"/>
    </xf>
    <xf numFmtId="0" fontId="8" fillId="0" borderId="49" xfId="0" applyFont="1" applyBorder="1" applyAlignment="1">
      <alignment horizontal="left" vertical="center"/>
    </xf>
    <xf numFmtId="0" fontId="8" fillId="0" borderId="96" xfId="0" applyFont="1" applyBorder="1" applyAlignment="1">
      <alignment horizontal="left" vertical="center"/>
    </xf>
    <xf numFmtId="0" fontId="8" fillId="0" borderId="17" xfId="0" applyFont="1" applyBorder="1" applyAlignment="1">
      <alignment horizontal="left" vertical="top" wrapText="1"/>
    </xf>
    <xf numFmtId="0" fontId="8" fillId="0" borderId="20" xfId="0" applyFont="1" applyBorder="1" applyAlignment="1">
      <alignment horizontal="left" vertical="top"/>
    </xf>
    <xf numFmtId="0" fontId="8" fillId="0" borderId="97" xfId="0" applyFont="1" applyBorder="1" applyAlignment="1">
      <alignment horizontal="left" vertical="top"/>
    </xf>
    <xf numFmtId="0" fontId="8" fillId="0" borderId="66" xfId="0" applyFont="1" applyBorder="1" applyAlignment="1">
      <alignment horizontal="left" vertical="top"/>
    </xf>
    <xf numFmtId="0" fontId="8" fillId="0" borderId="0" xfId="0" applyFont="1" applyAlignment="1">
      <alignment horizontal="left" vertical="top"/>
    </xf>
    <xf numFmtId="0" fontId="8" fillId="0" borderId="8" xfId="0" applyFont="1" applyBorder="1" applyAlignment="1">
      <alignment horizontal="left" vertical="top"/>
    </xf>
    <xf numFmtId="0" fontId="8" fillId="0" borderId="57"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105" xfId="0" applyFont="1" applyBorder="1" applyAlignment="1">
      <alignment horizontal="left" vertical="top" wrapText="1"/>
    </xf>
    <xf numFmtId="0" fontId="8" fillId="0" borderId="7" xfId="0" applyFont="1" applyBorder="1" applyAlignment="1">
      <alignment horizontal="left" vertical="top" wrapText="1"/>
    </xf>
    <xf numFmtId="0" fontId="8" fillId="0" borderId="3" xfId="0" applyFont="1" applyBorder="1" applyAlignment="1">
      <alignment horizontal="left" vertical="top" wrapText="1"/>
    </xf>
    <xf numFmtId="0" fontId="9" fillId="0" borderId="17" xfId="0" applyFont="1" applyBorder="1" applyAlignment="1">
      <alignment horizontal="left" vertical="top" wrapText="1"/>
    </xf>
    <xf numFmtId="0" fontId="9" fillId="0" borderId="20" xfId="0" applyFont="1" applyBorder="1" applyAlignment="1">
      <alignment horizontal="left" vertical="top" wrapText="1"/>
    </xf>
    <xf numFmtId="0" fontId="9" fillId="0" borderId="97" xfId="0" applyFont="1" applyBorder="1" applyAlignment="1">
      <alignment horizontal="left" vertical="top" wrapText="1"/>
    </xf>
    <xf numFmtId="0" fontId="9" fillId="0" borderId="73" xfId="0" applyFont="1" applyBorder="1" applyAlignment="1">
      <alignment horizontal="left" vertical="top" wrapText="1"/>
    </xf>
    <xf numFmtId="0" fontId="9" fillId="0" borderId="18" xfId="0" applyFont="1" applyBorder="1" applyAlignment="1">
      <alignment horizontal="left" vertical="top" wrapText="1"/>
    </xf>
    <xf numFmtId="0" fontId="9" fillId="0" borderId="98" xfId="0" applyFont="1" applyBorder="1" applyAlignment="1">
      <alignment horizontal="left" vertical="top" wrapText="1"/>
    </xf>
    <xf numFmtId="0" fontId="40" fillId="6" borderId="43" xfId="0" applyFont="1" applyFill="1" applyBorder="1" applyAlignment="1">
      <alignment horizontal="left" vertical="center"/>
    </xf>
    <xf numFmtId="0" fontId="4" fillId="0" borderId="45" xfId="0" applyFont="1" applyBorder="1">
      <alignment vertical="center"/>
    </xf>
    <xf numFmtId="0" fontId="40" fillId="0" borderId="42" xfId="0" applyFont="1" applyBorder="1" applyAlignment="1">
      <alignment horizontal="left" vertical="center" wrapText="1"/>
    </xf>
    <xf numFmtId="0" fontId="4" fillId="0" borderId="42" xfId="0" applyFont="1" applyBorder="1" applyAlignment="1">
      <alignment horizontal="left" vertical="center" wrapText="1"/>
    </xf>
    <xf numFmtId="0" fontId="8" fillId="6" borderId="47" xfId="0" applyFont="1" applyFill="1" applyBorder="1" applyAlignment="1">
      <alignment horizontal="center" vertical="center" shrinkToFit="1"/>
    </xf>
    <xf numFmtId="0" fontId="0" fillId="0" borderId="7" xfId="0" applyBorder="1" applyAlignment="1">
      <alignment horizontal="center" vertical="center"/>
    </xf>
    <xf numFmtId="0" fontId="103" fillId="9" borderId="48" xfId="0" applyFont="1" applyFill="1" applyBorder="1" applyAlignment="1">
      <alignment horizontal="center" vertical="center" shrinkToFit="1"/>
    </xf>
    <xf numFmtId="0" fontId="103" fillId="9" borderId="44" xfId="0" applyFont="1" applyFill="1" applyBorder="1" applyAlignment="1">
      <alignment horizontal="center" vertical="center" shrinkToFit="1"/>
    </xf>
    <xf numFmtId="0" fontId="103" fillId="9" borderId="110" xfId="0" applyFont="1" applyFill="1" applyBorder="1" applyAlignment="1">
      <alignment horizontal="center" vertical="center" shrinkToFit="1"/>
    </xf>
    <xf numFmtId="0" fontId="8" fillId="6" borderId="42" xfId="0" applyFont="1" applyFill="1" applyBorder="1" applyAlignment="1">
      <alignment horizontal="center" vertical="center" shrinkToFit="1"/>
    </xf>
    <xf numFmtId="0" fontId="0" fillId="0" borderId="42" xfId="0" applyBorder="1" applyAlignment="1">
      <alignment horizontal="center" vertical="center"/>
    </xf>
    <xf numFmtId="0" fontId="9" fillId="0" borderId="42" xfId="0" applyFont="1" applyBorder="1" applyAlignment="1">
      <alignment horizontal="center" vertical="center" wrapText="1"/>
    </xf>
    <xf numFmtId="0" fontId="105" fillId="6" borderId="42"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6" xfId="0" applyFont="1" applyBorder="1" applyAlignment="1">
      <alignment horizontal="center" vertical="center" wrapText="1"/>
    </xf>
    <xf numFmtId="0" fontId="105" fillId="6" borderId="47" xfId="0" applyFont="1" applyFill="1" applyBorder="1" applyAlignment="1">
      <alignment horizontal="center" vertical="center" wrapText="1"/>
    </xf>
    <xf numFmtId="0" fontId="105" fillId="6" borderId="9" xfId="0" applyFont="1" applyFill="1" applyBorder="1" applyAlignment="1">
      <alignment horizontal="center" vertical="center" wrapText="1"/>
    </xf>
    <xf numFmtId="0" fontId="105" fillId="6" borderId="6" xfId="0" applyFont="1" applyFill="1" applyBorder="1" applyAlignment="1">
      <alignment horizontal="center" vertical="center" wrapText="1"/>
    </xf>
    <xf numFmtId="0" fontId="105" fillId="6" borderId="46" xfId="0" applyFont="1" applyFill="1" applyBorder="1" applyAlignment="1">
      <alignment horizontal="center" vertical="center" wrapText="1"/>
    </xf>
    <xf numFmtId="0" fontId="105" fillId="6" borderId="43" xfId="0" applyFont="1" applyFill="1" applyBorder="1" applyAlignment="1">
      <alignment horizontal="center" vertical="center" wrapText="1"/>
    </xf>
    <xf numFmtId="0" fontId="105" fillId="6" borderId="44" xfId="0" applyFont="1" applyFill="1" applyBorder="1" applyAlignment="1">
      <alignment horizontal="center" vertical="center" wrapText="1"/>
    </xf>
    <xf numFmtId="0" fontId="105" fillId="6" borderId="45" xfId="0" applyFont="1" applyFill="1" applyBorder="1" applyAlignment="1">
      <alignment horizontal="center" vertical="center" wrapText="1"/>
    </xf>
    <xf numFmtId="0" fontId="105" fillId="6" borderId="43" xfId="0" applyFont="1" applyFill="1" applyBorder="1" applyAlignment="1">
      <alignment horizontal="left" vertical="center" wrapText="1"/>
    </xf>
    <xf numFmtId="0" fontId="105" fillId="6" borderId="44" xfId="0" applyFont="1" applyFill="1" applyBorder="1" applyAlignment="1">
      <alignment horizontal="left" vertical="center" wrapText="1"/>
    </xf>
    <xf numFmtId="0" fontId="105" fillId="6" borderId="45" xfId="0" applyFont="1" applyFill="1" applyBorder="1" applyAlignment="1">
      <alignment horizontal="left" vertical="center" wrapText="1"/>
    </xf>
    <xf numFmtId="0" fontId="105" fillId="6" borderId="9" xfId="0" applyFont="1" applyFill="1" applyBorder="1" applyAlignment="1">
      <alignment horizontal="left" vertical="center" wrapText="1"/>
    </xf>
    <xf numFmtId="0" fontId="105" fillId="6" borderId="6" xfId="0" applyFont="1" applyFill="1" applyBorder="1" applyAlignment="1">
      <alignment horizontal="left" vertical="center" wrapText="1"/>
    </xf>
    <xf numFmtId="0" fontId="105" fillId="6" borderId="46" xfId="0" applyFont="1" applyFill="1" applyBorder="1" applyAlignment="1">
      <alignment horizontal="left" vertical="center" wrapText="1"/>
    </xf>
    <xf numFmtId="0" fontId="8" fillId="10" borderId="43" xfId="0" applyFont="1" applyFill="1" applyBorder="1" applyAlignment="1">
      <alignment horizontal="center" vertical="center"/>
    </xf>
    <xf numFmtId="0" fontId="8" fillId="10" borderId="44" xfId="0" applyFont="1" applyFill="1" applyBorder="1" applyAlignment="1">
      <alignment horizontal="center" vertical="center"/>
    </xf>
    <xf numFmtId="0" fontId="8" fillId="10" borderId="45" xfId="0" applyFont="1" applyFill="1" applyBorder="1" applyAlignment="1">
      <alignment horizontal="center" vertical="center"/>
    </xf>
    <xf numFmtId="0" fontId="8" fillId="10" borderId="9" xfId="0" applyFont="1" applyFill="1" applyBorder="1" applyAlignment="1">
      <alignment horizontal="center" vertical="center"/>
    </xf>
    <xf numFmtId="0" fontId="8" fillId="10" borderId="6" xfId="0" applyFont="1" applyFill="1" applyBorder="1" applyAlignment="1">
      <alignment horizontal="center" vertical="center"/>
    </xf>
    <xf numFmtId="0" fontId="8" fillId="10" borderId="46" xfId="0" applyFont="1" applyFill="1" applyBorder="1" applyAlignment="1">
      <alignment horizontal="center" vertical="center"/>
    </xf>
    <xf numFmtId="0" fontId="8" fillId="10" borderId="11" xfId="0" applyFont="1" applyFill="1" applyBorder="1" applyAlignment="1">
      <alignment horizontal="center" vertical="center"/>
    </xf>
    <xf numFmtId="0" fontId="8" fillId="10" borderId="0" xfId="0" applyFont="1" applyFill="1" applyAlignment="1">
      <alignment horizontal="center" vertical="center"/>
    </xf>
    <xf numFmtId="0" fontId="8" fillId="10" borderId="8" xfId="0" applyFont="1" applyFill="1" applyBorder="1" applyAlignment="1">
      <alignment horizontal="center" vertical="center"/>
    </xf>
    <xf numFmtId="0" fontId="8" fillId="10" borderId="5" xfId="0" applyFont="1" applyFill="1" applyBorder="1" applyAlignment="1">
      <alignment horizontal="center" vertical="center"/>
    </xf>
    <xf numFmtId="0" fontId="8" fillId="10" borderId="12" xfId="0" applyFont="1" applyFill="1" applyBorder="1" applyAlignment="1">
      <alignment horizontal="center" vertical="center"/>
    </xf>
    <xf numFmtId="0" fontId="8" fillId="10" borderId="13" xfId="0" applyFont="1" applyFill="1" applyBorder="1" applyAlignment="1">
      <alignment horizontal="center" vertical="center"/>
    </xf>
    <xf numFmtId="0" fontId="8" fillId="0" borderId="42" xfId="0" applyFont="1" applyBorder="1" applyAlignment="1">
      <alignment horizontal="center" vertical="center"/>
    </xf>
    <xf numFmtId="0" fontId="8" fillId="10" borderId="42" xfId="0" applyFont="1" applyFill="1" applyBorder="1" applyAlignment="1">
      <alignment horizontal="center" vertical="center"/>
    </xf>
    <xf numFmtId="0" fontId="9" fillId="0" borderId="9"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8" fillId="0" borderId="9" xfId="0" applyFont="1" applyBorder="1" applyAlignment="1">
      <alignment horizontal="center" vertical="center" wrapText="1"/>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46"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180" fontId="8" fillId="5" borderId="42" xfId="0" applyNumberFormat="1" applyFont="1" applyFill="1" applyBorder="1" applyAlignment="1">
      <alignment horizontal="center" vertical="center"/>
    </xf>
    <xf numFmtId="0" fontId="8" fillId="10" borderId="42" xfId="0" applyFont="1" applyFill="1" applyBorder="1" applyAlignment="1">
      <alignment horizontal="right" vertical="center"/>
    </xf>
    <xf numFmtId="0" fontId="9" fillId="10" borderId="9"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46"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12" xfId="0" applyFont="1" applyFill="1" applyBorder="1" applyAlignment="1">
      <alignment horizontal="center" vertical="center"/>
    </xf>
    <xf numFmtId="0" fontId="9" fillId="10" borderId="13" xfId="0" applyFont="1" applyFill="1" applyBorder="1" applyAlignment="1">
      <alignment horizontal="center" vertical="center"/>
    </xf>
    <xf numFmtId="0" fontId="9" fillId="10" borderId="42" xfId="0" applyFont="1" applyFill="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8" fillId="0" borderId="11" xfId="0" applyFont="1" applyBorder="1" applyAlignment="1">
      <alignment horizontal="center" vertical="center" wrapText="1"/>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3" fillId="10" borderId="42" xfId="0" applyFont="1" applyFill="1" applyBorder="1" applyAlignment="1">
      <alignment horizontal="center" vertical="center" wrapText="1"/>
    </xf>
    <xf numFmtId="0" fontId="4" fillId="10" borderId="42" xfId="0" applyFont="1" applyFill="1" applyBorder="1" applyAlignment="1">
      <alignment horizontal="center" vertical="center"/>
    </xf>
    <xf numFmtId="0" fontId="95" fillId="10" borderId="43" xfId="0" applyFont="1" applyFill="1" applyBorder="1" applyAlignment="1">
      <alignment horizontal="center" vertical="center" wrapText="1"/>
    </xf>
    <xf numFmtId="0" fontId="95" fillId="10" borderId="45" xfId="0" applyFont="1" applyFill="1" applyBorder="1" applyAlignment="1">
      <alignment horizontal="center" vertical="center" wrapText="1"/>
    </xf>
    <xf numFmtId="0" fontId="95" fillId="10" borderId="42" xfId="0" applyFont="1" applyFill="1" applyBorder="1" applyAlignment="1">
      <alignment horizontal="center" vertical="center" wrapText="1"/>
    </xf>
    <xf numFmtId="0" fontId="119" fillId="10" borderId="42" xfId="0" applyFont="1" applyFill="1" applyBorder="1" applyAlignment="1">
      <alignment horizontal="center" vertical="center"/>
    </xf>
    <xf numFmtId="0" fontId="95" fillId="10" borderId="44" xfId="0" applyFont="1" applyFill="1" applyBorder="1" applyAlignment="1">
      <alignment horizontal="center" vertical="center" wrapText="1"/>
    </xf>
    <xf numFmtId="0" fontId="104" fillId="10" borderId="0" xfId="0" applyFont="1" applyFill="1" applyAlignment="1">
      <alignment horizontal="righ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61" fillId="0" borderId="0" xfId="0" applyFont="1" applyAlignment="1">
      <alignment horizontal="center" vertical="center"/>
    </xf>
    <xf numFmtId="0" fontId="0" fillId="0" borderId="0" xfId="0" applyAlignment="1">
      <alignment horizontal="left" vertical="center"/>
    </xf>
    <xf numFmtId="0" fontId="118" fillId="10" borderId="42" xfId="0" applyFont="1" applyFill="1" applyBorder="1" applyAlignment="1">
      <alignment horizontal="center" vertical="center"/>
    </xf>
    <xf numFmtId="0" fontId="0" fillId="0" borderId="42" xfId="0" applyBorder="1" applyAlignment="1">
      <alignment horizontal="left" vertical="center" wrapText="1"/>
    </xf>
    <xf numFmtId="0" fontId="13" fillId="0" borderId="42" xfId="0" applyFont="1" applyBorder="1" applyAlignment="1">
      <alignment horizontal="left" vertical="center" wrapText="1"/>
    </xf>
    <xf numFmtId="0" fontId="96" fillId="10" borderId="42" xfId="0" applyFont="1" applyFill="1" applyBorder="1" applyAlignment="1">
      <alignment horizontal="center" vertical="center"/>
    </xf>
    <xf numFmtId="0" fontId="0" fillId="0" borderId="42" xfId="0" applyBorder="1" applyAlignment="1">
      <alignment horizontal="center" vertical="center" wrapText="1"/>
    </xf>
    <xf numFmtId="0" fontId="66" fillId="0" borderId="42" xfId="0" applyFont="1" applyBorder="1" applyAlignment="1">
      <alignment horizontal="left" vertical="center" wrapText="1"/>
    </xf>
    <xf numFmtId="0" fontId="13" fillId="0" borderId="42" xfId="0" applyFont="1" applyBorder="1">
      <alignment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7" xfId="0" applyBorder="1" applyAlignment="1">
      <alignment horizontal="center" vertical="center" wrapText="1"/>
    </xf>
    <xf numFmtId="0" fontId="0" fillId="0" borderId="3" xfId="0" applyBorder="1" applyAlignment="1">
      <alignment horizontal="center" vertical="center" wrapText="1"/>
    </xf>
    <xf numFmtId="0" fontId="66" fillId="0" borderId="47" xfId="0" applyFont="1" applyBorder="1" applyAlignment="1">
      <alignment horizontal="left" vertical="center"/>
    </xf>
    <xf numFmtId="0" fontId="66" fillId="0" borderId="3" xfId="0" applyFont="1" applyBorder="1" applyAlignment="1">
      <alignment horizontal="left" vertical="center"/>
    </xf>
    <xf numFmtId="0" fontId="96" fillId="10" borderId="47" xfId="0" applyFont="1" applyFill="1" applyBorder="1" applyAlignment="1">
      <alignment horizontal="center" vertical="center"/>
    </xf>
    <xf numFmtId="0" fontId="96" fillId="10" borderId="7" xfId="0" applyFont="1" applyFill="1" applyBorder="1" applyAlignment="1">
      <alignment horizontal="center" vertical="center"/>
    </xf>
    <xf numFmtId="0" fontId="96" fillId="10" borderId="3" xfId="0" applyFont="1" applyFill="1" applyBorder="1" applyAlignment="1">
      <alignment horizontal="center" vertical="center"/>
    </xf>
    <xf numFmtId="0" fontId="0" fillId="0" borderId="47"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118" fillId="10" borderId="47" xfId="0" applyFont="1" applyFill="1" applyBorder="1" applyAlignment="1">
      <alignment horizontal="center" vertical="center"/>
    </xf>
    <xf numFmtId="0" fontId="118" fillId="10" borderId="7" xfId="0" applyFont="1" applyFill="1" applyBorder="1" applyAlignment="1">
      <alignment horizontal="center" vertical="center"/>
    </xf>
    <xf numFmtId="0" fontId="118" fillId="10" borderId="3" xfId="0" applyFont="1" applyFill="1" applyBorder="1" applyAlignment="1">
      <alignment horizontal="center" vertical="center"/>
    </xf>
    <xf numFmtId="0" fontId="9" fillId="0" borderId="99" xfId="6" applyFont="1" applyBorder="1" applyAlignment="1">
      <alignment horizontal="center" vertical="center" wrapText="1" shrinkToFit="1"/>
    </xf>
    <xf numFmtId="0" fontId="9" fillId="7" borderId="43" xfId="6" applyFont="1" applyFill="1" applyBorder="1" applyAlignment="1">
      <alignment horizontal="center" vertical="center" wrapText="1"/>
    </xf>
    <xf numFmtId="0" fontId="9" fillId="7" borderId="44" xfId="6" applyFont="1" applyFill="1" applyBorder="1" applyAlignment="1">
      <alignment horizontal="center" vertical="center"/>
    </xf>
    <xf numFmtId="0" fontId="9" fillId="7" borderId="45" xfId="6" applyFont="1" applyFill="1" applyBorder="1" applyAlignment="1">
      <alignment horizontal="center" vertical="center"/>
    </xf>
    <xf numFmtId="0" fontId="105" fillId="5" borderId="43" xfId="6" applyFont="1" applyFill="1" applyBorder="1" applyAlignment="1">
      <alignment horizontal="left" vertical="center" wrapText="1" shrinkToFit="1"/>
    </xf>
    <xf numFmtId="0" fontId="105" fillId="5" borderId="44" xfId="6" applyFont="1" applyFill="1" applyBorder="1" applyAlignment="1">
      <alignment horizontal="left" vertical="center" wrapText="1" shrinkToFit="1"/>
    </xf>
    <xf numFmtId="0" fontId="105" fillId="5" borderId="45" xfId="6" applyFont="1" applyFill="1" applyBorder="1" applyAlignment="1">
      <alignment horizontal="left" vertical="center" wrapText="1" shrinkToFit="1"/>
    </xf>
    <xf numFmtId="0" fontId="9" fillId="0" borderId="42" xfId="6" applyFont="1" applyBorder="1" applyAlignment="1">
      <alignment horizontal="left" vertical="center" wrapText="1" shrinkToFit="1"/>
    </xf>
    <xf numFmtId="0" fontId="105" fillId="10" borderId="42" xfId="6" applyFont="1" applyFill="1" applyBorder="1" applyAlignment="1">
      <alignment horizontal="left" vertical="center"/>
    </xf>
    <xf numFmtId="0" fontId="9" fillId="10" borderId="42" xfId="6" applyFont="1" applyFill="1" applyBorder="1" applyAlignment="1">
      <alignment horizontal="left" vertical="center"/>
    </xf>
    <xf numFmtId="0" fontId="9" fillId="0" borderId="6" xfId="6" applyFont="1" applyBorder="1" applyAlignment="1">
      <alignment horizontal="left" vertical="top" wrapText="1"/>
    </xf>
    <xf numFmtId="0" fontId="105" fillId="10" borderId="101" xfId="6" applyFont="1" applyFill="1" applyBorder="1" applyAlignment="1">
      <alignment horizontal="center" vertical="center" wrapText="1" shrinkToFit="1"/>
    </xf>
    <xf numFmtId="0" fontId="105" fillId="10" borderId="102" xfId="6" applyFont="1" applyFill="1" applyBorder="1" applyAlignment="1">
      <alignment horizontal="center" vertical="center" wrapText="1" shrinkToFit="1"/>
    </xf>
    <xf numFmtId="0" fontId="105" fillId="10" borderId="11" xfId="6" applyFont="1" applyFill="1" applyBorder="1" applyAlignment="1">
      <alignment horizontal="center" vertical="center" wrapText="1" shrinkToFit="1"/>
    </xf>
    <xf numFmtId="0" fontId="105" fillId="10" borderId="8" xfId="6" applyFont="1" applyFill="1" applyBorder="1" applyAlignment="1">
      <alignment horizontal="center" vertical="center" wrapText="1" shrinkToFit="1"/>
    </xf>
    <xf numFmtId="0" fontId="9" fillId="0" borderId="3" xfId="6" applyFont="1" applyBorder="1" applyAlignment="1">
      <alignment horizontal="left" vertical="center" wrapText="1" shrinkToFit="1"/>
    </xf>
    <xf numFmtId="0" fontId="105" fillId="10" borderId="9" xfId="6" applyFont="1" applyFill="1" applyBorder="1" applyAlignment="1">
      <alignment horizontal="center" vertical="center" wrapText="1" shrinkToFit="1"/>
    </xf>
    <xf numFmtId="0" fontId="105" fillId="10" borderId="46" xfId="6" applyFont="1" applyFill="1" applyBorder="1" applyAlignment="1">
      <alignment horizontal="center" vertical="center" wrapText="1" shrinkToFit="1"/>
    </xf>
    <xf numFmtId="0" fontId="105" fillId="10" borderId="5" xfId="6" applyFont="1" applyFill="1" applyBorder="1" applyAlignment="1">
      <alignment horizontal="center" vertical="center" wrapText="1" shrinkToFit="1"/>
    </xf>
    <xf numFmtId="0" fontId="105" fillId="10" borderId="13" xfId="6" applyFont="1" applyFill="1" applyBorder="1" applyAlignment="1">
      <alignment horizontal="center" vertical="center" wrapText="1" shrinkToFit="1"/>
    </xf>
    <xf numFmtId="0" fontId="105" fillId="10" borderId="42" xfId="6" applyFont="1" applyFill="1" applyBorder="1" applyAlignment="1">
      <alignment horizontal="center" vertical="center" wrapText="1" shrinkToFit="1"/>
    </xf>
    <xf numFmtId="0" fontId="9" fillId="0" borderId="0" xfId="6" applyFont="1" applyAlignment="1">
      <alignment horizontal="left" vertical="top" wrapText="1"/>
    </xf>
    <xf numFmtId="0" fontId="105" fillId="10" borderId="43" xfId="6" applyFont="1" applyFill="1" applyBorder="1" applyAlignment="1">
      <alignment horizontal="left" vertical="center" wrapText="1" shrinkToFit="1"/>
    </xf>
    <xf numFmtId="0" fontId="105" fillId="10" borderId="44" xfId="6" applyFont="1" applyFill="1" applyBorder="1" applyAlignment="1">
      <alignment horizontal="left" vertical="center" wrapText="1" shrinkToFit="1"/>
    </xf>
    <xf numFmtId="0" fontId="105" fillId="10" borderId="45" xfId="6" applyFont="1" applyFill="1" applyBorder="1" applyAlignment="1">
      <alignment horizontal="left" vertical="center" wrapText="1" shrinkToFit="1"/>
    </xf>
    <xf numFmtId="0" fontId="9" fillId="0" borderId="42" xfId="6" applyFont="1" applyBorder="1" applyAlignment="1">
      <alignment horizontal="center" vertical="center" wrapText="1" shrinkToFit="1"/>
    </xf>
    <xf numFmtId="0" fontId="9" fillId="0" borderId="42" xfId="6" applyFont="1" applyBorder="1" applyAlignment="1">
      <alignment horizontal="center" vertical="center"/>
    </xf>
    <xf numFmtId="0" fontId="9" fillId="0" borderId="99" xfId="6" applyFont="1" applyBorder="1" applyAlignment="1">
      <alignment horizontal="center" vertical="center"/>
    </xf>
    <xf numFmtId="0" fontId="9" fillId="0" borderId="43" xfId="6" applyFont="1" applyBorder="1" applyAlignment="1">
      <alignment horizontal="center" vertical="center"/>
    </xf>
    <xf numFmtId="0" fontId="9" fillId="0" borderId="45" xfId="6" applyFont="1" applyBorder="1" applyAlignment="1">
      <alignment horizontal="center" vertical="center"/>
    </xf>
    <xf numFmtId="0" fontId="9" fillId="0" borderId="99" xfId="6" applyFont="1" applyBorder="1" applyAlignment="1">
      <alignment horizontal="center" vertical="center" wrapText="1"/>
    </xf>
    <xf numFmtId="0" fontId="105" fillId="10" borderId="42" xfId="6" applyFont="1" applyFill="1" applyBorder="1" applyAlignment="1">
      <alignment horizontal="left" vertical="center" wrapText="1" shrinkToFit="1"/>
    </xf>
    <xf numFmtId="197" fontId="105" fillId="10" borderId="42" xfId="6" applyNumberFormat="1" applyFont="1" applyFill="1" applyBorder="1" applyAlignment="1">
      <alignment horizontal="right" vertical="center"/>
    </xf>
    <xf numFmtId="197" fontId="105" fillId="5" borderId="42" xfId="6" applyNumberFormat="1" applyFont="1" applyFill="1" applyBorder="1" applyAlignment="1">
      <alignment horizontal="right" vertical="center"/>
    </xf>
    <xf numFmtId="0" fontId="105" fillId="0" borderId="75" xfId="6" applyFont="1" applyBorder="1" applyAlignment="1">
      <alignment horizontal="center" vertical="center"/>
    </xf>
    <xf numFmtId="0" fontId="105" fillId="5" borderId="3" xfId="6" applyFont="1" applyFill="1" applyBorder="1" applyAlignment="1">
      <alignment horizontal="left" vertical="center" wrapText="1" shrinkToFit="1"/>
    </xf>
    <xf numFmtId="197" fontId="105" fillId="5" borderId="3" xfId="6" applyNumberFormat="1" applyFont="1" applyFill="1" applyBorder="1" applyAlignment="1">
      <alignment horizontal="right" vertical="center"/>
    </xf>
    <xf numFmtId="0" fontId="105" fillId="0" borderId="100" xfId="6" applyFont="1" applyBorder="1" applyAlignment="1">
      <alignment horizontal="center" vertical="center"/>
    </xf>
    <xf numFmtId="0" fontId="9" fillId="0" borderId="3" xfId="6" applyFont="1" applyBorder="1" applyAlignment="1">
      <alignment horizontal="left" vertical="center" wrapText="1"/>
    </xf>
    <xf numFmtId="0" fontId="9" fillId="0" borderId="3" xfId="6" applyFont="1" applyBorder="1" applyAlignment="1">
      <alignment horizontal="left" vertical="center"/>
    </xf>
    <xf numFmtId="0" fontId="9" fillId="0" borderId="42" xfId="6" applyFont="1" applyBorder="1" applyAlignment="1">
      <alignment horizontal="left" vertical="center" wrapText="1"/>
    </xf>
    <xf numFmtId="0" fontId="9" fillId="0" borderId="42" xfId="6" applyFont="1" applyBorder="1" applyAlignment="1">
      <alignment horizontal="left" vertical="center"/>
    </xf>
    <xf numFmtId="0" fontId="105" fillId="10" borderId="5" xfId="6" applyFont="1" applyFill="1" applyBorder="1" applyAlignment="1">
      <alignment horizontal="center" vertical="top"/>
    </xf>
    <xf numFmtId="0" fontId="105" fillId="10" borderId="12" xfId="6" applyFont="1" applyFill="1" applyBorder="1" applyAlignment="1">
      <alignment horizontal="center" vertical="top"/>
    </xf>
    <xf numFmtId="0" fontId="105" fillId="10" borderId="13" xfId="6" applyFont="1" applyFill="1" applyBorder="1" applyAlignment="1">
      <alignment horizontal="center" vertical="top"/>
    </xf>
    <xf numFmtId="0" fontId="105" fillId="10" borderId="42" xfId="6" applyFont="1" applyFill="1" applyBorder="1" applyAlignment="1">
      <alignment horizontal="left" vertical="top" wrapText="1" shrinkToFit="1"/>
    </xf>
    <xf numFmtId="0" fontId="9" fillId="10" borderId="5" xfId="6" applyFont="1" applyFill="1" applyBorder="1" applyAlignment="1">
      <alignment horizontal="center" vertical="top"/>
    </xf>
    <xf numFmtId="0" fontId="9" fillId="10" borderId="12" xfId="6" applyFont="1" applyFill="1" applyBorder="1" applyAlignment="1">
      <alignment horizontal="center" vertical="top"/>
    </xf>
    <xf numFmtId="0" fontId="9" fillId="10" borderId="13" xfId="6" applyFont="1" applyFill="1" applyBorder="1" applyAlignment="1">
      <alignment horizontal="center" vertical="top"/>
    </xf>
    <xf numFmtId="0" fontId="9" fillId="0" borderId="108" xfId="6" applyFont="1" applyBorder="1" applyAlignment="1">
      <alignment horizontal="center" vertical="center"/>
    </xf>
    <xf numFmtId="0" fontId="9" fillId="0" borderId="118" xfId="6" applyFont="1" applyBorder="1" applyAlignment="1">
      <alignment horizontal="center" vertical="center"/>
    </xf>
    <xf numFmtId="0" fontId="9" fillId="0" borderId="109" xfId="6" applyFont="1" applyBorder="1" applyAlignment="1">
      <alignment horizontal="center" vertical="center"/>
    </xf>
    <xf numFmtId="0" fontId="9" fillId="0" borderId="103" xfId="6" applyFont="1" applyBorder="1" applyAlignment="1">
      <alignment horizontal="left" vertical="center"/>
    </xf>
    <xf numFmtId="0" fontId="9" fillId="0" borderId="107" xfId="6" applyFont="1" applyBorder="1" applyAlignment="1">
      <alignment horizontal="left" vertical="center"/>
    </xf>
    <xf numFmtId="0" fontId="9" fillId="0" borderId="104" xfId="6" applyFont="1" applyBorder="1" applyAlignment="1">
      <alignment horizontal="left" vertical="center"/>
    </xf>
    <xf numFmtId="0" fontId="9" fillId="10" borderId="44" xfId="6" applyFont="1" applyFill="1" applyBorder="1" applyAlignment="1">
      <alignment horizontal="center" vertical="center"/>
    </xf>
    <xf numFmtId="0" fontId="9" fillId="10" borderId="9" xfId="6" applyFont="1" applyFill="1" applyBorder="1" applyAlignment="1">
      <alignment horizontal="left" vertical="top" wrapText="1" shrinkToFit="1"/>
    </xf>
    <xf numFmtId="0" fontId="9" fillId="10" borderId="6" xfId="6" applyFont="1" applyFill="1" applyBorder="1" applyAlignment="1">
      <alignment horizontal="left" vertical="top" wrapText="1" shrinkToFit="1"/>
    </xf>
    <xf numFmtId="0" fontId="9" fillId="10" borderId="46" xfId="6" applyFont="1" applyFill="1" applyBorder="1" applyAlignment="1">
      <alignment horizontal="left" vertical="top" wrapText="1" shrinkToFit="1"/>
    </xf>
    <xf numFmtId="0" fontId="9" fillId="10" borderId="11" xfId="6" applyFont="1" applyFill="1" applyBorder="1" applyAlignment="1">
      <alignment horizontal="left" vertical="top" wrapText="1" shrinkToFit="1"/>
    </xf>
    <xf numFmtId="0" fontId="9" fillId="10" borderId="0" xfId="6" applyFont="1" applyFill="1" applyAlignment="1">
      <alignment horizontal="left" vertical="top" wrapText="1" shrinkToFit="1"/>
    </xf>
    <xf numFmtId="0" fontId="9" fillId="10" borderId="8" xfId="6" applyFont="1" applyFill="1" applyBorder="1" applyAlignment="1">
      <alignment horizontal="left" vertical="top" wrapText="1" shrinkToFit="1"/>
    </xf>
    <xf numFmtId="0" fontId="9" fillId="10" borderId="5" xfId="6" applyFont="1" applyFill="1" applyBorder="1" applyAlignment="1">
      <alignment horizontal="left" vertical="top" wrapText="1" shrinkToFit="1"/>
    </xf>
    <xf numFmtId="0" fontId="9" fillId="10" borderId="12" xfId="6" applyFont="1" applyFill="1" applyBorder="1" applyAlignment="1">
      <alignment horizontal="left" vertical="top" wrapText="1" shrinkToFit="1"/>
    </xf>
    <xf numFmtId="0" fontId="9" fillId="10" borderId="13" xfId="6" applyFont="1" applyFill="1" applyBorder="1" applyAlignment="1">
      <alignment horizontal="left" vertical="top" wrapText="1" shrinkToFit="1"/>
    </xf>
    <xf numFmtId="0" fontId="9" fillId="0" borderId="0" xfId="6" applyFont="1" applyAlignment="1">
      <alignment horizontal="left" vertical="top" wrapText="1" indent="1"/>
    </xf>
    <xf numFmtId="0" fontId="9" fillId="0" borderId="9" xfId="6" applyFont="1" applyBorder="1" applyAlignment="1">
      <alignment horizontal="left" vertical="center" wrapText="1" shrinkToFit="1"/>
    </xf>
    <xf numFmtId="0" fontId="9" fillId="0" borderId="6" xfId="6" applyFont="1" applyBorder="1" applyAlignment="1">
      <alignment horizontal="left" vertical="center" wrapText="1" shrinkToFit="1"/>
    </xf>
    <xf numFmtId="0" fontId="9" fillId="0" borderId="46" xfId="6" applyFont="1" applyBorder="1" applyAlignment="1">
      <alignment horizontal="left" vertical="center" wrapText="1" shrinkToFit="1"/>
    </xf>
    <xf numFmtId="0" fontId="120" fillId="10" borderId="44" xfId="6" applyFont="1" applyFill="1" applyBorder="1" applyAlignment="1">
      <alignment horizontal="left" vertical="center" wrapText="1" shrinkToFit="1"/>
    </xf>
    <xf numFmtId="0" fontId="120" fillId="10" borderId="45" xfId="6" applyFont="1" applyFill="1" applyBorder="1" applyAlignment="1">
      <alignment horizontal="left" vertical="center" wrapText="1" shrinkToFit="1"/>
    </xf>
    <xf numFmtId="194" fontId="105" fillId="10" borderId="42" xfId="6" applyNumberFormat="1" applyFont="1" applyFill="1" applyBorder="1" applyAlignment="1">
      <alignment horizontal="right" vertical="center"/>
    </xf>
    <xf numFmtId="194" fontId="105" fillId="5" borderId="42" xfId="6" applyNumberFormat="1" applyFont="1" applyFill="1" applyBorder="1" applyAlignment="1">
      <alignment horizontal="right" vertical="center"/>
    </xf>
    <xf numFmtId="0" fontId="9" fillId="0" borderId="75" xfId="6" applyFont="1" applyBorder="1" applyAlignment="1">
      <alignment horizontal="center" vertical="center"/>
    </xf>
    <xf numFmtId="194" fontId="105" fillId="5" borderId="3" xfId="6" applyNumberFormat="1" applyFont="1" applyFill="1" applyBorder="1" applyAlignment="1">
      <alignment horizontal="right" vertical="center"/>
    </xf>
    <xf numFmtId="0" fontId="9" fillId="0" borderId="100" xfId="6" applyFont="1" applyBorder="1" applyAlignment="1">
      <alignment horizontal="center" vertical="center"/>
    </xf>
    <xf numFmtId="0" fontId="34" fillId="10" borderId="42" xfId="6" applyFont="1" applyFill="1" applyBorder="1" applyAlignment="1">
      <alignment horizontal="center" vertical="center" wrapText="1" shrinkToFit="1"/>
    </xf>
    <xf numFmtId="0" fontId="88" fillId="10" borderId="42" xfId="6" applyFont="1" applyFill="1" applyBorder="1" applyAlignment="1">
      <alignment horizontal="left" vertical="top" wrapText="1" shrinkToFit="1"/>
    </xf>
    <xf numFmtId="0" fontId="9" fillId="0" borderId="9" xfId="6" applyFont="1" applyBorder="1" applyAlignment="1">
      <alignment horizontal="center" vertical="top" wrapText="1"/>
    </xf>
    <xf numFmtId="0" fontId="9" fillId="0" borderId="6" xfId="6" applyFont="1" applyBorder="1" applyAlignment="1">
      <alignment horizontal="center" vertical="top" wrapText="1"/>
    </xf>
    <xf numFmtId="0" fontId="9" fillId="0" borderId="46" xfId="6" applyFont="1" applyBorder="1" applyAlignment="1">
      <alignment horizontal="center" vertical="top" wrapText="1"/>
    </xf>
    <xf numFmtId="0" fontId="109" fillId="10" borderId="5" xfId="6" applyFont="1" applyFill="1" applyBorder="1" applyAlignment="1">
      <alignment vertical="top" wrapText="1"/>
    </xf>
    <xf numFmtId="0" fontId="109" fillId="10" borderId="12" xfId="6" applyFont="1" applyFill="1" applyBorder="1" applyAlignment="1">
      <alignment vertical="top" wrapText="1"/>
    </xf>
    <xf numFmtId="0" fontId="109" fillId="10" borderId="13" xfId="6" applyFont="1" applyFill="1" applyBorder="1" applyAlignment="1">
      <alignment vertical="top" wrapText="1"/>
    </xf>
    <xf numFmtId="0" fontId="9" fillId="0" borderId="9" xfId="6" applyFont="1" applyBorder="1" applyAlignment="1">
      <alignment vertical="top" wrapText="1"/>
    </xf>
    <xf numFmtId="0" fontId="9" fillId="0" borderId="6" xfId="6" applyFont="1" applyBorder="1" applyAlignment="1">
      <alignment vertical="top" wrapText="1"/>
    </xf>
    <xf numFmtId="0" fontId="9" fillId="0" borderId="46" xfId="6" applyFont="1" applyBorder="1" applyAlignment="1">
      <alignment vertical="top" wrapText="1"/>
    </xf>
    <xf numFmtId="0" fontId="105" fillId="5" borderId="3" xfId="6" applyFont="1" applyFill="1" applyBorder="1" applyAlignment="1">
      <alignment horizontal="left" vertical="center"/>
    </xf>
    <xf numFmtId="0" fontId="105" fillId="10" borderId="3" xfId="6" applyFont="1" applyFill="1" applyBorder="1" applyAlignment="1">
      <alignment horizontal="left" vertical="center"/>
    </xf>
    <xf numFmtId="0" fontId="9" fillId="10" borderId="5" xfId="6" applyFont="1" applyFill="1" applyBorder="1" applyAlignment="1">
      <alignment horizontal="left" vertical="top" wrapText="1"/>
    </xf>
    <xf numFmtId="0" fontId="9" fillId="10" borderId="12" xfId="6" applyFont="1" applyFill="1" applyBorder="1" applyAlignment="1">
      <alignment horizontal="left" vertical="top" wrapText="1"/>
    </xf>
    <xf numFmtId="0" fontId="9" fillId="10" borderId="13" xfId="6" applyFont="1" applyFill="1" applyBorder="1" applyAlignment="1">
      <alignment horizontal="left" vertical="top" wrapText="1"/>
    </xf>
    <xf numFmtId="0" fontId="9" fillId="0" borderId="0" xfId="6" applyFont="1" applyAlignment="1">
      <alignment horizontal="left" vertical="center" wrapText="1" shrinkToFit="1"/>
    </xf>
    <xf numFmtId="0" fontId="9" fillId="0" borderId="99" xfId="6" applyFont="1" applyBorder="1" applyAlignment="1">
      <alignment horizontal="left" vertical="center" wrapText="1" shrinkToFit="1"/>
    </xf>
    <xf numFmtId="0" fontId="9" fillId="0" borderId="99" xfId="6" applyFont="1" applyBorder="1" applyAlignment="1">
      <alignment horizontal="left" vertical="center"/>
    </xf>
    <xf numFmtId="0" fontId="9" fillId="0" borderId="3" xfId="6" applyFont="1" applyBorder="1" applyAlignment="1">
      <alignment horizontal="left" vertical="top" wrapText="1" shrinkToFit="1"/>
    </xf>
    <xf numFmtId="0" fontId="9" fillId="0" borderId="42" xfId="6" applyFont="1" applyBorder="1" applyAlignment="1">
      <alignment horizontal="left" vertical="top" wrapText="1" shrinkToFit="1"/>
    </xf>
    <xf numFmtId="195" fontId="105" fillId="5" borderId="3" xfId="6" applyNumberFormat="1" applyFont="1" applyFill="1" applyBorder="1" applyAlignment="1">
      <alignment horizontal="center" vertical="center"/>
    </xf>
    <xf numFmtId="195" fontId="105" fillId="10" borderId="42" xfId="6" applyNumberFormat="1" applyFont="1" applyFill="1" applyBorder="1" applyAlignment="1">
      <alignment horizontal="center" vertical="center"/>
    </xf>
    <xf numFmtId="195" fontId="105" fillId="5" borderId="42" xfId="6" applyNumberFormat="1" applyFont="1" applyFill="1" applyBorder="1" applyAlignment="1">
      <alignment horizontal="center" vertical="center"/>
    </xf>
    <xf numFmtId="0" fontId="9" fillId="10" borderId="42" xfId="6" applyFont="1" applyFill="1" applyBorder="1" applyAlignment="1">
      <alignment horizontal="left" vertical="top" wrapText="1"/>
    </xf>
    <xf numFmtId="0" fontId="9" fillId="10" borderId="42" xfId="6" applyFont="1" applyFill="1" applyBorder="1" applyAlignment="1">
      <alignment horizontal="left" vertical="top"/>
    </xf>
    <xf numFmtId="0" fontId="109" fillId="10" borderId="11" xfId="6" applyFont="1" applyFill="1" applyBorder="1" applyAlignment="1">
      <alignment vertical="top" wrapText="1"/>
    </xf>
    <xf numFmtId="0" fontId="109" fillId="10" borderId="0" xfId="6" applyFont="1" applyFill="1" applyAlignment="1">
      <alignment vertical="top" wrapText="1"/>
    </xf>
    <xf numFmtId="0" fontId="109" fillId="10" borderId="8" xfId="6" applyFont="1" applyFill="1" applyBorder="1" applyAlignment="1">
      <alignment vertical="top" wrapText="1"/>
    </xf>
  </cellXfs>
  <cellStyles count="23">
    <cellStyle name="パーセント" xfId="1" builtinId="5"/>
    <cellStyle name="パーセント 2" xfId="21" xr:uid="{00000000-0005-0000-0000-000001000000}"/>
    <cellStyle name="桁区切り" xfId="2" builtinId="6"/>
    <cellStyle name="桁区切り 2" xfId="3" xr:uid="{00000000-0005-0000-0000-000003000000}"/>
    <cellStyle name="桁区切り 2 2" xfId="19" xr:uid="{00000000-0005-0000-0000-000004000000}"/>
    <cellStyle name="桁区切り 3" xfId="20" xr:uid="{00000000-0005-0000-0000-000005000000}"/>
    <cellStyle name="標準" xfId="0" builtinId="0"/>
    <cellStyle name="標準 11" xfId="4" xr:uid="{00000000-0005-0000-0000-000007000000}"/>
    <cellStyle name="標準 2" xfId="5" xr:uid="{00000000-0005-0000-0000-000008000000}"/>
    <cellStyle name="標準 2 2" xfId="6" xr:uid="{00000000-0005-0000-0000-000009000000}"/>
    <cellStyle name="標準 2 2 2" xfId="18" xr:uid="{00000000-0005-0000-0000-00000A000000}"/>
    <cellStyle name="標準 2 3" xfId="16" xr:uid="{00000000-0005-0000-0000-00000B000000}"/>
    <cellStyle name="標準 2 4" xfId="7" xr:uid="{00000000-0005-0000-0000-00000C000000}"/>
    <cellStyle name="標準 3" xfId="8" xr:uid="{00000000-0005-0000-0000-00000D000000}"/>
    <cellStyle name="標準 3 2" xfId="9" xr:uid="{00000000-0005-0000-0000-00000E000000}"/>
    <cellStyle name="標準 3 2 2" xfId="10" xr:uid="{00000000-0005-0000-0000-00000F000000}"/>
    <cellStyle name="標準 3 3" xfId="15" xr:uid="{00000000-0005-0000-0000-000010000000}"/>
    <cellStyle name="標準 3 4" xfId="22" xr:uid="{00000000-0005-0000-0000-000011000000}"/>
    <cellStyle name="標準 4" xfId="11" xr:uid="{00000000-0005-0000-0000-000012000000}"/>
    <cellStyle name="標準 5" xfId="17" xr:uid="{00000000-0005-0000-0000-000013000000}"/>
    <cellStyle name="標準 7" xfId="12" xr:uid="{00000000-0005-0000-0000-000014000000}"/>
    <cellStyle name="標準 8" xfId="13" xr:uid="{00000000-0005-0000-0000-000015000000}"/>
    <cellStyle name="標準_⑤参考様式11,12号別紙(収支実績報告書（支援交付金））" xfId="14" xr:uid="{00000000-0005-0000-0000-000016000000}"/>
  </cellStyles>
  <dxfs count="3">
    <dxf>
      <font>
        <color rgb="FFFF0000"/>
      </font>
    </dxf>
    <dxf>
      <fill>
        <patternFill>
          <bgColor rgb="FFFF0000"/>
        </patternFill>
      </fill>
    </dxf>
    <dxf>
      <fill>
        <patternFill>
          <bgColor rgb="FFFF0000"/>
        </patternFill>
      </fill>
    </dxf>
  </dxfs>
  <tableStyles count="0" defaultTableStyle="TableStyleMedium2" defaultPivotStyle="PivotStyleLight16"/>
  <colors>
    <mruColors>
      <color rgb="FFFF5050"/>
      <color rgb="FFCCFFCC"/>
      <color rgb="FFCCFFFF"/>
      <color rgb="FFFFEBFF"/>
      <color rgb="FFFFF3FF"/>
      <color rgb="FFFFD5FF"/>
      <color rgb="FFFFCCFF"/>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xdr:col>
      <xdr:colOff>1155700</xdr:colOff>
      <xdr:row>0</xdr:row>
      <xdr:rowOff>124884</xdr:rowOff>
    </xdr:from>
    <xdr:to>
      <xdr:col>3</xdr:col>
      <xdr:colOff>2865967</xdr:colOff>
      <xdr:row>1</xdr:row>
      <xdr:rowOff>265642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383367" y="124884"/>
          <a:ext cx="1710267" cy="490008"/>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記載例</a:t>
          </a:r>
          <a:endParaRPr kumimoji="1" lang="en-US" altLang="ja-JP" sz="20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508635</xdr:colOff>
      <xdr:row>2</xdr:row>
      <xdr:rowOff>323849</xdr:rowOff>
    </xdr:from>
    <xdr:to>
      <xdr:col>14</xdr:col>
      <xdr:colOff>9525</xdr:colOff>
      <xdr:row>2</xdr:row>
      <xdr:rowOff>809624</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3375660" y="800099"/>
          <a:ext cx="5854065" cy="485775"/>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ja-JP" sz="1100" b="1">
              <a:solidFill>
                <a:schemeClr val="dk1"/>
              </a:solidFill>
              <a:effectLst/>
              <a:latin typeface="+mn-lt"/>
              <a:ea typeface="+mn-ea"/>
              <a:cs typeface="+mn-cs"/>
            </a:rPr>
            <a:t>ネットワーク化活動計画</a:t>
          </a:r>
          <a:r>
            <a:rPr kumimoji="1" lang="ja-JP" altLang="en-US" sz="1100" b="1">
              <a:solidFill>
                <a:schemeClr val="dk1"/>
              </a:solidFill>
              <a:effectLst/>
              <a:latin typeface="+mn-lt"/>
              <a:ea typeface="+mn-ea"/>
              <a:cs typeface="+mn-cs"/>
            </a:rPr>
            <a:t>の</a:t>
          </a:r>
          <a:r>
            <a:rPr kumimoji="1" lang="ja-JP" altLang="en-US" sz="1100" b="1"/>
            <a:t>取組のうち、「ネットワーク化」を選択した場合に記載します。</a:t>
          </a:r>
          <a:endParaRPr kumimoji="1" lang="en-US" altLang="ja-JP" sz="1100" b="1"/>
        </a:p>
      </xdr:txBody>
    </xdr:sp>
    <xdr:clientData/>
  </xdr:twoCellAnchor>
  <xdr:twoCellAnchor>
    <xdr:from>
      <xdr:col>11</xdr:col>
      <xdr:colOff>123825</xdr:colOff>
      <xdr:row>39</xdr:row>
      <xdr:rowOff>133350</xdr:rowOff>
    </xdr:from>
    <xdr:to>
      <xdr:col>14</xdr:col>
      <xdr:colOff>9525</xdr:colOff>
      <xdr:row>39</xdr:row>
      <xdr:rowOff>1095375</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a:xfrm>
          <a:off x="7143750" y="13896975"/>
          <a:ext cx="2085975" cy="962025"/>
        </a:xfrm>
        <a:prstGeom prst="wedgeRectCallout">
          <a:avLst>
            <a:gd name="adj1" fmla="val -61472"/>
            <a:gd name="adj2" fmla="val -38333"/>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連携方法については、パンフレット２６ページをご参照ください。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142875</xdr:colOff>
      <xdr:row>3</xdr:row>
      <xdr:rowOff>9525</xdr:rowOff>
    </xdr:from>
    <xdr:to>
      <xdr:col>13</xdr:col>
      <xdr:colOff>552450</xdr:colOff>
      <xdr:row>4</xdr:row>
      <xdr:rowOff>238125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3219450" y="1428750"/>
          <a:ext cx="6276975" cy="476250"/>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ja-JP" sz="1100" b="1">
              <a:solidFill>
                <a:schemeClr val="dk1"/>
              </a:solidFill>
              <a:effectLst/>
              <a:latin typeface="+mn-lt"/>
              <a:ea typeface="+mn-ea"/>
              <a:cs typeface="+mn-cs"/>
            </a:rPr>
            <a:t>ネットワーク化活動計画</a:t>
          </a:r>
          <a:r>
            <a:rPr kumimoji="1" lang="ja-JP" altLang="en-US" sz="1100" b="1">
              <a:solidFill>
                <a:schemeClr val="dk1"/>
              </a:solidFill>
              <a:effectLst/>
              <a:latin typeface="+mn-lt"/>
              <a:ea typeface="+mn-ea"/>
              <a:cs typeface="+mn-cs"/>
            </a:rPr>
            <a:t>の</a:t>
          </a:r>
          <a:r>
            <a:rPr kumimoji="1" lang="ja-JP" altLang="en-US" sz="1100" b="1"/>
            <a:t>取組のうち、「統合」を選択した場合に記載します。</a:t>
          </a:r>
          <a:endParaRPr kumimoji="1" lang="en-US" altLang="ja-JP" sz="11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200026</xdr:colOff>
      <xdr:row>1</xdr:row>
      <xdr:rowOff>0</xdr:rowOff>
    </xdr:from>
    <xdr:to>
      <xdr:col>13</xdr:col>
      <xdr:colOff>624416</xdr:colOff>
      <xdr:row>2</xdr:row>
      <xdr:rowOff>104776</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3038476" y="228600"/>
          <a:ext cx="5834590" cy="352426"/>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ネットワーク化活動計画の取組のうち、「多様な組織等の参画」を選択した場合に記載します。</a:t>
          </a:r>
          <a:endParaRPr kumimoji="1" lang="en-US" altLang="ja-JP" sz="1100" b="1"/>
        </a:p>
      </xdr:txBody>
    </xdr:sp>
    <xdr:clientData/>
  </xdr:twoCellAnchor>
  <xdr:twoCellAnchor>
    <xdr:from>
      <xdr:col>10</xdr:col>
      <xdr:colOff>209549</xdr:colOff>
      <xdr:row>17</xdr:row>
      <xdr:rowOff>171449</xdr:rowOff>
    </xdr:from>
    <xdr:to>
      <xdr:col>13</xdr:col>
      <xdr:colOff>466725</xdr:colOff>
      <xdr:row>20</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6953249" y="5581649"/>
          <a:ext cx="2457451" cy="666751"/>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構成員名簿に「非農業者」として記載されている方の人数を記入してください。</a:t>
          </a:r>
          <a:endParaRPr kumimoji="1" lang="en-US" altLang="ja-JP" sz="1100" b="1"/>
        </a:p>
      </xdr:txBody>
    </xdr:sp>
    <xdr:clientData/>
  </xdr:twoCellAnchor>
  <xdr:twoCellAnchor>
    <xdr:from>
      <xdr:col>8</xdr:col>
      <xdr:colOff>180975</xdr:colOff>
      <xdr:row>18</xdr:row>
      <xdr:rowOff>257175</xdr:rowOff>
    </xdr:from>
    <xdr:to>
      <xdr:col>10</xdr:col>
      <xdr:colOff>209549</xdr:colOff>
      <xdr:row>20</xdr:row>
      <xdr:rowOff>180975</xdr:rowOff>
    </xdr:to>
    <xdr:cxnSp macro="">
      <xdr:nvCxnSpPr>
        <xdr:cNvPr id="7" name="直線矢印コネクタ 6">
          <a:extLst>
            <a:ext uri="{FF2B5EF4-FFF2-40B4-BE49-F238E27FC236}">
              <a16:creationId xmlns:a16="http://schemas.microsoft.com/office/drawing/2014/main" id="{00000000-0008-0000-0E00-000007000000}"/>
            </a:ext>
          </a:extLst>
        </xdr:cNvPr>
        <xdr:cNvCxnSpPr>
          <a:stCxn id="5" idx="1"/>
        </xdr:cNvCxnSpPr>
      </xdr:nvCxnSpPr>
      <xdr:spPr>
        <a:xfrm flipH="1">
          <a:off x="5457825" y="5915025"/>
          <a:ext cx="1495424" cy="51435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9524</xdr:colOff>
      <xdr:row>18</xdr:row>
      <xdr:rowOff>285749</xdr:rowOff>
    </xdr:from>
    <xdr:to>
      <xdr:col>10</xdr:col>
      <xdr:colOff>0</xdr:colOff>
      <xdr:row>22</xdr:row>
      <xdr:rowOff>304800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3819524" y="5943599"/>
          <a:ext cx="2924176" cy="1238251"/>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en-US" altLang="ja-JP" sz="1100" b="1"/>
        </a:p>
      </xdr:txBody>
    </xdr:sp>
    <xdr:clientData/>
  </xdr:twoCellAnchor>
  <xdr:twoCellAnchor>
    <xdr:from>
      <xdr:col>6</xdr:col>
      <xdr:colOff>209550</xdr:colOff>
      <xdr:row>16</xdr:row>
      <xdr:rowOff>714376</xdr:rowOff>
    </xdr:from>
    <xdr:to>
      <xdr:col>10</xdr:col>
      <xdr:colOff>76200</xdr:colOff>
      <xdr:row>18</xdr:row>
      <xdr:rowOff>219076</xdr:rowOff>
    </xdr:to>
    <xdr:sp macro="" textlink="">
      <xdr:nvSpPr>
        <xdr:cNvPr id="4" name="四角形吹き出し 3">
          <a:extLst>
            <a:ext uri="{FF2B5EF4-FFF2-40B4-BE49-F238E27FC236}">
              <a16:creationId xmlns:a16="http://schemas.microsoft.com/office/drawing/2014/main" id="{00000000-0008-0000-0E00-000004000000}"/>
            </a:ext>
          </a:extLst>
        </xdr:cNvPr>
        <xdr:cNvSpPr/>
      </xdr:nvSpPr>
      <xdr:spPr>
        <a:xfrm>
          <a:off x="4019550" y="5343526"/>
          <a:ext cx="2800350" cy="533400"/>
        </a:xfrm>
        <a:prstGeom prst="wedgeRectCallout">
          <a:avLst>
            <a:gd name="adj1" fmla="val 936"/>
            <a:gd name="adj2" fmla="val 69794"/>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個人の方が協定に参画する場合、こちらに記入してください。</a:t>
          </a:r>
        </a:p>
      </xdr:txBody>
    </xdr:sp>
    <xdr:clientData/>
  </xdr:twoCellAnchor>
  <xdr:twoCellAnchor>
    <xdr:from>
      <xdr:col>4</xdr:col>
      <xdr:colOff>733423</xdr:colOff>
      <xdr:row>7</xdr:row>
      <xdr:rowOff>19049</xdr:rowOff>
    </xdr:from>
    <xdr:to>
      <xdr:col>10</xdr:col>
      <xdr:colOff>733424</xdr:colOff>
      <xdr:row>16</xdr:row>
      <xdr:rowOff>9525</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3076573" y="1828799"/>
          <a:ext cx="4400551" cy="2809876"/>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en-US" altLang="ja-JP" sz="1100" b="1"/>
        </a:p>
      </xdr:txBody>
    </xdr:sp>
    <xdr:clientData/>
  </xdr:twoCellAnchor>
  <xdr:twoCellAnchor>
    <xdr:from>
      <xdr:col>6</xdr:col>
      <xdr:colOff>504825</xdr:colOff>
      <xdr:row>4</xdr:row>
      <xdr:rowOff>190500</xdr:rowOff>
    </xdr:from>
    <xdr:to>
      <xdr:col>10</xdr:col>
      <xdr:colOff>371475</xdr:colOff>
      <xdr:row>7</xdr:row>
      <xdr:rowOff>95250</xdr:rowOff>
    </xdr:to>
    <xdr:sp macro="" textlink="">
      <xdr:nvSpPr>
        <xdr:cNvPr id="3" name="四角形吹き出し 2">
          <a:extLst>
            <a:ext uri="{FF2B5EF4-FFF2-40B4-BE49-F238E27FC236}">
              <a16:creationId xmlns:a16="http://schemas.microsoft.com/office/drawing/2014/main" id="{00000000-0008-0000-0E00-000003000000}"/>
            </a:ext>
          </a:extLst>
        </xdr:cNvPr>
        <xdr:cNvSpPr/>
      </xdr:nvSpPr>
      <xdr:spPr>
        <a:xfrm>
          <a:off x="4314825" y="1209675"/>
          <a:ext cx="2800350" cy="695325"/>
        </a:xfrm>
        <a:prstGeom prst="wedgeRectCallout">
          <a:avLst>
            <a:gd name="adj1" fmla="val -71854"/>
            <a:gd name="adj2" fmla="val 52279"/>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組織として協定に参画する場合、こちらに記入してください。</a:t>
          </a:r>
        </a:p>
      </xdr:txBody>
    </xdr:sp>
    <xdr:clientData/>
  </xdr:twoCellAnchor>
  <xdr:twoCellAnchor>
    <xdr:from>
      <xdr:col>10</xdr:col>
      <xdr:colOff>200024</xdr:colOff>
      <xdr:row>20</xdr:row>
      <xdr:rowOff>114299</xdr:rowOff>
    </xdr:from>
    <xdr:to>
      <xdr:col>13</xdr:col>
      <xdr:colOff>457200</xdr:colOff>
      <xdr:row>22</xdr:row>
      <xdr:rowOff>152400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6943724" y="6362699"/>
          <a:ext cx="2457451" cy="666751"/>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別途協定等を締結する方の人数を記入してください。</a:t>
          </a:r>
          <a:endParaRPr kumimoji="1" lang="en-US" altLang="ja-JP" sz="1100" b="1"/>
        </a:p>
      </xdr:txBody>
    </xdr:sp>
    <xdr:clientData/>
  </xdr:twoCellAnchor>
  <xdr:twoCellAnchor>
    <xdr:from>
      <xdr:col>8</xdr:col>
      <xdr:colOff>209550</xdr:colOff>
      <xdr:row>21</xdr:row>
      <xdr:rowOff>133350</xdr:rowOff>
    </xdr:from>
    <xdr:to>
      <xdr:col>10</xdr:col>
      <xdr:colOff>200024</xdr:colOff>
      <xdr:row>21</xdr:row>
      <xdr:rowOff>161925</xdr:rowOff>
    </xdr:to>
    <xdr:cxnSp macro="">
      <xdr:nvCxnSpPr>
        <xdr:cNvPr id="14" name="直線矢印コネクタ 13">
          <a:extLst>
            <a:ext uri="{FF2B5EF4-FFF2-40B4-BE49-F238E27FC236}">
              <a16:creationId xmlns:a16="http://schemas.microsoft.com/office/drawing/2014/main" id="{00000000-0008-0000-0E00-00000E000000}"/>
            </a:ext>
          </a:extLst>
        </xdr:cNvPr>
        <xdr:cNvCxnSpPr>
          <a:stCxn id="13" idx="1"/>
        </xdr:cNvCxnSpPr>
      </xdr:nvCxnSpPr>
      <xdr:spPr>
        <a:xfrm flipH="1">
          <a:off x="5486400" y="6696075"/>
          <a:ext cx="1457324" cy="28575"/>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304799</xdr:colOff>
      <xdr:row>25</xdr:row>
      <xdr:rowOff>152399</xdr:rowOff>
    </xdr:from>
    <xdr:to>
      <xdr:col>13</xdr:col>
      <xdr:colOff>561975</xdr:colOff>
      <xdr:row>26</xdr:row>
      <xdr:rowOff>1076325</xdr:rowOff>
    </xdr:to>
    <xdr:sp macro="" textlink="">
      <xdr:nvSpPr>
        <xdr:cNvPr id="18" name="正方形/長方形 17">
          <a:extLst>
            <a:ext uri="{FF2B5EF4-FFF2-40B4-BE49-F238E27FC236}">
              <a16:creationId xmlns:a16="http://schemas.microsoft.com/office/drawing/2014/main" id="{00000000-0008-0000-0E00-000012000000}"/>
            </a:ext>
          </a:extLst>
        </xdr:cNvPr>
        <xdr:cNvSpPr/>
      </xdr:nvSpPr>
      <xdr:spPr>
        <a:xfrm>
          <a:off x="7048499" y="7924799"/>
          <a:ext cx="2457451" cy="1095376"/>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構成員名簿に「農業者」として構成員名簿に記載されている方の人数を記入してください。（</a:t>
          </a:r>
          <a:r>
            <a:rPr kumimoji="1" lang="ja-JP" altLang="en-US" sz="1100" b="1" u="sng"/>
            <a:t>交付農用地を持たない農業者として記載されている方を含みます。</a:t>
          </a:r>
          <a:r>
            <a:rPr kumimoji="1" lang="ja-JP" altLang="en-US" sz="1100" b="1"/>
            <a:t>）</a:t>
          </a:r>
          <a:endParaRPr kumimoji="1" lang="en-US" altLang="ja-JP" sz="1100" b="1"/>
        </a:p>
      </xdr:txBody>
    </xdr:sp>
    <xdr:clientData/>
  </xdr:twoCellAnchor>
  <xdr:twoCellAnchor>
    <xdr:from>
      <xdr:col>11</xdr:col>
      <xdr:colOff>638175</xdr:colOff>
      <xdr:row>24</xdr:row>
      <xdr:rowOff>76200</xdr:rowOff>
    </xdr:from>
    <xdr:to>
      <xdr:col>12</xdr:col>
      <xdr:colOff>66675</xdr:colOff>
      <xdr:row>25</xdr:row>
      <xdr:rowOff>152399</xdr:rowOff>
    </xdr:to>
    <xdr:cxnSp macro="">
      <xdr:nvCxnSpPr>
        <xdr:cNvPr id="19" name="直線矢印コネクタ 18">
          <a:extLst>
            <a:ext uri="{FF2B5EF4-FFF2-40B4-BE49-F238E27FC236}">
              <a16:creationId xmlns:a16="http://schemas.microsoft.com/office/drawing/2014/main" id="{00000000-0008-0000-0E00-000013000000}"/>
            </a:ext>
          </a:extLst>
        </xdr:cNvPr>
        <xdr:cNvCxnSpPr>
          <a:stCxn id="18" idx="0"/>
        </xdr:cNvCxnSpPr>
      </xdr:nvCxnSpPr>
      <xdr:spPr>
        <a:xfrm flipH="1" flipV="1">
          <a:off x="8115300" y="7562850"/>
          <a:ext cx="161925" cy="361949"/>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647700</xdr:colOff>
      <xdr:row>22</xdr:row>
      <xdr:rowOff>276225</xdr:rowOff>
    </xdr:from>
    <xdr:to>
      <xdr:col>12</xdr:col>
      <xdr:colOff>104776</xdr:colOff>
      <xdr:row>24</xdr:row>
      <xdr:rowOff>76201</xdr:rowOff>
    </xdr:to>
    <xdr:sp macro="" textlink="">
      <xdr:nvSpPr>
        <xdr:cNvPr id="22" name="正方形/長方形 21">
          <a:extLst>
            <a:ext uri="{FF2B5EF4-FFF2-40B4-BE49-F238E27FC236}">
              <a16:creationId xmlns:a16="http://schemas.microsoft.com/office/drawing/2014/main" id="{00000000-0008-0000-0E00-000016000000}"/>
            </a:ext>
          </a:extLst>
        </xdr:cNvPr>
        <xdr:cNvSpPr/>
      </xdr:nvSpPr>
      <xdr:spPr>
        <a:xfrm>
          <a:off x="7391400" y="7153275"/>
          <a:ext cx="923926" cy="409576"/>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180975</xdr:colOff>
      <xdr:row>62</xdr:row>
      <xdr:rowOff>152400</xdr:rowOff>
    </xdr:from>
    <xdr:to>
      <xdr:col>14</xdr:col>
      <xdr:colOff>200025</xdr:colOff>
      <xdr:row>64</xdr:row>
      <xdr:rowOff>247650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2228850" y="18554700"/>
          <a:ext cx="2924175" cy="590550"/>
        </a:xfrm>
        <a:prstGeom prst="wedgeRectCallout">
          <a:avLst>
            <a:gd name="adj1" fmla="val -55958"/>
            <a:gd name="adj2" fmla="val -32661"/>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多面的機能支払と中山間地域等直接支払の両方に取り組む場合のみ記入してください。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8</xdr:col>
      <xdr:colOff>957943</xdr:colOff>
      <xdr:row>13</xdr:row>
      <xdr:rowOff>0</xdr:rowOff>
    </xdr:to>
    <xdr:sp macro="[0]!appenRow2" textlink="">
      <xdr:nvSpPr>
        <xdr:cNvPr id="2" name="テキスト ボックス 1">
          <a:extLst>
            <a:ext uri="{FF2B5EF4-FFF2-40B4-BE49-F238E27FC236}">
              <a16:creationId xmlns:a16="http://schemas.microsoft.com/office/drawing/2014/main" id="{2539DADD-DDA3-49CA-B717-D1DD8D384883}"/>
            </a:ext>
          </a:extLst>
        </xdr:cNvPr>
        <xdr:cNvSpPr txBox="1"/>
      </xdr:nvSpPr>
      <xdr:spPr>
        <a:xfrm>
          <a:off x="0" y="11713028"/>
          <a:ext cx="8240486" cy="402772"/>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40262</xdr:colOff>
      <xdr:row>17</xdr:row>
      <xdr:rowOff>259095</xdr:rowOff>
    </xdr:from>
    <xdr:to>
      <xdr:col>9</xdr:col>
      <xdr:colOff>158681</xdr:colOff>
      <xdr:row>27</xdr:row>
      <xdr:rowOff>23690</xdr:rowOff>
    </xdr:to>
    <xdr:pic>
      <xdr:nvPicPr>
        <xdr:cNvPr id="7" name="図 6">
          <a:extLst>
            <a:ext uri="{FF2B5EF4-FFF2-40B4-BE49-F238E27FC236}">
              <a16:creationId xmlns:a16="http://schemas.microsoft.com/office/drawing/2014/main" id="{7B3F95CB-3994-451A-9810-100AC2296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0673" y="14011629"/>
          <a:ext cx="1710268" cy="34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613254</xdr:colOff>
      <xdr:row>17</xdr:row>
      <xdr:rowOff>259095</xdr:rowOff>
    </xdr:from>
    <xdr:to>
      <xdr:col>5</xdr:col>
      <xdr:colOff>339477</xdr:colOff>
      <xdr:row>34</xdr:row>
      <xdr:rowOff>168273</xdr:rowOff>
    </xdr:to>
    <xdr:pic>
      <xdr:nvPicPr>
        <xdr:cNvPr id="5" name="図 4">
          <a:extLst>
            <a:ext uri="{FF2B5EF4-FFF2-40B4-BE49-F238E27FC236}">
              <a16:creationId xmlns:a16="http://schemas.microsoft.com/office/drawing/2014/main" id="{F9436888-5E89-0117-3B13-3FA09009B1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6302" y="14011629"/>
          <a:ext cx="3810230"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169622</xdr:colOff>
      <xdr:row>17</xdr:row>
      <xdr:rowOff>259095</xdr:rowOff>
    </xdr:from>
    <xdr:to>
      <xdr:col>1</xdr:col>
      <xdr:colOff>2050670</xdr:colOff>
      <xdr:row>34</xdr:row>
      <xdr:rowOff>168273</xdr:rowOff>
    </xdr:to>
    <xdr:pic>
      <xdr:nvPicPr>
        <xdr:cNvPr id="8" name="図 7">
          <a:extLst>
            <a:ext uri="{FF2B5EF4-FFF2-40B4-BE49-F238E27FC236}">
              <a16:creationId xmlns:a16="http://schemas.microsoft.com/office/drawing/2014/main" id="{D70EBCC5-6159-B5DA-7CCA-707F321BF6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622" y="14011629"/>
          <a:ext cx="3211938"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370417</xdr:colOff>
      <xdr:row>16</xdr:row>
      <xdr:rowOff>275166</xdr:rowOff>
    </xdr:from>
    <xdr:to>
      <xdr:col>6</xdr:col>
      <xdr:colOff>105834</xdr:colOff>
      <xdr:row>35</xdr:row>
      <xdr:rowOff>10584</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191000" y="6741583"/>
          <a:ext cx="4275667" cy="6582834"/>
        </a:xfrm>
        <a:prstGeom prst="roundRect">
          <a:avLst>
            <a:gd name="adj" fmla="val 2063"/>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258235</xdr:colOff>
      <xdr:row>16</xdr:row>
      <xdr:rowOff>279399</xdr:rowOff>
    </xdr:from>
    <xdr:to>
      <xdr:col>9</xdr:col>
      <xdr:colOff>232835</xdr:colOff>
      <xdr:row>27</xdr:row>
      <xdr:rowOff>116416</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8619068" y="6745816"/>
          <a:ext cx="2038350" cy="3805767"/>
        </a:xfrm>
        <a:prstGeom prst="roundRect">
          <a:avLst>
            <a:gd name="adj" fmla="val 2063"/>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21167</xdr:colOff>
      <xdr:row>13</xdr:row>
      <xdr:rowOff>21166</xdr:rowOff>
    </xdr:from>
    <xdr:to>
      <xdr:col>7</xdr:col>
      <xdr:colOff>306916</xdr:colOff>
      <xdr:row>16</xdr:row>
      <xdr:rowOff>264583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V="1">
          <a:off x="8382000" y="5408083"/>
          <a:ext cx="740833" cy="132291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613833</xdr:colOff>
      <xdr:row>13</xdr:row>
      <xdr:rowOff>10585</xdr:rowOff>
    </xdr:from>
    <xdr:to>
      <xdr:col>9</xdr:col>
      <xdr:colOff>169334</xdr:colOff>
      <xdr:row>16</xdr:row>
      <xdr:rowOff>254000</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10234083" y="5397502"/>
          <a:ext cx="359834" cy="132291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xdr:colOff>
      <xdr:row>4</xdr:row>
      <xdr:rowOff>31750</xdr:rowOff>
    </xdr:from>
    <xdr:to>
      <xdr:col>7</xdr:col>
      <xdr:colOff>762000</xdr:colOff>
      <xdr:row>12</xdr:row>
      <xdr:rowOff>306917</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847667" y="1725083"/>
          <a:ext cx="730250" cy="363008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46567</xdr:colOff>
      <xdr:row>4</xdr:row>
      <xdr:rowOff>35984</xdr:rowOff>
    </xdr:from>
    <xdr:to>
      <xdr:col>8</xdr:col>
      <xdr:colOff>776817</xdr:colOff>
      <xdr:row>12</xdr:row>
      <xdr:rowOff>311151</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9666817" y="1729317"/>
          <a:ext cx="730250" cy="363008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314324</xdr:colOff>
      <xdr:row>27</xdr:row>
      <xdr:rowOff>38100</xdr:rowOff>
    </xdr:from>
    <xdr:to>
      <xdr:col>19</xdr:col>
      <xdr:colOff>200024</xdr:colOff>
      <xdr:row>30</xdr:row>
      <xdr:rowOff>57150</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1819274" y="8505825"/>
          <a:ext cx="6181725" cy="1047750"/>
        </a:xfrm>
        <a:prstGeom prst="wedgeRectCallout">
          <a:avLst>
            <a:gd name="adj1" fmla="val -26216"/>
            <a:gd name="adj2" fmla="val -87499"/>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ysClr val="windowText" lastClr="000000"/>
              </a:solidFill>
              <a:latin typeface="+mj-ea"/>
              <a:ea typeface="+mj-ea"/>
            </a:rPr>
            <a:t>以下のア～ウのいずれかを選択して記入してください。</a:t>
          </a:r>
          <a:endParaRPr kumimoji="1" lang="en-US" altLang="ja-JP" sz="1100" b="1">
            <a:solidFill>
              <a:sysClr val="windowText" lastClr="000000"/>
            </a:solidFill>
            <a:latin typeface="+mj-ea"/>
            <a:ea typeface="+mj-ea"/>
          </a:endParaRPr>
        </a:p>
        <a:p>
          <a:pPr algn="l"/>
          <a:r>
            <a:rPr kumimoji="1" lang="ja-JP" altLang="en-US" sz="1100" b="1">
              <a:solidFill>
                <a:sysClr val="windowText" lastClr="000000"/>
              </a:solidFill>
              <a:latin typeface="+mj-ea"/>
              <a:ea typeface="+mj-ea"/>
            </a:rPr>
            <a:t>（ア）集落の取決めの実施等に当たっての集落全体の企画・立案・調整・取りまとめ</a:t>
          </a:r>
          <a:endParaRPr kumimoji="1" lang="en-US" altLang="ja-JP" sz="1100" b="1">
            <a:solidFill>
              <a:sysClr val="windowText" lastClr="000000"/>
            </a:solidFill>
            <a:latin typeface="+mj-ea"/>
            <a:ea typeface="+mj-ea"/>
          </a:endParaRPr>
        </a:p>
        <a:p>
          <a:pPr algn="l"/>
          <a:r>
            <a:rPr kumimoji="1" lang="ja-JP" altLang="en-US" sz="1100" b="1">
              <a:solidFill>
                <a:sysClr val="windowText" lastClr="000000"/>
              </a:solidFill>
              <a:latin typeface="+mj-ea"/>
              <a:ea typeface="+mj-ea"/>
            </a:rPr>
            <a:t>（イ）集落の取決めの実施に当たっての地区内の調整・合意形成・取りまとめ</a:t>
          </a:r>
          <a:endParaRPr kumimoji="1" lang="en-US" altLang="ja-JP" sz="1100" b="1">
            <a:solidFill>
              <a:sysClr val="windowText" lastClr="000000"/>
            </a:solidFill>
            <a:latin typeface="+mj-ea"/>
            <a:ea typeface="+mj-ea"/>
          </a:endParaRPr>
        </a:p>
        <a:p>
          <a:pPr algn="l"/>
          <a:r>
            <a:rPr kumimoji="1" lang="ja-JP" altLang="en-US" sz="1100" b="1">
              <a:solidFill>
                <a:sysClr val="windowText" lastClr="000000"/>
              </a:solidFill>
              <a:latin typeface="+mj-ea"/>
              <a:ea typeface="+mj-ea"/>
            </a:rPr>
            <a:t>（ウ）集落の取決めで定めた活動における地区又は施設単位の各種作業の計画立案・指導</a:t>
          </a:r>
          <a:endParaRPr kumimoji="1" lang="en-US" altLang="ja-JP" sz="1100" b="1">
            <a:solidFill>
              <a:sysClr val="windowText" lastClr="000000"/>
            </a:solidFill>
            <a:latin typeface="+mj-ea"/>
            <a:ea typeface="+mj-ea"/>
          </a:endParaRPr>
        </a:p>
      </xdr:txBody>
    </xdr:sp>
    <xdr:clientData/>
  </xdr:twoCellAnchor>
  <xdr:twoCellAnchor>
    <xdr:from>
      <xdr:col>4</xdr:col>
      <xdr:colOff>66674</xdr:colOff>
      <xdr:row>49</xdr:row>
      <xdr:rowOff>219075</xdr:rowOff>
    </xdr:from>
    <xdr:to>
      <xdr:col>22</xdr:col>
      <xdr:colOff>190500</xdr:colOff>
      <xdr:row>50</xdr:row>
      <xdr:rowOff>666750</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1569507" y="14813492"/>
          <a:ext cx="7659160" cy="934508"/>
        </a:xfrm>
        <a:prstGeom prst="wedgeRectCallout">
          <a:avLst>
            <a:gd name="adj1" fmla="val -52183"/>
            <a:gd name="adj2" fmla="val -44613"/>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水路・農道等の管理を多面的機能支払交付金で行う場合には、その旨を「③その他」に記載してください。</a:t>
          </a:r>
          <a:endParaRPr kumimoji="1" lang="en-US" altLang="ja-JP" sz="1100" b="1"/>
        </a:p>
        <a:p>
          <a:pPr algn="l"/>
          <a:r>
            <a:rPr kumimoji="1" lang="en-US" altLang="ja-JP" sz="1100" b="1"/>
            <a:t>※</a:t>
          </a:r>
          <a:r>
            <a:rPr kumimoji="1" lang="ja-JP" altLang="en-US" sz="1100" b="1"/>
            <a:t>記載例</a:t>
          </a:r>
          <a:endParaRPr kumimoji="1" lang="en-US" altLang="ja-JP" sz="1100" b="1"/>
        </a:p>
        <a:p>
          <a:pPr algn="l"/>
          <a:r>
            <a:rPr kumimoji="1" lang="ja-JP" altLang="en-US" sz="1100" b="1"/>
            <a:t>泥上げ、草刈り等の水路・農道の管理等は多面的機能支払交付金により行う。</a:t>
          </a:r>
        </a:p>
      </xdr:txBody>
    </xdr:sp>
    <xdr:clientData/>
  </xdr:twoCellAnchor>
  <xdr:twoCellAnchor>
    <xdr:from>
      <xdr:col>8</xdr:col>
      <xdr:colOff>142874</xdr:colOff>
      <xdr:row>63</xdr:row>
      <xdr:rowOff>152400</xdr:rowOff>
    </xdr:from>
    <xdr:to>
      <xdr:col>20</xdr:col>
      <xdr:colOff>542924</xdr:colOff>
      <xdr:row>66</xdr:row>
      <xdr:rowOff>180975</xdr:rowOff>
    </xdr:to>
    <xdr:sp macro="" textlink="">
      <xdr:nvSpPr>
        <xdr:cNvPr id="5" name="四角形吹き出し 4">
          <a:extLst>
            <a:ext uri="{FF2B5EF4-FFF2-40B4-BE49-F238E27FC236}">
              <a16:creationId xmlns:a16="http://schemas.microsoft.com/office/drawing/2014/main" id="{00000000-0008-0000-0500-000005000000}"/>
            </a:ext>
          </a:extLst>
        </xdr:cNvPr>
        <xdr:cNvSpPr/>
      </xdr:nvSpPr>
      <xdr:spPr>
        <a:xfrm>
          <a:off x="3124199" y="20021550"/>
          <a:ext cx="5934075" cy="571500"/>
        </a:xfrm>
        <a:prstGeom prst="wedgeRectCallout">
          <a:avLst>
            <a:gd name="adj1" fmla="val 4782"/>
            <a:gd name="adj2" fmla="val 81903"/>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棚田地域振興活動加算の交付を受ける農用地については、「超急傾斜農地保全管理加算」、「スマート農業加算」の交付を受けることができません。</a:t>
          </a:r>
        </a:p>
      </xdr:txBody>
    </xdr:sp>
    <xdr:clientData/>
  </xdr:twoCellAnchor>
  <xdr:twoCellAnchor>
    <xdr:from>
      <xdr:col>7</xdr:col>
      <xdr:colOff>57150</xdr:colOff>
      <xdr:row>110</xdr:row>
      <xdr:rowOff>19050</xdr:rowOff>
    </xdr:from>
    <xdr:to>
      <xdr:col>23</xdr:col>
      <xdr:colOff>523875</xdr:colOff>
      <xdr:row>112</xdr:row>
      <xdr:rowOff>228599</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2686050" y="31432500"/>
          <a:ext cx="7324725" cy="666749"/>
        </a:xfrm>
        <a:prstGeom prst="wedgeRectCallout">
          <a:avLst>
            <a:gd name="adj1" fmla="val 1973"/>
            <a:gd name="adj2" fmla="val 7520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第５期対策で「集落機能強化加算」に取り組んでいた集落協定のみ取組可能です。</a:t>
          </a:r>
          <a:endParaRPr kumimoji="1" lang="en-US" altLang="ja-JP" sz="1100" b="1"/>
        </a:p>
        <a:p>
          <a:pPr algn="l"/>
          <a:r>
            <a:rPr kumimoji="1" lang="en-US" altLang="ja-JP" sz="1100" b="1" u="sng"/>
            <a:t>※</a:t>
          </a:r>
          <a:r>
            <a:rPr kumimoji="1" lang="ja-JP" altLang="en-US" sz="1100" b="1" u="sng"/>
            <a:t>１組織以上の農業者団体以外の組織又は構成員の</a:t>
          </a:r>
          <a:r>
            <a:rPr kumimoji="1" lang="en-US" altLang="ja-JP" sz="1100" b="1" u="sng"/>
            <a:t>10</a:t>
          </a:r>
          <a:r>
            <a:rPr kumimoji="1" lang="ja-JP" altLang="en-US" sz="1100" b="1" u="sng"/>
            <a:t>％以上の非農業者が活動に参画することが条件です。</a:t>
          </a:r>
        </a:p>
      </xdr:txBody>
    </xdr:sp>
    <xdr:clientData/>
  </xdr:twoCellAnchor>
  <xdr:twoCellAnchor>
    <xdr:from>
      <xdr:col>8</xdr:col>
      <xdr:colOff>9524</xdr:colOff>
      <xdr:row>170</xdr:row>
      <xdr:rowOff>200025</xdr:rowOff>
    </xdr:from>
    <xdr:to>
      <xdr:col>15</xdr:col>
      <xdr:colOff>85724</xdr:colOff>
      <xdr:row>172</xdr:row>
      <xdr:rowOff>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2752724" y="52111275"/>
          <a:ext cx="3267075" cy="257175"/>
        </a:xfrm>
        <a:prstGeom prst="rect">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428625</xdr:colOff>
      <xdr:row>239</xdr:row>
      <xdr:rowOff>104775</xdr:rowOff>
    </xdr:from>
    <xdr:to>
      <xdr:col>17</xdr:col>
      <xdr:colOff>28575</xdr:colOff>
      <xdr:row>241</xdr:row>
      <xdr:rowOff>209550</xdr:rowOff>
    </xdr:to>
    <xdr:sp macro="" textlink="">
      <xdr:nvSpPr>
        <xdr:cNvPr id="10" name="四角形吹き出し 9">
          <a:extLst>
            <a:ext uri="{FF2B5EF4-FFF2-40B4-BE49-F238E27FC236}">
              <a16:creationId xmlns:a16="http://schemas.microsoft.com/office/drawing/2014/main" id="{00000000-0008-0000-0500-00000A000000}"/>
            </a:ext>
          </a:extLst>
        </xdr:cNvPr>
        <xdr:cNvSpPr/>
      </xdr:nvSpPr>
      <xdr:spPr>
        <a:xfrm>
          <a:off x="2514600" y="71066025"/>
          <a:ext cx="4514850" cy="561975"/>
        </a:xfrm>
        <a:prstGeom prst="wedgeRectCallout">
          <a:avLst>
            <a:gd name="adj1" fmla="val -55200"/>
            <a:gd name="adj2" fmla="val 5711"/>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u="none"/>
            <a:t>「ネットワーク化活動計画」を作成する場合、「該当」に○を付けます。</a:t>
          </a:r>
          <a:endParaRPr kumimoji="1" lang="en-US" altLang="ja-JP" sz="1100" b="1" u="none"/>
        </a:p>
        <a:p>
          <a:pPr algn="l"/>
          <a:r>
            <a:rPr kumimoji="1" lang="en-US" altLang="ja-JP" sz="1100" b="1" u="none"/>
            <a:t>※</a:t>
          </a:r>
          <a:r>
            <a:rPr kumimoji="1" lang="ja-JP" altLang="en-US" sz="1100" b="1" u="none"/>
            <a:t>体制整備単価（１０割単価）の要件です。</a:t>
          </a:r>
          <a:endParaRPr kumimoji="1" lang="en-US" altLang="ja-JP" sz="1100" b="1" u="none"/>
        </a:p>
      </xdr:txBody>
    </xdr:sp>
    <xdr:clientData/>
  </xdr:twoCellAnchor>
  <xdr:twoCellAnchor>
    <xdr:from>
      <xdr:col>2</xdr:col>
      <xdr:colOff>123824</xdr:colOff>
      <xdr:row>254</xdr:row>
      <xdr:rowOff>142876</xdr:rowOff>
    </xdr:from>
    <xdr:to>
      <xdr:col>7</xdr:col>
      <xdr:colOff>285749</xdr:colOff>
      <xdr:row>257</xdr:row>
      <xdr:rowOff>228600</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619124" y="75133201"/>
          <a:ext cx="2085975" cy="1152524"/>
        </a:xfrm>
        <a:prstGeom prst="wedgeRectCallout">
          <a:avLst>
            <a:gd name="adj1" fmla="val -28283"/>
            <a:gd name="adj2" fmla="val -6953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体制整備単価（１０割単価）の集落協定に限ります。</a:t>
          </a:r>
          <a:endParaRPr kumimoji="1" lang="en-US" altLang="ja-JP" sz="1100" b="1"/>
        </a:p>
        <a:p>
          <a:pPr algn="l"/>
          <a:r>
            <a:rPr kumimoji="1" lang="ja-JP" altLang="en-US" sz="1100" b="1"/>
            <a:t>②超急傾斜農地保全管理加算、</a:t>
          </a:r>
          <a:endParaRPr kumimoji="1" lang="en-US" altLang="ja-JP" sz="1100" b="1"/>
        </a:p>
        <a:p>
          <a:pPr algn="l"/>
          <a:r>
            <a:rPr kumimoji="1" lang="ja-JP" altLang="en-US" sz="1100" b="1"/>
            <a:t>④スマート農業加算との重複はできません。</a:t>
          </a:r>
        </a:p>
      </xdr:txBody>
    </xdr:sp>
    <xdr:clientData/>
  </xdr:twoCellAnchor>
  <xdr:twoCellAnchor>
    <xdr:from>
      <xdr:col>12</xdr:col>
      <xdr:colOff>142875</xdr:colOff>
      <xdr:row>257</xdr:row>
      <xdr:rowOff>47626</xdr:rowOff>
    </xdr:from>
    <xdr:to>
      <xdr:col>17</xdr:col>
      <xdr:colOff>247650</xdr:colOff>
      <xdr:row>258</xdr:row>
      <xdr:rowOff>876300</xdr:rowOff>
    </xdr:to>
    <xdr:sp macro="" textlink="">
      <xdr:nvSpPr>
        <xdr:cNvPr id="12" name="四角形吹き出し 11">
          <a:extLst>
            <a:ext uri="{FF2B5EF4-FFF2-40B4-BE49-F238E27FC236}">
              <a16:creationId xmlns:a16="http://schemas.microsoft.com/office/drawing/2014/main" id="{00000000-0008-0000-0500-00000C000000}"/>
            </a:ext>
          </a:extLst>
        </xdr:cNvPr>
        <xdr:cNvSpPr/>
      </xdr:nvSpPr>
      <xdr:spPr>
        <a:xfrm>
          <a:off x="5095875" y="75885676"/>
          <a:ext cx="2152650" cy="1895474"/>
        </a:xfrm>
        <a:prstGeom prst="wedgeRectCallout">
          <a:avLst>
            <a:gd name="adj1" fmla="val 54035"/>
            <a:gd name="adj2" fmla="val -59693"/>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ア～ウそれぞれに定量的な目標を１つ以上、合計３つ以上の目標を定めます。</a:t>
          </a:r>
          <a:endParaRPr kumimoji="1" lang="en-US" altLang="ja-JP" sz="1100" b="1"/>
        </a:p>
        <a:p>
          <a:pPr algn="l"/>
          <a:r>
            <a:rPr kumimoji="1" lang="ja-JP" altLang="en-US" sz="1100" b="1"/>
            <a:t>その３つ以上の目標には、棚田の価値を生かした活動（地域の実情に応じたもの）、集落機能強化（人材の確保を含む）及び生産性向上に関する目標を含める必要があります。</a:t>
          </a:r>
        </a:p>
      </xdr:txBody>
    </xdr:sp>
    <xdr:clientData/>
  </xdr:twoCellAnchor>
  <xdr:twoCellAnchor>
    <xdr:from>
      <xdr:col>2</xdr:col>
      <xdr:colOff>47625</xdr:colOff>
      <xdr:row>259</xdr:row>
      <xdr:rowOff>257176</xdr:rowOff>
    </xdr:from>
    <xdr:to>
      <xdr:col>7</xdr:col>
      <xdr:colOff>47625</xdr:colOff>
      <xdr:row>262</xdr:row>
      <xdr:rowOff>333375</xdr:rowOff>
    </xdr:to>
    <xdr:sp macro="" textlink="">
      <xdr:nvSpPr>
        <xdr:cNvPr id="13" name="四角形吹き出し 12">
          <a:extLst>
            <a:ext uri="{FF2B5EF4-FFF2-40B4-BE49-F238E27FC236}">
              <a16:creationId xmlns:a16="http://schemas.microsoft.com/office/drawing/2014/main" id="{00000000-0008-0000-0500-00000D000000}"/>
            </a:ext>
          </a:extLst>
        </xdr:cNvPr>
        <xdr:cNvSpPr/>
      </xdr:nvSpPr>
      <xdr:spPr>
        <a:xfrm>
          <a:off x="542925" y="78905101"/>
          <a:ext cx="1924050" cy="876299"/>
        </a:xfrm>
        <a:prstGeom prst="wedgeRectCallout">
          <a:avLst>
            <a:gd name="adj1" fmla="val -28740"/>
            <a:gd name="adj2" fmla="val -61990"/>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集落協定と個別協定の両方が対象となります。</a:t>
          </a:r>
          <a:endParaRPr kumimoji="1" lang="en-US" altLang="ja-JP" sz="1100" b="1"/>
        </a:p>
        <a:p>
          <a:pPr algn="l"/>
          <a:r>
            <a:rPr kumimoji="1" lang="ja-JP" altLang="en-US" sz="1100" b="1"/>
            <a:t>体制整備単価（１０割単価）である必要はありません。</a:t>
          </a:r>
        </a:p>
      </xdr:txBody>
    </xdr:sp>
    <xdr:clientData/>
  </xdr:twoCellAnchor>
  <xdr:twoCellAnchor>
    <xdr:from>
      <xdr:col>10</xdr:col>
      <xdr:colOff>361948</xdr:colOff>
      <xdr:row>262</xdr:row>
      <xdr:rowOff>47626</xdr:rowOff>
    </xdr:from>
    <xdr:to>
      <xdr:col>17</xdr:col>
      <xdr:colOff>219074</xdr:colOff>
      <xdr:row>262</xdr:row>
      <xdr:rowOff>581025</xdr:rowOff>
    </xdr:to>
    <xdr:sp macro="" textlink="">
      <xdr:nvSpPr>
        <xdr:cNvPr id="14" name="四角形吹き出し 13">
          <a:extLst>
            <a:ext uri="{FF2B5EF4-FFF2-40B4-BE49-F238E27FC236}">
              <a16:creationId xmlns:a16="http://schemas.microsoft.com/office/drawing/2014/main" id="{00000000-0008-0000-0500-00000E000000}"/>
            </a:ext>
          </a:extLst>
        </xdr:cNvPr>
        <xdr:cNvSpPr/>
      </xdr:nvSpPr>
      <xdr:spPr>
        <a:xfrm>
          <a:off x="4419598" y="79495651"/>
          <a:ext cx="2228851" cy="533399"/>
        </a:xfrm>
        <a:prstGeom prst="wedgeRectCallout">
          <a:avLst>
            <a:gd name="adj1" fmla="val -20620"/>
            <a:gd name="adj2" fmla="val -72704"/>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対象は、勾配が田で</a:t>
          </a:r>
          <a:r>
            <a:rPr kumimoji="1" lang="en-US" altLang="ja-JP" sz="1100" b="1"/>
            <a:t>1/10</a:t>
          </a:r>
          <a:r>
            <a:rPr kumimoji="1" lang="ja-JP" altLang="en-US" sz="1100" b="1"/>
            <a:t>以上、</a:t>
          </a:r>
          <a:endParaRPr kumimoji="1" lang="en-US" altLang="ja-JP" sz="1100" b="1"/>
        </a:p>
        <a:p>
          <a:pPr algn="l"/>
          <a:r>
            <a:rPr kumimoji="1" lang="ja-JP" altLang="en-US" sz="1100" b="1"/>
            <a:t>畑で</a:t>
          </a:r>
          <a:r>
            <a:rPr kumimoji="1" lang="en-US" altLang="ja-JP" sz="1100" b="1"/>
            <a:t>20</a:t>
          </a:r>
          <a:r>
            <a:rPr kumimoji="1" lang="ja-JP" altLang="en-US" sz="1100" b="1"/>
            <a:t>度以上の農用地に限ります。</a:t>
          </a:r>
          <a:endParaRPr kumimoji="1" lang="en-US" altLang="ja-JP" sz="1100" b="1"/>
        </a:p>
      </xdr:txBody>
    </xdr:sp>
    <xdr:clientData/>
  </xdr:twoCellAnchor>
  <xdr:twoCellAnchor>
    <xdr:from>
      <xdr:col>12</xdr:col>
      <xdr:colOff>47624</xdr:colOff>
      <xdr:row>262</xdr:row>
      <xdr:rowOff>942975</xdr:rowOff>
    </xdr:from>
    <xdr:to>
      <xdr:col>17</xdr:col>
      <xdr:colOff>314325</xdr:colOff>
      <xdr:row>262</xdr:row>
      <xdr:rowOff>2019300</xdr:rowOff>
    </xdr:to>
    <xdr:sp macro="" textlink="">
      <xdr:nvSpPr>
        <xdr:cNvPr id="15" name="四角形吹き出し 14">
          <a:extLst>
            <a:ext uri="{FF2B5EF4-FFF2-40B4-BE49-F238E27FC236}">
              <a16:creationId xmlns:a16="http://schemas.microsoft.com/office/drawing/2014/main" id="{00000000-0008-0000-0500-00000F000000}"/>
            </a:ext>
          </a:extLst>
        </xdr:cNvPr>
        <xdr:cNvSpPr/>
      </xdr:nvSpPr>
      <xdr:spPr>
        <a:xfrm>
          <a:off x="5000624" y="80391000"/>
          <a:ext cx="2314576" cy="1076325"/>
        </a:xfrm>
        <a:prstGeom prst="wedgeRectCallout">
          <a:avLst>
            <a:gd name="adj1" fmla="val 48626"/>
            <a:gd name="adj2" fmla="val -56115"/>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①超急傾斜農地の保全、②農産物の販売促進等のそれぞれについて１つ以上、合計２つ以上の目標を定めてください。</a:t>
          </a:r>
          <a:endParaRPr kumimoji="1" lang="en-US" altLang="ja-JP" sz="1100" b="1"/>
        </a:p>
      </xdr:txBody>
    </xdr:sp>
    <xdr:clientData/>
  </xdr:twoCellAnchor>
  <xdr:twoCellAnchor>
    <xdr:from>
      <xdr:col>2</xdr:col>
      <xdr:colOff>1</xdr:colOff>
      <xdr:row>264</xdr:row>
      <xdr:rowOff>0</xdr:rowOff>
    </xdr:from>
    <xdr:to>
      <xdr:col>7</xdr:col>
      <xdr:colOff>276225</xdr:colOff>
      <xdr:row>265</xdr:row>
      <xdr:rowOff>257175</xdr:rowOff>
    </xdr:to>
    <xdr:sp macro="" textlink="">
      <xdr:nvSpPr>
        <xdr:cNvPr id="16" name="四角形吹き出し 15">
          <a:extLst>
            <a:ext uri="{FF2B5EF4-FFF2-40B4-BE49-F238E27FC236}">
              <a16:creationId xmlns:a16="http://schemas.microsoft.com/office/drawing/2014/main" id="{00000000-0008-0000-0500-000010000000}"/>
            </a:ext>
          </a:extLst>
        </xdr:cNvPr>
        <xdr:cNvSpPr/>
      </xdr:nvSpPr>
      <xdr:spPr>
        <a:xfrm>
          <a:off x="495301" y="81810225"/>
          <a:ext cx="2200274" cy="561975"/>
        </a:xfrm>
        <a:prstGeom prst="wedgeRectCallout">
          <a:avLst>
            <a:gd name="adj1" fmla="val -27441"/>
            <a:gd name="adj2" fmla="val -75715"/>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体制整備単価（１０割単価）の集落協定に限ります。</a:t>
          </a:r>
          <a:endParaRPr kumimoji="1" lang="en-US" altLang="ja-JP" sz="1100" b="1"/>
        </a:p>
      </xdr:txBody>
    </xdr:sp>
    <xdr:clientData/>
  </xdr:twoCellAnchor>
  <xdr:twoCellAnchor>
    <xdr:from>
      <xdr:col>2</xdr:col>
      <xdr:colOff>104775</xdr:colOff>
      <xdr:row>266</xdr:row>
      <xdr:rowOff>38100</xdr:rowOff>
    </xdr:from>
    <xdr:to>
      <xdr:col>10</xdr:col>
      <xdr:colOff>485775</xdr:colOff>
      <xdr:row>266</xdr:row>
      <xdr:rowOff>1733550</xdr:rowOff>
    </xdr:to>
    <xdr:sp macro="" textlink="">
      <xdr:nvSpPr>
        <xdr:cNvPr id="17" name="四角形吹き出し 16">
          <a:extLst>
            <a:ext uri="{FF2B5EF4-FFF2-40B4-BE49-F238E27FC236}">
              <a16:creationId xmlns:a16="http://schemas.microsoft.com/office/drawing/2014/main" id="{00000000-0008-0000-0500-000011000000}"/>
            </a:ext>
          </a:extLst>
        </xdr:cNvPr>
        <xdr:cNvSpPr/>
      </xdr:nvSpPr>
      <xdr:spPr>
        <a:xfrm>
          <a:off x="638175" y="82457925"/>
          <a:ext cx="4257675" cy="1695450"/>
        </a:xfrm>
        <a:prstGeom prst="wedgeRectCallout">
          <a:avLst>
            <a:gd name="adj1" fmla="val 44028"/>
            <a:gd name="adj2" fmla="val -55264"/>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対象となるのは、下記のいずれかです。</a:t>
          </a:r>
          <a:endParaRPr kumimoji="1" lang="en-US" altLang="ja-JP" sz="1100" b="1"/>
        </a:p>
        <a:p>
          <a:pPr algn="l"/>
          <a:r>
            <a:rPr kumimoji="1" lang="ja-JP" altLang="en-US" sz="1100" b="1"/>
            <a:t>①</a:t>
          </a:r>
          <a:r>
            <a:rPr kumimoji="1" lang="en-US" altLang="ja-JP" sz="1100" b="1"/>
            <a:t>20ha</a:t>
          </a:r>
          <a:r>
            <a:rPr kumimoji="1" lang="ja-JP" altLang="en-US" sz="1100" b="1"/>
            <a:t>以上のネットワーク化（協議会等を設置する場合に限る）又は</a:t>
          </a:r>
          <a:r>
            <a:rPr kumimoji="1" lang="en-US" altLang="ja-JP" sz="1100" b="1"/>
            <a:t>20ha</a:t>
          </a:r>
          <a:r>
            <a:rPr kumimoji="1" lang="ja-JP" altLang="en-US" sz="1100" b="1"/>
            <a:t>以上の統合を行った協定</a:t>
          </a:r>
          <a:endParaRPr kumimoji="1" lang="en-US" altLang="ja-JP" sz="1100" b="1"/>
        </a:p>
        <a:p>
          <a:pPr algn="l"/>
          <a:r>
            <a:rPr kumimoji="1" lang="ja-JP" altLang="en-US" sz="1100" b="1"/>
            <a:t>②新たに１組織以上の農業者団体以外の組織が活動に参画した上で、新たに参画する組織を含めて２組織以上の農業者団体以外の組織が活動に参画する協定</a:t>
          </a:r>
          <a:endParaRPr kumimoji="1" lang="en-US" altLang="ja-JP" sz="1100" b="1"/>
        </a:p>
        <a:p>
          <a:pPr algn="l"/>
          <a:r>
            <a:rPr kumimoji="1" lang="ja-JP" altLang="en-US" sz="1100" b="1"/>
            <a:t>（</a:t>
          </a:r>
          <a:r>
            <a:rPr kumimoji="1" lang="en-US" altLang="ja-JP" sz="1100" b="1"/>
            <a:t>※</a:t>
          </a:r>
          <a:r>
            <a:rPr kumimoji="1" lang="ja-JP" altLang="en-US" sz="1100" b="1"/>
            <a:t>②は、同じ地域計画区域内に他の集落協定がない場合に限ります）</a:t>
          </a:r>
          <a:endParaRPr kumimoji="1" lang="en-US" altLang="ja-JP" sz="1100" b="1"/>
        </a:p>
      </xdr:txBody>
    </xdr:sp>
    <xdr:clientData/>
  </xdr:twoCellAnchor>
  <xdr:twoCellAnchor>
    <xdr:from>
      <xdr:col>10</xdr:col>
      <xdr:colOff>122767</xdr:colOff>
      <xdr:row>268</xdr:row>
      <xdr:rowOff>63500</xdr:rowOff>
    </xdr:from>
    <xdr:to>
      <xdr:col>18</xdr:col>
      <xdr:colOff>3173</xdr:colOff>
      <xdr:row>270</xdr:row>
      <xdr:rowOff>1428750</xdr:rowOff>
    </xdr:to>
    <xdr:sp macro="" textlink="">
      <xdr:nvSpPr>
        <xdr:cNvPr id="18" name="四角形吹き出し 17">
          <a:extLst>
            <a:ext uri="{FF2B5EF4-FFF2-40B4-BE49-F238E27FC236}">
              <a16:creationId xmlns:a16="http://schemas.microsoft.com/office/drawing/2014/main" id="{00000000-0008-0000-0500-000012000000}"/>
            </a:ext>
          </a:extLst>
        </xdr:cNvPr>
        <xdr:cNvSpPr/>
      </xdr:nvSpPr>
      <xdr:spPr>
        <a:xfrm>
          <a:off x="4180417" y="84540725"/>
          <a:ext cx="2575981" cy="1974850"/>
        </a:xfrm>
        <a:prstGeom prst="wedgeRectCallout">
          <a:avLst>
            <a:gd name="adj1" fmla="val 47517"/>
            <a:gd name="adj2" fmla="val -60450"/>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定量的な目標を１つ以上定めてください。</a:t>
          </a:r>
          <a:endParaRPr kumimoji="1" lang="en-US" altLang="ja-JP" sz="1100" b="1"/>
        </a:p>
        <a:p>
          <a:pPr algn="l"/>
          <a:endParaRPr kumimoji="1" lang="en-US" altLang="ja-JP" sz="1100" b="1"/>
        </a:p>
        <a:p>
          <a:pPr algn="l"/>
          <a:r>
            <a:rPr kumimoji="1" lang="ja-JP" altLang="en-US" sz="1100" b="1"/>
            <a:t>第５期対策にて「生産性向上加算」に取り組んでいた場合、現状よりも活動の省力化・効率化を図る目標を設定する必要があります。</a:t>
          </a:r>
          <a:endParaRPr kumimoji="1" lang="en-US" altLang="ja-JP" sz="1100" b="1"/>
        </a:p>
        <a:p>
          <a:pPr algn="l"/>
          <a:r>
            <a:rPr kumimoji="1" lang="ja-JP" altLang="en-US" sz="1100" b="1"/>
            <a:t>このため、第５期対策で定めた目標をそのまま設定することができませんので、ご注意ください。</a:t>
          </a:r>
          <a:endParaRPr kumimoji="1" lang="en-US" altLang="ja-JP" sz="1100" b="1"/>
        </a:p>
      </xdr:txBody>
    </xdr:sp>
    <xdr:clientData/>
  </xdr:twoCellAnchor>
  <xdr:twoCellAnchor>
    <xdr:from>
      <xdr:col>2</xdr:col>
      <xdr:colOff>47626</xdr:colOff>
      <xdr:row>267</xdr:row>
      <xdr:rowOff>266701</xdr:rowOff>
    </xdr:from>
    <xdr:to>
      <xdr:col>7</xdr:col>
      <xdr:colOff>304800</xdr:colOff>
      <xdr:row>269</xdr:row>
      <xdr:rowOff>190501</xdr:rowOff>
    </xdr:to>
    <xdr:sp macro="" textlink="">
      <xdr:nvSpPr>
        <xdr:cNvPr id="19" name="四角形吹き出し 18">
          <a:extLst>
            <a:ext uri="{FF2B5EF4-FFF2-40B4-BE49-F238E27FC236}">
              <a16:creationId xmlns:a16="http://schemas.microsoft.com/office/drawing/2014/main" id="{00000000-0008-0000-0500-000013000000}"/>
            </a:ext>
          </a:extLst>
        </xdr:cNvPr>
        <xdr:cNvSpPr/>
      </xdr:nvSpPr>
      <xdr:spPr>
        <a:xfrm>
          <a:off x="542926" y="84439126"/>
          <a:ext cx="2181224" cy="533400"/>
        </a:xfrm>
        <a:prstGeom prst="wedgeRectCallout">
          <a:avLst>
            <a:gd name="adj1" fmla="val -27430"/>
            <a:gd name="adj2" fmla="val -70919"/>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体制整備単価（１０割単価）の集落協定に限ります。</a:t>
          </a:r>
          <a:endParaRPr kumimoji="1" lang="en-US" altLang="ja-JP" sz="1100" b="1"/>
        </a:p>
      </xdr:txBody>
    </xdr:sp>
    <xdr:clientData/>
  </xdr:twoCellAnchor>
  <xdr:twoCellAnchor>
    <xdr:from>
      <xdr:col>2</xdr:col>
      <xdr:colOff>0</xdr:colOff>
      <xdr:row>272</xdr:row>
      <xdr:rowOff>40215</xdr:rowOff>
    </xdr:from>
    <xdr:to>
      <xdr:col>7</xdr:col>
      <xdr:colOff>314325</xdr:colOff>
      <xdr:row>274</xdr:row>
      <xdr:rowOff>1228725</xdr:rowOff>
    </xdr:to>
    <xdr:sp macro="" textlink="">
      <xdr:nvSpPr>
        <xdr:cNvPr id="20" name="四角形吹き出し 19">
          <a:extLst>
            <a:ext uri="{FF2B5EF4-FFF2-40B4-BE49-F238E27FC236}">
              <a16:creationId xmlns:a16="http://schemas.microsoft.com/office/drawing/2014/main" id="{00000000-0008-0000-0500-000014000000}"/>
            </a:ext>
          </a:extLst>
        </xdr:cNvPr>
        <xdr:cNvSpPr/>
      </xdr:nvSpPr>
      <xdr:spPr>
        <a:xfrm>
          <a:off x="533400" y="86946315"/>
          <a:ext cx="2409825" cy="1798110"/>
        </a:xfrm>
        <a:prstGeom prst="wedgeRectCallout">
          <a:avLst>
            <a:gd name="adj1" fmla="val -28740"/>
            <a:gd name="adj2" fmla="val -61990"/>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第５期対策で「集落機能強化加算」に取り組んでおり、体制整備単価（１０割単価）の集落協定に限ります。</a:t>
          </a:r>
          <a:endParaRPr kumimoji="1" lang="en-US" altLang="ja-JP" sz="1100" b="1"/>
        </a:p>
        <a:p>
          <a:pPr algn="l"/>
          <a:r>
            <a:rPr kumimoji="1" lang="en-US" altLang="ja-JP" sz="1100" b="1"/>
            <a:t>※</a:t>
          </a:r>
          <a:r>
            <a:rPr kumimoji="1" lang="ja-JP" altLang="en-US" sz="1100" b="1"/>
            <a:t>③ネットワーク化加算との重複はできません。</a:t>
          </a:r>
          <a:endParaRPr kumimoji="1" lang="en-US" altLang="ja-JP" sz="1100" b="1"/>
        </a:p>
      </xdr:txBody>
    </xdr:sp>
    <xdr:clientData/>
  </xdr:twoCellAnchor>
  <xdr:twoCellAnchor>
    <xdr:from>
      <xdr:col>18</xdr:col>
      <xdr:colOff>28573</xdr:colOff>
      <xdr:row>265</xdr:row>
      <xdr:rowOff>275166</xdr:rowOff>
    </xdr:from>
    <xdr:to>
      <xdr:col>23</xdr:col>
      <xdr:colOff>504824</xdr:colOff>
      <xdr:row>266</xdr:row>
      <xdr:rowOff>1724025</xdr:rowOff>
    </xdr:to>
    <xdr:sp macro="" textlink="">
      <xdr:nvSpPr>
        <xdr:cNvPr id="21" name="四角形吹き出し 20">
          <a:extLst>
            <a:ext uri="{FF2B5EF4-FFF2-40B4-BE49-F238E27FC236}">
              <a16:creationId xmlns:a16="http://schemas.microsoft.com/office/drawing/2014/main" id="{00000000-0008-0000-0500-000015000000}"/>
            </a:ext>
          </a:extLst>
        </xdr:cNvPr>
        <xdr:cNvSpPr/>
      </xdr:nvSpPr>
      <xdr:spPr>
        <a:xfrm>
          <a:off x="7362823" y="82782833"/>
          <a:ext cx="2614084" cy="1755775"/>
        </a:xfrm>
        <a:prstGeom prst="wedgeRectCallout">
          <a:avLst>
            <a:gd name="adj1" fmla="val -7302"/>
            <a:gd name="adj2" fmla="val -60877"/>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定量的な目標を１つ以上定めてください。</a:t>
          </a:r>
          <a:endParaRPr kumimoji="1" lang="en-US" altLang="ja-JP" sz="1100" b="1"/>
        </a:p>
        <a:p>
          <a:pPr algn="l"/>
          <a:r>
            <a:rPr kumimoji="1" lang="en-US" altLang="ja-JP" sz="1100" b="1"/>
            <a:t>※</a:t>
          </a:r>
          <a:r>
            <a:rPr kumimoji="1" lang="ja-JP" altLang="en-US" sz="1100" b="1"/>
            <a:t>ネットワーク化加算では、</a:t>
          </a:r>
          <a:r>
            <a:rPr kumimoji="1" lang="ja-JP" altLang="en-US" sz="1100" b="1" u="sng"/>
            <a:t>主導的な役割を担う人材の確保</a:t>
          </a:r>
          <a:r>
            <a:rPr kumimoji="1" lang="ja-JP" altLang="en-US" sz="1100" b="1"/>
            <a:t>と、</a:t>
          </a:r>
          <a:r>
            <a:rPr kumimoji="1" lang="ja-JP" altLang="en-US" sz="1100" b="1" u="sng"/>
            <a:t>農業生産活動等の継続のための取組</a:t>
          </a:r>
          <a:r>
            <a:rPr kumimoji="1" lang="ja-JP" altLang="en-US" sz="1100" b="1"/>
            <a:t>の両方を行う必要があります。（期間中に取組が行われないと、加算額が返還となります）</a:t>
          </a:r>
          <a:endParaRPr kumimoji="1" lang="en-US" altLang="ja-JP" sz="1100" b="1"/>
        </a:p>
      </xdr:txBody>
    </xdr:sp>
    <xdr:clientData/>
  </xdr:twoCellAnchor>
  <xdr:twoCellAnchor>
    <xdr:from>
      <xdr:col>9</xdr:col>
      <xdr:colOff>666750</xdr:colOff>
      <xdr:row>273</xdr:row>
      <xdr:rowOff>275166</xdr:rowOff>
    </xdr:from>
    <xdr:to>
      <xdr:col>17</xdr:col>
      <xdr:colOff>297389</xdr:colOff>
      <xdr:row>274</xdr:row>
      <xdr:rowOff>1454149</xdr:rowOff>
    </xdr:to>
    <xdr:sp macro="" textlink="">
      <xdr:nvSpPr>
        <xdr:cNvPr id="22" name="四角形吹き出し 21">
          <a:extLst>
            <a:ext uri="{FF2B5EF4-FFF2-40B4-BE49-F238E27FC236}">
              <a16:creationId xmlns:a16="http://schemas.microsoft.com/office/drawing/2014/main" id="{00000000-0008-0000-0500-000016000000}"/>
            </a:ext>
          </a:extLst>
        </xdr:cNvPr>
        <xdr:cNvSpPr/>
      </xdr:nvSpPr>
      <xdr:spPr>
        <a:xfrm>
          <a:off x="4371975" y="87486066"/>
          <a:ext cx="2926289" cy="1483783"/>
        </a:xfrm>
        <a:prstGeom prst="wedgeRectCallout">
          <a:avLst>
            <a:gd name="adj1" fmla="val 47673"/>
            <a:gd name="adj2" fmla="val -62856"/>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定量的な目標を１つ以上定めてください。</a:t>
          </a:r>
          <a:endParaRPr kumimoji="1" lang="en-US" altLang="ja-JP" sz="1100" b="1"/>
        </a:p>
        <a:p>
          <a:pPr algn="l"/>
          <a:endParaRPr kumimoji="1" lang="en-US" altLang="ja-JP" sz="1100" b="1"/>
        </a:p>
        <a:p>
          <a:pPr algn="l"/>
          <a:r>
            <a:rPr kumimoji="1" lang="ja-JP" altLang="en-US" sz="1100" b="1"/>
            <a:t>生活支援サービス等の活動自体を目標とするのではなく、地域づくり団体などの設立や、集落内外の組織との連携等による集落協定の体制整備に関する目標である必要があります。</a:t>
          </a:r>
          <a:endParaRPr kumimoji="1" lang="en-US" altLang="ja-JP" sz="1100" b="1"/>
        </a:p>
      </xdr:txBody>
    </xdr:sp>
    <xdr:clientData/>
  </xdr:twoCellAnchor>
  <xdr:twoCellAnchor>
    <xdr:from>
      <xdr:col>0</xdr:col>
      <xdr:colOff>43392</xdr:colOff>
      <xdr:row>277</xdr:row>
      <xdr:rowOff>342899</xdr:rowOff>
    </xdr:from>
    <xdr:to>
      <xdr:col>23</xdr:col>
      <xdr:colOff>509058</xdr:colOff>
      <xdr:row>289</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392" y="89687399"/>
          <a:ext cx="9952566" cy="2771776"/>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・加算の目標設定について、次のことにご留意ください。</a:t>
          </a:r>
          <a:endParaRPr kumimoji="1" lang="en-US" altLang="ja-JP" sz="1100" b="1"/>
        </a:p>
        <a:p>
          <a:pPr algn="l"/>
          <a:endParaRPr kumimoji="1" lang="en-US" altLang="ja-JP" sz="1100" b="1"/>
        </a:p>
        <a:p>
          <a:pPr algn="l"/>
          <a:r>
            <a:rPr kumimoji="1" lang="ja-JP" altLang="en-US" sz="1100" b="1"/>
            <a:t>①目標は受ける加算額に見合うものを設定してください。</a:t>
          </a:r>
          <a:endParaRPr kumimoji="1" lang="en-US" altLang="ja-JP" sz="1100" b="1"/>
        </a:p>
        <a:p>
          <a:pPr algn="l"/>
          <a:r>
            <a:rPr kumimoji="1" lang="ja-JP" altLang="en-US" sz="1100" b="1"/>
            <a:t>　　（２００万円の加算額を受けるに当たり、３０万円のドローンを一機購入する、といった目標設定はできません。）</a:t>
          </a:r>
          <a:endParaRPr kumimoji="1" lang="en-US" altLang="ja-JP" sz="1100" b="1"/>
        </a:p>
        <a:p>
          <a:pPr algn="l"/>
          <a:r>
            <a:rPr kumimoji="1" lang="ja-JP" altLang="en-US" sz="1100" b="1"/>
            <a:t>②達成年度を見据えた目標としてください。（情勢の変化等ですぐに変わってしまうような目標設定は避けてください。）</a:t>
          </a:r>
          <a:endParaRPr kumimoji="1" lang="en-US" altLang="ja-JP" sz="1100" b="1"/>
        </a:p>
        <a:p>
          <a:pPr algn="l"/>
          <a:r>
            <a:rPr kumimoji="1" lang="ja-JP" altLang="en-US" sz="1100" b="1"/>
            <a:t>③「○○を購入する」、「（目的は無いが、）とにかく資料や打ち合わせの数を増やす」といったような、それだけでは成果にどう結び付くかわからないような目標設定は避けてください。</a:t>
          </a:r>
          <a:endParaRPr kumimoji="1" lang="en-US" altLang="ja-JP" sz="1100" b="1"/>
        </a:p>
        <a:p>
          <a:pPr algn="l"/>
          <a:endParaRPr kumimoji="1" lang="en-US" altLang="ja-JP" sz="1100" b="1"/>
        </a:p>
        <a:p>
          <a:pPr algn="l"/>
          <a:r>
            <a:rPr kumimoji="1" lang="ja-JP" altLang="en-US" sz="1100" b="1"/>
            <a:t>・１つの加算措置について、別々の目標を立てて複数回受けることも可能です。（例：令和７年度～令和８年度と、令和１０年度～令和１１年度）</a:t>
          </a:r>
          <a:endParaRPr kumimoji="1" lang="en-US" altLang="ja-JP" sz="1100" b="1"/>
        </a:p>
        <a:p>
          <a:pPr algn="l"/>
          <a:r>
            <a:rPr kumimoji="1" lang="ja-JP" altLang="en-US" sz="1100" b="1"/>
            <a:t>・目標を取組期間中に達成しても、目標の修正は求めません。達成年度まで取組を継続してください。</a:t>
          </a:r>
        </a:p>
      </xdr:txBody>
    </xdr:sp>
    <xdr:clientData/>
  </xdr:twoCellAnchor>
  <xdr:twoCellAnchor>
    <xdr:from>
      <xdr:col>14</xdr:col>
      <xdr:colOff>498475</xdr:colOff>
      <xdr:row>91</xdr:row>
      <xdr:rowOff>394757</xdr:rowOff>
    </xdr:from>
    <xdr:to>
      <xdr:col>22</xdr:col>
      <xdr:colOff>295275</xdr:colOff>
      <xdr:row>94</xdr:row>
      <xdr:rowOff>179916</xdr:rowOff>
    </xdr:to>
    <xdr:sp macro="" textlink="">
      <xdr:nvSpPr>
        <xdr:cNvPr id="23" name="四角形吹き出し 22">
          <a:extLst>
            <a:ext uri="{FF2B5EF4-FFF2-40B4-BE49-F238E27FC236}">
              <a16:creationId xmlns:a16="http://schemas.microsoft.com/office/drawing/2014/main" id="{00000000-0008-0000-0500-000017000000}"/>
            </a:ext>
          </a:extLst>
        </xdr:cNvPr>
        <xdr:cNvSpPr/>
      </xdr:nvSpPr>
      <xdr:spPr>
        <a:xfrm>
          <a:off x="5899150" y="27093332"/>
          <a:ext cx="2711450" cy="613834"/>
        </a:xfrm>
        <a:prstGeom prst="wedgeRectCallout">
          <a:avLst>
            <a:gd name="adj1" fmla="val -41072"/>
            <a:gd name="adj2" fmla="val 70253"/>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ネットワーク化または統合前の集落ごとに対象農用地の面積を記載してください。</a:t>
          </a:r>
          <a:endParaRPr kumimoji="1" lang="ja-JP" altLang="en-US" sz="1100" b="1" u="sng"/>
        </a:p>
      </xdr:txBody>
    </xdr:sp>
    <xdr:clientData/>
  </xdr:twoCellAnchor>
  <xdr:twoCellAnchor>
    <xdr:from>
      <xdr:col>8</xdr:col>
      <xdr:colOff>380999</xdr:colOff>
      <xdr:row>148</xdr:row>
      <xdr:rowOff>152399</xdr:rowOff>
    </xdr:from>
    <xdr:to>
      <xdr:col>23</xdr:col>
      <xdr:colOff>495299</xdr:colOff>
      <xdr:row>151</xdr:row>
      <xdr:rowOff>85724</xdr:rowOff>
    </xdr:to>
    <xdr:sp macro="" textlink="">
      <xdr:nvSpPr>
        <xdr:cNvPr id="24" name="四角形吹き出し 23">
          <a:extLst>
            <a:ext uri="{FF2B5EF4-FFF2-40B4-BE49-F238E27FC236}">
              <a16:creationId xmlns:a16="http://schemas.microsoft.com/office/drawing/2014/main" id="{00000000-0008-0000-0500-000018000000}"/>
            </a:ext>
          </a:extLst>
        </xdr:cNvPr>
        <xdr:cNvSpPr/>
      </xdr:nvSpPr>
      <xdr:spPr>
        <a:xfrm>
          <a:off x="3362324" y="44357924"/>
          <a:ext cx="6619875" cy="619125"/>
        </a:xfrm>
        <a:prstGeom prst="wedgeRectCallout">
          <a:avLst>
            <a:gd name="adj1" fmla="val -49285"/>
            <a:gd name="adj2" fmla="val 13620"/>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u="none"/>
            <a:t>維持・管理等の活動対処施設（水路等）が多面的機能支払交付金の活動計画に定める施設と同じであれば、チェック（レ点）を入れ、２項目以上選択してください。</a:t>
          </a:r>
        </a:p>
      </xdr:txBody>
    </xdr:sp>
    <xdr:clientData/>
  </xdr:twoCellAnchor>
  <xdr:twoCellAnchor>
    <xdr:from>
      <xdr:col>1</xdr:col>
      <xdr:colOff>85726</xdr:colOff>
      <xdr:row>150</xdr:row>
      <xdr:rowOff>4762</xdr:rowOff>
    </xdr:from>
    <xdr:to>
      <xdr:col>8</xdr:col>
      <xdr:colOff>380999</xdr:colOff>
      <xdr:row>152</xdr:row>
      <xdr:rowOff>142875</xdr:rowOff>
    </xdr:to>
    <xdr:cxnSp macro="">
      <xdr:nvCxnSpPr>
        <xdr:cNvPr id="11" name="直線矢印コネクタ 10">
          <a:extLst>
            <a:ext uri="{FF2B5EF4-FFF2-40B4-BE49-F238E27FC236}">
              <a16:creationId xmlns:a16="http://schemas.microsoft.com/office/drawing/2014/main" id="{00000000-0008-0000-0500-00000B000000}"/>
            </a:ext>
          </a:extLst>
        </xdr:cNvPr>
        <xdr:cNvCxnSpPr>
          <a:stCxn id="24" idx="1"/>
        </xdr:cNvCxnSpPr>
      </xdr:nvCxnSpPr>
      <xdr:spPr>
        <a:xfrm flipH="1">
          <a:off x="352426" y="44667487"/>
          <a:ext cx="3009898" cy="947738"/>
        </a:xfrm>
        <a:prstGeom prst="straightConnector1">
          <a:avLst/>
        </a:prstGeom>
        <a:ln w="285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26458</xdr:colOff>
      <xdr:row>100</xdr:row>
      <xdr:rowOff>197906</xdr:rowOff>
    </xdr:from>
    <xdr:to>
      <xdr:col>14</xdr:col>
      <xdr:colOff>84666</xdr:colOff>
      <xdr:row>103</xdr:row>
      <xdr:rowOff>46566</xdr:rowOff>
    </xdr:to>
    <xdr:sp macro="" textlink="">
      <xdr:nvSpPr>
        <xdr:cNvPr id="25" name="四角形吹き出し 24">
          <a:extLst>
            <a:ext uri="{FF2B5EF4-FFF2-40B4-BE49-F238E27FC236}">
              <a16:creationId xmlns:a16="http://schemas.microsoft.com/office/drawing/2014/main" id="{00000000-0008-0000-0500-000019000000}"/>
            </a:ext>
          </a:extLst>
        </xdr:cNvPr>
        <xdr:cNvSpPr/>
      </xdr:nvSpPr>
      <xdr:spPr>
        <a:xfrm>
          <a:off x="3000375" y="29302073"/>
          <a:ext cx="2947458" cy="621243"/>
        </a:xfrm>
        <a:prstGeom prst="wedgeRectCallout">
          <a:avLst>
            <a:gd name="adj1" fmla="val -42222"/>
            <a:gd name="adj2" fmla="val 44699"/>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自集落協定と、ネットワーク化又は統合する集落協定の両方を記載してください。</a:t>
          </a:r>
          <a:endParaRPr kumimoji="1" lang="ja-JP" altLang="en-US" sz="1100" b="1" u="sng"/>
        </a:p>
      </xdr:txBody>
    </xdr:sp>
    <xdr:clientData/>
  </xdr:twoCellAnchor>
  <xdr:twoCellAnchor>
    <xdr:from>
      <xdr:col>5</xdr:col>
      <xdr:colOff>370416</xdr:colOff>
      <xdr:row>96</xdr:row>
      <xdr:rowOff>148167</xdr:rowOff>
    </xdr:from>
    <xdr:to>
      <xdr:col>10</xdr:col>
      <xdr:colOff>71437</xdr:colOff>
      <xdr:row>100</xdr:row>
      <xdr:rowOff>197906</xdr:rowOff>
    </xdr:to>
    <xdr:cxnSp macro="">
      <xdr:nvCxnSpPr>
        <xdr:cNvPr id="26" name="直線矢印コネクタ 25">
          <a:extLst>
            <a:ext uri="{FF2B5EF4-FFF2-40B4-BE49-F238E27FC236}">
              <a16:creationId xmlns:a16="http://schemas.microsoft.com/office/drawing/2014/main" id="{00000000-0008-0000-0500-00001A000000}"/>
            </a:ext>
          </a:extLst>
        </xdr:cNvPr>
        <xdr:cNvCxnSpPr>
          <a:stCxn id="25" idx="0"/>
        </xdr:cNvCxnSpPr>
      </xdr:nvCxnSpPr>
      <xdr:spPr>
        <a:xfrm flipH="1" flipV="1">
          <a:off x="2455333" y="28321000"/>
          <a:ext cx="2018771" cy="9810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97</xdr:row>
      <xdr:rowOff>137583</xdr:rowOff>
    </xdr:from>
    <xdr:to>
      <xdr:col>10</xdr:col>
      <xdr:colOff>71437</xdr:colOff>
      <xdr:row>100</xdr:row>
      <xdr:rowOff>197906</xdr:rowOff>
    </xdr:to>
    <xdr:cxnSp macro="">
      <xdr:nvCxnSpPr>
        <xdr:cNvPr id="27" name="直線矢印コネクタ 26">
          <a:extLst>
            <a:ext uri="{FF2B5EF4-FFF2-40B4-BE49-F238E27FC236}">
              <a16:creationId xmlns:a16="http://schemas.microsoft.com/office/drawing/2014/main" id="{00000000-0008-0000-0500-00001B000000}"/>
            </a:ext>
          </a:extLst>
        </xdr:cNvPr>
        <xdr:cNvCxnSpPr>
          <a:stCxn id="25" idx="0"/>
        </xdr:cNvCxnSpPr>
      </xdr:nvCxnSpPr>
      <xdr:spPr>
        <a:xfrm flipH="1" flipV="1">
          <a:off x="2465917" y="28543250"/>
          <a:ext cx="2008187" cy="75882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102058</xdr:colOff>
      <xdr:row>110</xdr:row>
      <xdr:rowOff>36527</xdr:rowOff>
    </xdr:from>
    <xdr:to>
      <xdr:col>17</xdr:col>
      <xdr:colOff>703300</xdr:colOff>
      <xdr:row>139</xdr:row>
      <xdr:rowOff>179932</xdr:rowOff>
    </xdr:to>
    <xdr:pic>
      <xdr:nvPicPr>
        <xdr:cNvPr id="3" name="図 2">
          <a:extLst>
            <a:ext uri="{FF2B5EF4-FFF2-40B4-BE49-F238E27FC236}">
              <a16:creationId xmlns:a16="http://schemas.microsoft.com/office/drawing/2014/main" id="{204F2562-8B50-618A-F42E-7CBBA15A1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478" y="28271348"/>
          <a:ext cx="10704545" cy="7049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126999</xdr:colOff>
      <xdr:row>2</xdr:row>
      <xdr:rowOff>391583</xdr:rowOff>
    </xdr:from>
    <xdr:to>
      <xdr:col>11</xdr:col>
      <xdr:colOff>63499</xdr:colOff>
      <xdr:row>6</xdr:row>
      <xdr:rowOff>63500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952499" y="772583"/>
          <a:ext cx="1344083" cy="2032000"/>
        </a:xfrm>
        <a:prstGeom prst="roundRect">
          <a:avLst>
            <a:gd name="adj" fmla="val 969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127000</xdr:colOff>
      <xdr:row>8</xdr:row>
      <xdr:rowOff>1</xdr:rowOff>
    </xdr:from>
    <xdr:to>
      <xdr:col>18</xdr:col>
      <xdr:colOff>158750</xdr:colOff>
      <xdr:row>11</xdr:row>
      <xdr:rowOff>52917</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952500" y="3079751"/>
          <a:ext cx="2846917" cy="560916"/>
        </a:xfrm>
        <a:prstGeom prst="wedgeRectCallout">
          <a:avLst>
            <a:gd name="adj1" fmla="val -30841"/>
            <a:gd name="adj2" fmla="val -93774"/>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集落協定で管理する施設を記載します。</a:t>
          </a:r>
          <a:endParaRPr kumimoji="1" lang="en-US" altLang="ja-JP" sz="1100" b="1"/>
        </a:p>
        <a:p>
          <a:pPr algn="l"/>
          <a:r>
            <a:rPr kumimoji="1" lang="ja-JP" altLang="en-US" sz="1100" b="1"/>
            <a:t>図面にも記載してください。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169332</xdr:colOff>
      <xdr:row>20</xdr:row>
      <xdr:rowOff>126998</xdr:rowOff>
    </xdr:from>
    <xdr:to>
      <xdr:col>31</xdr:col>
      <xdr:colOff>116416</xdr:colOff>
      <xdr:row>22</xdr:row>
      <xdr:rowOff>457199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169332" y="5918198"/>
          <a:ext cx="6147859" cy="1244601"/>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○承諾書の対象者は、協定に位置付けられている農用地の管理を行っている方です。</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○承諾のない場合は、交付金の交付の対象者となることが確認できず、交付金の実施ができない場合があります。</a:t>
          </a:r>
          <a:endParaRPr kumimoji="1" lang="en-US" altLang="ja-JP" sz="1100" b="1">
            <a:solidFill>
              <a:sysClr val="windowText" lastClr="00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8</xdr:row>
          <xdr:rowOff>9525</xdr:rowOff>
        </xdr:from>
        <xdr:to>
          <xdr:col>3</xdr:col>
          <xdr:colOff>1047750</xdr:colOff>
          <xdr:row>10</xdr:row>
          <xdr:rowOff>19050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A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11</xdr:row>
          <xdr:rowOff>133350</xdr:rowOff>
        </xdr:from>
        <xdr:to>
          <xdr:col>3</xdr:col>
          <xdr:colOff>1123950</xdr:colOff>
          <xdr:row>14</xdr:row>
          <xdr:rowOff>57150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A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19</xdr:row>
          <xdr:rowOff>9525</xdr:rowOff>
        </xdr:from>
        <xdr:to>
          <xdr:col>3</xdr:col>
          <xdr:colOff>1038225</xdr:colOff>
          <xdr:row>21</xdr:row>
          <xdr:rowOff>28575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A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22</xdr:row>
          <xdr:rowOff>142875</xdr:rowOff>
        </xdr:from>
        <xdr:to>
          <xdr:col>3</xdr:col>
          <xdr:colOff>1123950</xdr:colOff>
          <xdr:row>25</xdr:row>
          <xdr:rowOff>66675</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A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9525</xdr:rowOff>
        </xdr:from>
        <xdr:to>
          <xdr:col>3</xdr:col>
          <xdr:colOff>1047750</xdr:colOff>
          <xdr:row>33</xdr:row>
          <xdr:rowOff>28575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A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36</xdr:row>
          <xdr:rowOff>152400</xdr:rowOff>
        </xdr:from>
        <xdr:to>
          <xdr:col>3</xdr:col>
          <xdr:colOff>1133475</xdr:colOff>
          <xdr:row>39</xdr:row>
          <xdr:rowOff>66675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A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15</xdr:row>
          <xdr:rowOff>9525</xdr:rowOff>
        </xdr:from>
        <xdr:to>
          <xdr:col>8</xdr:col>
          <xdr:colOff>1038225</xdr:colOff>
          <xdr:row>17</xdr:row>
          <xdr:rowOff>28575</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A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18</xdr:row>
          <xdr:rowOff>142875</xdr:rowOff>
        </xdr:from>
        <xdr:to>
          <xdr:col>8</xdr:col>
          <xdr:colOff>1123950</xdr:colOff>
          <xdr:row>21</xdr:row>
          <xdr:rowOff>57150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A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23</xdr:row>
          <xdr:rowOff>142875</xdr:rowOff>
        </xdr:from>
        <xdr:to>
          <xdr:col>8</xdr:col>
          <xdr:colOff>1123950</xdr:colOff>
          <xdr:row>26</xdr:row>
          <xdr:rowOff>57150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A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35</xdr:row>
          <xdr:rowOff>142875</xdr:rowOff>
        </xdr:from>
        <xdr:to>
          <xdr:col>8</xdr:col>
          <xdr:colOff>1123950</xdr:colOff>
          <xdr:row>38</xdr:row>
          <xdr:rowOff>57150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A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2514600</xdr:colOff>
      <xdr:row>6</xdr:row>
      <xdr:rowOff>133350</xdr:rowOff>
    </xdr:from>
    <xdr:to>
      <xdr:col>4</xdr:col>
      <xdr:colOff>542925</xdr:colOff>
      <xdr:row>13</xdr:row>
      <xdr:rowOff>19050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3800475" y="1238250"/>
          <a:ext cx="1504950" cy="1019175"/>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協定の共同取組活動で</a:t>
          </a:r>
          <a:r>
            <a:rPr kumimoji="1" lang="ja-JP" altLang="en-US" sz="1100" b="1" u="sng"/>
            <a:t>施肥を行う</a:t>
          </a:r>
          <a:r>
            <a:rPr kumimoji="1" lang="ja-JP" altLang="en-US" sz="1100" b="1"/>
            <a:t>場合、</a:t>
          </a:r>
          <a:endParaRPr kumimoji="1" lang="en-US" altLang="ja-JP" sz="1100" b="1"/>
        </a:p>
        <a:p>
          <a:pPr algn="l"/>
          <a:r>
            <a:rPr kumimoji="1" lang="ja-JP" altLang="en-US" sz="1100" b="1"/>
            <a:t>チェックを入れてください。</a:t>
          </a:r>
          <a:endParaRPr kumimoji="1" lang="en-US" altLang="ja-JP" sz="1100" b="1"/>
        </a:p>
      </xdr:txBody>
    </xdr:sp>
    <xdr:clientData/>
  </xdr:twoCellAnchor>
  <xdr:twoCellAnchor>
    <xdr:from>
      <xdr:col>2</xdr:col>
      <xdr:colOff>638175</xdr:colOff>
      <xdr:row>7</xdr:row>
      <xdr:rowOff>152400</xdr:rowOff>
    </xdr:from>
    <xdr:to>
      <xdr:col>3</xdr:col>
      <xdr:colOff>2514600</xdr:colOff>
      <xdr:row>9</xdr:row>
      <xdr:rowOff>157163</xdr:rowOff>
    </xdr:to>
    <xdr:cxnSp macro="">
      <xdr:nvCxnSpPr>
        <xdr:cNvPr id="4" name="直線矢印コネクタ 3">
          <a:extLst>
            <a:ext uri="{FF2B5EF4-FFF2-40B4-BE49-F238E27FC236}">
              <a16:creationId xmlns:a16="http://schemas.microsoft.com/office/drawing/2014/main" id="{00000000-0008-0000-0A00-000004000000}"/>
            </a:ext>
          </a:extLst>
        </xdr:cNvPr>
        <xdr:cNvCxnSpPr>
          <a:stCxn id="2" idx="1"/>
        </xdr:cNvCxnSpPr>
      </xdr:nvCxnSpPr>
      <xdr:spPr>
        <a:xfrm flipH="1" flipV="1">
          <a:off x="1114425" y="1419225"/>
          <a:ext cx="2686050" cy="32861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9</xdr:row>
      <xdr:rowOff>157163</xdr:rowOff>
    </xdr:from>
    <xdr:to>
      <xdr:col>3</xdr:col>
      <xdr:colOff>2514600</xdr:colOff>
      <xdr:row>12</xdr:row>
      <xdr:rowOff>9525</xdr:rowOff>
    </xdr:to>
    <xdr:cxnSp macro="">
      <xdr:nvCxnSpPr>
        <xdr:cNvPr id="17" name="直線矢印コネクタ 16">
          <a:extLst>
            <a:ext uri="{FF2B5EF4-FFF2-40B4-BE49-F238E27FC236}">
              <a16:creationId xmlns:a16="http://schemas.microsoft.com/office/drawing/2014/main" id="{00000000-0008-0000-0A00-000011000000}"/>
            </a:ext>
          </a:extLst>
        </xdr:cNvPr>
        <xdr:cNvCxnSpPr>
          <a:stCxn id="2" idx="1"/>
        </xdr:cNvCxnSpPr>
      </xdr:nvCxnSpPr>
      <xdr:spPr>
        <a:xfrm flipH="1">
          <a:off x="1028700" y="1747838"/>
          <a:ext cx="2771775" cy="33813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2476499</xdr:colOff>
      <xdr:row>16</xdr:row>
      <xdr:rowOff>104775</xdr:rowOff>
    </xdr:from>
    <xdr:to>
      <xdr:col>4</xdr:col>
      <xdr:colOff>609599</xdr:colOff>
      <xdr:row>24</xdr:row>
      <xdr:rowOff>47625</xdr:rowOff>
    </xdr:to>
    <xdr:sp macro="" textlink="">
      <xdr:nvSpPr>
        <xdr:cNvPr id="23" name="正方形/長方形 22">
          <a:extLst>
            <a:ext uri="{FF2B5EF4-FFF2-40B4-BE49-F238E27FC236}">
              <a16:creationId xmlns:a16="http://schemas.microsoft.com/office/drawing/2014/main" id="{00000000-0008-0000-0A00-000017000000}"/>
            </a:ext>
          </a:extLst>
        </xdr:cNvPr>
        <xdr:cNvSpPr/>
      </xdr:nvSpPr>
      <xdr:spPr>
        <a:xfrm>
          <a:off x="3762374" y="2828925"/>
          <a:ext cx="1609725" cy="1238250"/>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協定の共同取組活動で</a:t>
          </a:r>
          <a:r>
            <a:rPr kumimoji="1" lang="ja-JP" altLang="en-US" sz="1100" b="1" u="sng"/>
            <a:t>農薬を使った防除を行う</a:t>
          </a:r>
          <a:r>
            <a:rPr kumimoji="1" lang="ja-JP" altLang="en-US" sz="1100" b="1"/>
            <a:t>場合、</a:t>
          </a:r>
          <a:endParaRPr kumimoji="1" lang="en-US" altLang="ja-JP" sz="1100" b="1"/>
        </a:p>
        <a:p>
          <a:pPr algn="l"/>
          <a:r>
            <a:rPr kumimoji="1" lang="ja-JP" altLang="en-US" sz="1100" b="1"/>
            <a:t>チェックを入れてください。</a:t>
          </a:r>
        </a:p>
      </xdr:txBody>
    </xdr:sp>
    <xdr:clientData/>
  </xdr:twoCellAnchor>
  <xdr:twoCellAnchor>
    <xdr:from>
      <xdr:col>2</xdr:col>
      <xdr:colOff>514350</xdr:colOff>
      <xdr:row>19</xdr:row>
      <xdr:rowOff>19050</xdr:rowOff>
    </xdr:from>
    <xdr:to>
      <xdr:col>3</xdr:col>
      <xdr:colOff>2476499</xdr:colOff>
      <xdr:row>20</xdr:row>
      <xdr:rowOff>76200</xdr:rowOff>
    </xdr:to>
    <xdr:cxnSp macro="">
      <xdr:nvCxnSpPr>
        <xdr:cNvPr id="24" name="直線矢印コネクタ 23">
          <a:extLst>
            <a:ext uri="{FF2B5EF4-FFF2-40B4-BE49-F238E27FC236}">
              <a16:creationId xmlns:a16="http://schemas.microsoft.com/office/drawing/2014/main" id="{00000000-0008-0000-0A00-000018000000}"/>
            </a:ext>
          </a:extLst>
        </xdr:cNvPr>
        <xdr:cNvCxnSpPr>
          <a:stCxn id="23" idx="1"/>
        </xdr:cNvCxnSpPr>
      </xdr:nvCxnSpPr>
      <xdr:spPr>
        <a:xfrm flipH="1" flipV="1">
          <a:off x="990600" y="3228975"/>
          <a:ext cx="2771774" cy="2190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20</xdr:row>
      <xdr:rowOff>76200</xdr:rowOff>
    </xdr:from>
    <xdr:to>
      <xdr:col>3</xdr:col>
      <xdr:colOff>2476499</xdr:colOff>
      <xdr:row>23</xdr:row>
      <xdr:rowOff>19050</xdr:rowOff>
    </xdr:to>
    <xdr:cxnSp macro="">
      <xdr:nvCxnSpPr>
        <xdr:cNvPr id="25" name="直線矢印コネクタ 24">
          <a:extLst>
            <a:ext uri="{FF2B5EF4-FFF2-40B4-BE49-F238E27FC236}">
              <a16:creationId xmlns:a16="http://schemas.microsoft.com/office/drawing/2014/main" id="{00000000-0008-0000-0A00-000019000000}"/>
            </a:ext>
          </a:extLst>
        </xdr:cNvPr>
        <xdr:cNvCxnSpPr>
          <a:stCxn id="23" idx="1"/>
        </xdr:cNvCxnSpPr>
      </xdr:nvCxnSpPr>
      <xdr:spPr>
        <a:xfrm flipH="1">
          <a:off x="1028700" y="3448050"/>
          <a:ext cx="2733674" cy="4286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2447924</xdr:colOff>
      <xdr:row>29</xdr:row>
      <xdr:rowOff>47624</xdr:rowOff>
    </xdr:from>
    <xdr:to>
      <xdr:col>4</xdr:col>
      <xdr:colOff>581024</xdr:colOff>
      <xdr:row>37</xdr:row>
      <xdr:rowOff>38099</xdr:rowOff>
    </xdr:to>
    <xdr:sp macro="" textlink="">
      <xdr:nvSpPr>
        <xdr:cNvPr id="35" name="正方形/長方形 34">
          <a:extLst>
            <a:ext uri="{FF2B5EF4-FFF2-40B4-BE49-F238E27FC236}">
              <a16:creationId xmlns:a16="http://schemas.microsoft.com/office/drawing/2014/main" id="{00000000-0008-0000-0A00-000023000000}"/>
            </a:ext>
          </a:extLst>
        </xdr:cNvPr>
        <xdr:cNvSpPr/>
      </xdr:nvSpPr>
      <xdr:spPr>
        <a:xfrm>
          <a:off x="3733799" y="4876799"/>
          <a:ext cx="1609725" cy="1285875"/>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u="sng"/>
            <a:t>協定の共有資産として、５０万円以上の農機等がある</a:t>
          </a:r>
          <a:r>
            <a:rPr kumimoji="1" lang="ja-JP" altLang="en-US" sz="1100" b="1"/>
            <a:t>場合、</a:t>
          </a:r>
          <a:endParaRPr kumimoji="1" lang="en-US" altLang="ja-JP" sz="1100" b="1"/>
        </a:p>
        <a:p>
          <a:pPr algn="l"/>
          <a:r>
            <a:rPr kumimoji="1" lang="ja-JP" altLang="en-US" sz="1100" b="1"/>
            <a:t>チェックを入れてください。</a:t>
          </a:r>
        </a:p>
      </xdr:txBody>
    </xdr:sp>
    <xdr:clientData/>
  </xdr:twoCellAnchor>
  <xdr:twoCellAnchor>
    <xdr:from>
      <xdr:col>2</xdr:col>
      <xdr:colOff>514350</xdr:colOff>
      <xdr:row>30</xdr:row>
      <xdr:rowOff>114300</xdr:rowOff>
    </xdr:from>
    <xdr:to>
      <xdr:col>3</xdr:col>
      <xdr:colOff>2447924</xdr:colOff>
      <xdr:row>33</xdr:row>
      <xdr:rowOff>42862</xdr:rowOff>
    </xdr:to>
    <xdr:cxnSp macro="">
      <xdr:nvCxnSpPr>
        <xdr:cNvPr id="36" name="直線矢印コネクタ 35">
          <a:extLst>
            <a:ext uri="{FF2B5EF4-FFF2-40B4-BE49-F238E27FC236}">
              <a16:creationId xmlns:a16="http://schemas.microsoft.com/office/drawing/2014/main" id="{00000000-0008-0000-0A00-000024000000}"/>
            </a:ext>
          </a:extLst>
        </xdr:cNvPr>
        <xdr:cNvCxnSpPr>
          <a:stCxn id="35" idx="1"/>
        </xdr:cNvCxnSpPr>
      </xdr:nvCxnSpPr>
      <xdr:spPr>
        <a:xfrm flipH="1" flipV="1">
          <a:off x="990600" y="5105400"/>
          <a:ext cx="2743199" cy="41433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33</xdr:row>
      <xdr:rowOff>42862</xdr:rowOff>
    </xdr:from>
    <xdr:to>
      <xdr:col>3</xdr:col>
      <xdr:colOff>2447924</xdr:colOff>
      <xdr:row>36</xdr:row>
      <xdr:rowOff>19050</xdr:rowOff>
    </xdr:to>
    <xdr:cxnSp macro="">
      <xdr:nvCxnSpPr>
        <xdr:cNvPr id="37" name="直線矢印コネクタ 36">
          <a:extLst>
            <a:ext uri="{FF2B5EF4-FFF2-40B4-BE49-F238E27FC236}">
              <a16:creationId xmlns:a16="http://schemas.microsoft.com/office/drawing/2014/main" id="{00000000-0008-0000-0A00-000025000000}"/>
            </a:ext>
          </a:extLst>
        </xdr:cNvPr>
        <xdr:cNvCxnSpPr>
          <a:stCxn id="35" idx="1"/>
        </xdr:cNvCxnSpPr>
      </xdr:nvCxnSpPr>
      <xdr:spPr>
        <a:xfrm flipH="1">
          <a:off x="1028700" y="5519737"/>
          <a:ext cx="2705099" cy="46196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39</xdr:row>
      <xdr:rowOff>142874</xdr:rowOff>
    </xdr:from>
    <xdr:to>
      <xdr:col>3</xdr:col>
      <xdr:colOff>19050</xdr:colOff>
      <xdr:row>44</xdr:row>
      <xdr:rowOff>152400</xdr:rowOff>
    </xdr:to>
    <xdr:sp macro="" textlink="">
      <xdr:nvSpPr>
        <xdr:cNvPr id="46" name="正方形/長方形 45">
          <a:extLst>
            <a:ext uri="{FF2B5EF4-FFF2-40B4-BE49-F238E27FC236}">
              <a16:creationId xmlns:a16="http://schemas.microsoft.com/office/drawing/2014/main" id="{00000000-0008-0000-0A00-00002E000000}"/>
            </a:ext>
          </a:extLst>
        </xdr:cNvPr>
        <xdr:cNvSpPr/>
      </xdr:nvSpPr>
      <xdr:spPr>
        <a:xfrm>
          <a:off x="476250" y="6591299"/>
          <a:ext cx="828675" cy="8191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266700</xdr:colOff>
      <xdr:row>3</xdr:row>
      <xdr:rowOff>171449</xdr:rowOff>
    </xdr:from>
    <xdr:to>
      <xdr:col>8</xdr:col>
      <xdr:colOff>9525</xdr:colOff>
      <xdr:row>10</xdr:row>
      <xdr:rowOff>9525</xdr:rowOff>
    </xdr:to>
    <xdr:sp macro="" textlink="">
      <xdr:nvSpPr>
        <xdr:cNvPr id="47" name="正方形/長方形 46">
          <a:extLst>
            <a:ext uri="{FF2B5EF4-FFF2-40B4-BE49-F238E27FC236}">
              <a16:creationId xmlns:a16="http://schemas.microsoft.com/office/drawing/2014/main" id="{00000000-0008-0000-0A00-00002F000000}"/>
            </a:ext>
          </a:extLst>
        </xdr:cNvPr>
        <xdr:cNvSpPr/>
      </xdr:nvSpPr>
      <xdr:spPr>
        <a:xfrm>
          <a:off x="5943600" y="781049"/>
          <a:ext cx="828675" cy="9810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2409824</xdr:colOff>
      <xdr:row>14</xdr:row>
      <xdr:rowOff>38100</xdr:rowOff>
    </xdr:from>
    <xdr:to>
      <xdr:col>9</xdr:col>
      <xdr:colOff>542924</xdr:colOff>
      <xdr:row>21</xdr:row>
      <xdr:rowOff>142875</xdr:rowOff>
    </xdr:to>
    <xdr:sp macro="" textlink="">
      <xdr:nvSpPr>
        <xdr:cNvPr id="49" name="正方形/長方形 48">
          <a:extLst>
            <a:ext uri="{FF2B5EF4-FFF2-40B4-BE49-F238E27FC236}">
              <a16:creationId xmlns:a16="http://schemas.microsoft.com/office/drawing/2014/main" id="{00000000-0008-0000-0A00-000031000000}"/>
            </a:ext>
          </a:extLst>
        </xdr:cNvPr>
        <xdr:cNvSpPr/>
      </xdr:nvSpPr>
      <xdr:spPr>
        <a:xfrm>
          <a:off x="9172574" y="2438400"/>
          <a:ext cx="1609725" cy="1238250"/>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協定の共同取組活動で</a:t>
          </a:r>
          <a:r>
            <a:rPr kumimoji="1" lang="ja-JP" altLang="en-US" sz="1100" b="1" u="sng"/>
            <a:t>農薬を使った防除を行う</a:t>
          </a:r>
          <a:r>
            <a:rPr kumimoji="1" lang="ja-JP" altLang="en-US" sz="1100" b="1"/>
            <a:t>場合、</a:t>
          </a:r>
          <a:endParaRPr kumimoji="1" lang="en-US" altLang="ja-JP" sz="1100" b="1"/>
        </a:p>
        <a:p>
          <a:pPr algn="l"/>
          <a:r>
            <a:rPr kumimoji="1" lang="ja-JP" altLang="en-US" sz="1100" b="1"/>
            <a:t>チェックを入れてください。</a:t>
          </a:r>
        </a:p>
      </xdr:txBody>
    </xdr:sp>
    <xdr:clientData/>
  </xdr:twoCellAnchor>
  <xdr:twoCellAnchor>
    <xdr:from>
      <xdr:col>7</xdr:col>
      <xdr:colOff>533400</xdr:colOff>
      <xdr:row>15</xdr:row>
      <xdr:rowOff>28575</xdr:rowOff>
    </xdr:from>
    <xdr:to>
      <xdr:col>8</xdr:col>
      <xdr:colOff>2409824</xdr:colOff>
      <xdr:row>18</xdr:row>
      <xdr:rowOff>9525</xdr:rowOff>
    </xdr:to>
    <xdr:cxnSp macro="">
      <xdr:nvCxnSpPr>
        <xdr:cNvPr id="50" name="直線矢印コネクタ 49">
          <a:extLst>
            <a:ext uri="{FF2B5EF4-FFF2-40B4-BE49-F238E27FC236}">
              <a16:creationId xmlns:a16="http://schemas.microsoft.com/office/drawing/2014/main" id="{00000000-0008-0000-0A00-000032000000}"/>
            </a:ext>
          </a:extLst>
        </xdr:cNvPr>
        <xdr:cNvCxnSpPr>
          <a:stCxn id="49" idx="1"/>
        </xdr:cNvCxnSpPr>
      </xdr:nvCxnSpPr>
      <xdr:spPr>
        <a:xfrm flipH="1" flipV="1">
          <a:off x="6486525" y="2590800"/>
          <a:ext cx="2686049" cy="4667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533400</xdr:colOff>
      <xdr:row>18</xdr:row>
      <xdr:rowOff>9525</xdr:rowOff>
    </xdr:from>
    <xdr:to>
      <xdr:col>8</xdr:col>
      <xdr:colOff>2409824</xdr:colOff>
      <xdr:row>19</xdr:row>
      <xdr:rowOff>9525</xdr:rowOff>
    </xdr:to>
    <xdr:cxnSp macro="">
      <xdr:nvCxnSpPr>
        <xdr:cNvPr id="51" name="直線矢印コネクタ 50">
          <a:extLst>
            <a:ext uri="{FF2B5EF4-FFF2-40B4-BE49-F238E27FC236}">
              <a16:creationId xmlns:a16="http://schemas.microsoft.com/office/drawing/2014/main" id="{00000000-0008-0000-0A00-000033000000}"/>
            </a:ext>
          </a:extLst>
        </xdr:cNvPr>
        <xdr:cNvCxnSpPr>
          <a:stCxn id="49" idx="1"/>
        </xdr:cNvCxnSpPr>
      </xdr:nvCxnSpPr>
      <xdr:spPr>
        <a:xfrm flipH="1">
          <a:off x="6486525" y="3057525"/>
          <a:ext cx="2686049" cy="1619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514350</xdr:colOff>
      <xdr:row>18</xdr:row>
      <xdr:rowOff>9525</xdr:rowOff>
    </xdr:from>
    <xdr:to>
      <xdr:col>8</xdr:col>
      <xdr:colOff>2409824</xdr:colOff>
      <xdr:row>23</xdr:row>
      <xdr:rowOff>114300</xdr:rowOff>
    </xdr:to>
    <xdr:cxnSp macro="">
      <xdr:nvCxnSpPr>
        <xdr:cNvPr id="54" name="直線矢印コネクタ 53">
          <a:extLst>
            <a:ext uri="{FF2B5EF4-FFF2-40B4-BE49-F238E27FC236}">
              <a16:creationId xmlns:a16="http://schemas.microsoft.com/office/drawing/2014/main" id="{00000000-0008-0000-0A00-000036000000}"/>
            </a:ext>
          </a:extLst>
        </xdr:cNvPr>
        <xdr:cNvCxnSpPr>
          <a:stCxn id="49" idx="1"/>
        </xdr:cNvCxnSpPr>
      </xdr:nvCxnSpPr>
      <xdr:spPr>
        <a:xfrm flipH="1">
          <a:off x="6467475" y="3057525"/>
          <a:ext cx="2705099" cy="9144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266700</xdr:colOff>
      <xdr:row>26</xdr:row>
      <xdr:rowOff>142875</xdr:rowOff>
    </xdr:from>
    <xdr:to>
      <xdr:col>8</xdr:col>
      <xdr:colOff>9525</xdr:colOff>
      <xdr:row>34</xdr:row>
      <xdr:rowOff>0</xdr:rowOff>
    </xdr:to>
    <xdr:sp macro="" textlink="">
      <xdr:nvSpPr>
        <xdr:cNvPr id="65" name="正方形/長方形 64">
          <a:extLst>
            <a:ext uri="{FF2B5EF4-FFF2-40B4-BE49-F238E27FC236}">
              <a16:creationId xmlns:a16="http://schemas.microsoft.com/office/drawing/2014/main" id="{00000000-0008-0000-0A00-000041000000}"/>
            </a:ext>
          </a:extLst>
        </xdr:cNvPr>
        <xdr:cNvSpPr/>
      </xdr:nvSpPr>
      <xdr:spPr>
        <a:xfrm>
          <a:off x="5943600" y="4486275"/>
          <a:ext cx="828675" cy="1152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723898</xdr:colOff>
      <xdr:row>40</xdr:row>
      <xdr:rowOff>114299</xdr:rowOff>
    </xdr:from>
    <xdr:to>
      <xdr:col>9</xdr:col>
      <xdr:colOff>752475</xdr:colOff>
      <xdr:row>47</xdr:row>
      <xdr:rowOff>409575</xdr:rowOff>
    </xdr:to>
    <xdr:sp macro="" textlink="">
      <xdr:nvSpPr>
        <xdr:cNvPr id="66" name="正方形/長方形 65">
          <a:extLst>
            <a:ext uri="{FF2B5EF4-FFF2-40B4-BE49-F238E27FC236}">
              <a16:creationId xmlns:a16="http://schemas.microsoft.com/office/drawing/2014/main" id="{00000000-0008-0000-0A00-000042000000}"/>
            </a:ext>
          </a:extLst>
        </xdr:cNvPr>
        <xdr:cNvSpPr/>
      </xdr:nvSpPr>
      <xdr:spPr>
        <a:xfrm>
          <a:off x="5486398" y="6724649"/>
          <a:ext cx="5505452" cy="1447801"/>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○協定の共同取組活動内容に応じてチェック（✔）を入れます。</a:t>
          </a:r>
          <a:endParaRPr kumimoji="1" lang="en-US" altLang="ja-JP" sz="1100" b="1"/>
        </a:p>
        <a:p>
          <a:pPr algn="l"/>
          <a:r>
            <a:rPr kumimoji="1" lang="ja-JP" altLang="en-US" sz="1100" b="1"/>
            <a:t>○各項目の左側（申請時（します））のみ、記入します。</a:t>
          </a:r>
          <a:endParaRPr kumimoji="1" lang="en-US" altLang="ja-JP" sz="1100" b="1"/>
        </a:p>
        <a:p>
          <a:pPr algn="l"/>
          <a:r>
            <a:rPr kumimoji="1" lang="ja-JP" altLang="en-US" sz="1100" b="1"/>
            <a:t>○各項目の右側（報告時（しました））は、記入不要です。（</a:t>
          </a:r>
          <a:r>
            <a:rPr kumimoji="1" lang="ja-JP" altLang="en-US" sz="1100" b="1" u="sng"/>
            <a:t>最終年度に使用します</a:t>
          </a:r>
          <a:r>
            <a:rPr kumimoji="1" lang="ja-JP" altLang="en-US" sz="1100" b="1"/>
            <a:t>）</a:t>
          </a:r>
          <a:endParaRPr kumimoji="1" lang="en-US" altLang="ja-JP" sz="1100" b="1"/>
        </a:p>
        <a:p>
          <a:pPr algn="l"/>
          <a:r>
            <a:rPr kumimoji="1" lang="ja-JP" altLang="en-US" sz="1100" b="1"/>
            <a:t>○翌年以降、チェックシートの変更があった場合（「該当しない」としていたが、活動内容の変更により該当することになった場合、もしくは、その逆の場合）、集落で合意形成を図ったうえで、変更後のチェックシートをご提出ください。</a:t>
          </a:r>
          <a:endParaRPr kumimoji="1" lang="en-US" altLang="ja-JP" sz="1100" b="1"/>
        </a:p>
      </xdr:txBody>
    </xdr:sp>
    <xdr:clientData/>
  </xdr:twoCellAnchor>
  <xdr:twoCellAnchor>
    <xdr:from>
      <xdr:col>6</xdr:col>
      <xdr:colOff>257175</xdr:colOff>
      <xdr:row>38</xdr:row>
      <xdr:rowOff>9525</xdr:rowOff>
    </xdr:from>
    <xdr:to>
      <xdr:col>8</xdr:col>
      <xdr:colOff>0</xdr:colOff>
      <xdr:row>40</xdr:row>
      <xdr:rowOff>9525</xdr:rowOff>
    </xdr:to>
    <xdr:sp macro="" textlink="">
      <xdr:nvSpPr>
        <xdr:cNvPr id="3" name="正方形/長方形 2">
          <a:extLst>
            <a:ext uri="{FF2B5EF4-FFF2-40B4-BE49-F238E27FC236}">
              <a16:creationId xmlns:a16="http://schemas.microsoft.com/office/drawing/2014/main" id="{32744B8F-1A8C-47A7-A556-6EFAECF80388}"/>
            </a:ext>
          </a:extLst>
        </xdr:cNvPr>
        <xdr:cNvSpPr/>
      </xdr:nvSpPr>
      <xdr:spPr>
        <a:xfrm>
          <a:off x="5934075" y="6296025"/>
          <a:ext cx="828675" cy="3238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200025</xdr:colOff>
      <xdr:row>2</xdr:row>
      <xdr:rowOff>28575</xdr:rowOff>
    </xdr:from>
    <xdr:to>
      <xdr:col>14</xdr:col>
      <xdr:colOff>114300</xdr:colOff>
      <xdr:row>4</xdr:row>
      <xdr:rowOff>104775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4610100" y="561975"/>
          <a:ext cx="3448050" cy="600075"/>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ネットワーク化活動計画を作成する協定のみ提出</a:t>
          </a:r>
          <a:endParaRPr kumimoji="1" lang="en-US" altLang="ja-JP" sz="1100" b="1"/>
        </a:p>
        <a:p>
          <a:pPr algn="l"/>
          <a:r>
            <a:rPr kumimoji="1" lang="en-US" altLang="ja-JP" sz="1100" b="1"/>
            <a:t>※</a:t>
          </a:r>
          <a:r>
            <a:rPr kumimoji="1" lang="ja-JP" altLang="en-US" sz="1100" b="1"/>
            <a:t>体制整備単価（</a:t>
          </a:r>
          <a:r>
            <a:rPr kumimoji="1" lang="en-US" altLang="ja-JP" sz="1100" b="1"/>
            <a:t>10</a:t>
          </a:r>
          <a:r>
            <a:rPr kumimoji="1" lang="ja-JP" altLang="en-US" sz="1100" b="1"/>
            <a:t>割単価）で実施する協定</a:t>
          </a:r>
        </a:p>
      </xdr:txBody>
    </xdr:sp>
    <xdr:clientData/>
  </xdr:twoCellAnchor>
  <xdr:twoCellAnchor>
    <xdr:from>
      <xdr:col>11</xdr:col>
      <xdr:colOff>9524</xdr:colOff>
      <xdr:row>17</xdr:row>
      <xdr:rowOff>600075</xdr:rowOff>
    </xdr:from>
    <xdr:to>
      <xdr:col>13</xdr:col>
      <xdr:colOff>904874</xdr:colOff>
      <xdr:row>18</xdr:row>
      <xdr:rowOff>142875</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95899" y="6696075"/>
          <a:ext cx="2619375" cy="628650"/>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該当する取組１つ以上に「○」を</a:t>
          </a:r>
          <a:endParaRPr kumimoji="1" lang="en-US" altLang="ja-JP" sz="1100" b="1"/>
        </a:p>
        <a:p>
          <a:pPr algn="l"/>
          <a:r>
            <a:rPr kumimoji="1" lang="ja-JP" altLang="en-US" sz="1100" b="1"/>
            <a:t>記入してください。</a:t>
          </a:r>
          <a:endParaRPr kumimoji="1" lang="en-US" altLang="ja-JP" sz="1100" b="1"/>
        </a:p>
      </xdr:txBody>
    </xdr:sp>
    <xdr:clientData/>
  </xdr:twoCellAnchor>
  <xdr:twoCellAnchor>
    <xdr:from>
      <xdr:col>2</xdr:col>
      <xdr:colOff>295275</xdr:colOff>
      <xdr:row>17</xdr:row>
      <xdr:rowOff>400050</xdr:rowOff>
    </xdr:from>
    <xdr:to>
      <xdr:col>11</xdr:col>
      <xdr:colOff>9524</xdr:colOff>
      <xdr:row>17</xdr:row>
      <xdr:rowOff>914400</xdr:rowOff>
    </xdr:to>
    <xdr:cxnSp macro="">
      <xdr:nvCxnSpPr>
        <xdr:cNvPr id="4" name="直線矢印コネクタ 3">
          <a:extLst>
            <a:ext uri="{FF2B5EF4-FFF2-40B4-BE49-F238E27FC236}">
              <a16:creationId xmlns:a16="http://schemas.microsoft.com/office/drawing/2014/main" id="{00000000-0008-0000-0B00-000004000000}"/>
            </a:ext>
          </a:extLst>
        </xdr:cNvPr>
        <xdr:cNvCxnSpPr>
          <a:stCxn id="3" idx="1"/>
        </xdr:cNvCxnSpPr>
      </xdr:nvCxnSpPr>
      <xdr:spPr>
        <a:xfrm flipH="1" flipV="1">
          <a:off x="790575" y="6496050"/>
          <a:ext cx="4505324" cy="5143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342900</xdr:colOff>
      <xdr:row>17</xdr:row>
      <xdr:rowOff>914400</xdr:rowOff>
    </xdr:from>
    <xdr:to>
      <xdr:col>11</xdr:col>
      <xdr:colOff>9524</xdr:colOff>
      <xdr:row>18</xdr:row>
      <xdr:rowOff>514350</xdr:rowOff>
    </xdr:to>
    <xdr:cxnSp macro="">
      <xdr:nvCxnSpPr>
        <xdr:cNvPr id="5" name="直線矢印コネクタ 4">
          <a:extLst>
            <a:ext uri="{FF2B5EF4-FFF2-40B4-BE49-F238E27FC236}">
              <a16:creationId xmlns:a16="http://schemas.microsoft.com/office/drawing/2014/main" id="{00000000-0008-0000-0B00-000005000000}"/>
            </a:ext>
          </a:extLst>
        </xdr:cNvPr>
        <xdr:cNvCxnSpPr>
          <a:stCxn id="3" idx="1"/>
        </xdr:cNvCxnSpPr>
      </xdr:nvCxnSpPr>
      <xdr:spPr>
        <a:xfrm flipH="1">
          <a:off x="838200" y="7010400"/>
          <a:ext cx="4457699" cy="6858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371475</xdr:colOff>
      <xdr:row>17</xdr:row>
      <xdr:rowOff>914400</xdr:rowOff>
    </xdr:from>
    <xdr:to>
      <xdr:col>11</xdr:col>
      <xdr:colOff>9524</xdr:colOff>
      <xdr:row>20</xdr:row>
      <xdr:rowOff>257175</xdr:rowOff>
    </xdr:to>
    <xdr:cxnSp macro="">
      <xdr:nvCxnSpPr>
        <xdr:cNvPr id="6" name="直線矢印コネクタ 5">
          <a:extLst>
            <a:ext uri="{FF2B5EF4-FFF2-40B4-BE49-F238E27FC236}">
              <a16:creationId xmlns:a16="http://schemas.microsoft.com/office/drawing/2014/main" id="{00000000-0008-0000-0B00-000006000000}"/>
            </a:ext>
          </a:extLst>
        </xdr:cNvPr>
        <xdr:cNvCxnSpPr>
          <a:stCxn id="3" idx="1"/>
        </xdr:cNvCxnSpPr>
      </xdr:nvCxnSpPr>
      <xdr:spPr>
        <a:xfrm flipH="1">
          <a:off x="866775" y="7010400"/>
          <a:ext cx="4429124" cy="17621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14</xdr:row>
      <xdr:rowOff>276225</xdr:rowOff>
    </xdr:from>
    <xdr:to>
      <xdr:col>3</xdr:col>
      <xdr:colOff>0</xdr:colOff>
      <xdr:row>21</xdr:row>
      <xdr:rowOff>0</xdr:rowOff>
    </xdr:to>
    <xdr:sp macro="" textlink="">
      <xdr:nvSpPr>
        <xdr:cNvPr id="10" name="正方形/長方形 9">
          <a:extLst>
            <a:ext uri="{FF2B5EF4-FFF2-40B4-BE49-F238E27FC236}">
              <a16:creationId xmlns:a16="http://schemas.microsoft.com/office/drawing/2014/main" id="{00000000-0008-0000-0B00-00000A000000}"/>
            </a:ext>
          </a:extLst>
        </xdr:cNvPr>
        <xdr:cNvSpPr/>
      </xdr:nvSpPr>
      <xdr:spPr>
        <a:xfrm>
          <a:off x="161925" y="5181600"/>
          <a:ext cx="885825" cy="420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AD29"/>
  <sheetViews>
    <sheetView showGridLines="0" view="pageBreakPreview" topLeftCell="B18" zoomScale="90" zoomScaleNormal="90" zoomScaleSheetLayoutView="90" workbookViewId="0">
      <selection activeCell="B23" sqref="B23:E23"/>
    </sheetView>
  </sheetViews>
  <sheetFormatPr defaultColWidth="9" defaultRowHeight="14.25"/>
  <cols>
    <col min="1" max="1" width="5.5" style="49" customWidth="1"/>
    <col min="2" max="2" width="6.375" style="49" customWidth="1"/>
    <col min="3" max="3" width="4.125" style="49" customWidth="1"/>
    <col min="4" max="4" width="43.75" style="49" customWidth="1"/>
    <col min="5" max="5" width="26.375" style="49" customWidth="1"/>
    <col min="6" max="6" width="5.5" style="49" customWidth="1"/>
    <col min="7" max="11" width="4.25" style="49" customWidth="1"/>
    <col min="12" max="17" width="2.625" style="49" customWidth="1"/>
    <col min="18" max="16384" width="9" style="49"/>
  </cols>
  <sheetData>
    <row r="1" spans="1:30" ht="27.75" customHeight="1">
      <c r="A1" s="273" t="s">
        <v>590</v>
      </c>
      <c r="Q1" s="55"/>
      <c r="R1" s="55"/>
      <c r="AD1" s="49" t="s">
        <v>9</v>
      </c>
    </row>
    <row r="2" spans="1:30" ht="27.75" customHeight="1">
      <c r="A2" s="71"/>
      <c r="E2" s="274"/>
      <c r="Q2" s="55"/>
      <c r="R2" s="55"/>
    </row>
    <row r="3" spans="1:30" ht="27.75" customHeight="1">
      <c r="A3" s="71"/>
      <c r="E3" s="362">
        <v>45869</v>
      </c>
      <c r="Q3" s="55"/>
      <c r="R3" s="55"/>
    </row>
    <row r="4" spans="1:30" s="277" customFormat="1" ht="25.5" customHeight="1">
      <c r="A4" s="415" t="s">
        <v>724</v>
      </c>
      <c r="B4" s="415"/>
      <c r="C4" s="275" t="s">
        <v>628</v>
      </c>
      <c r="D4" s="276"/>
      <c r="E4" s="186"/>
      <c r="F4" s="49"/>
      <c r="G4" s="49"/>
    </row>
    <row r="5" spans="1:30" ht="24" customHeight="1">
      <c r="A5" s="278"/>
      <c r="B5" s="278"/>
      <c r="C5" s="278"/>
      <c r="D5" s="278"/>
      <c r="E5" s="361" t="s">
        <v>736</v>
      </c>
    </row>
    <row r="6" spans="1:30" ht="24" customHeight="1">
      <c r="A6" s="278"/>
      <c r="B6" s="278"/>
      <c r="C6" s="278"/>
      <c r="D6" s="278"/>
      <c r="E6" s="363" t="s">
        <v>725</v>
      </c>
    </row>
    <row r="7" spans="1:30" ht="26.25" customHeight="1">
      <c r="A7" s="278"/>
      <c r="B7" s="278"/>
      <c r="C7" s="278"/>
      <c r="D7" s="278"/>
      <c r="E7" s="186"/>
    </row>
    <row r="8" spans="1:30" s="277" customFormat="1" ht="25.5" customHeight="1">
      <c r="A8" s="416" t="s">
        <v>591</v>
      </c>
      <c r="B8" s="416"/>
      <c r="C8" s="416"/>
      <c r="D8" s="416"/>
      <c r="E8" s="416"/>
      <c r="F8" s="416"/>
      <c r="G8" s="49"/>
    </row>
    <row r="9" spans="1:30" s="277" customFormat="1" ht="25.5" customHeight="1">
      <c r="A9" s="279"/>
      <c r="B9" s="186"/>
      <c r="C9" s="186"/>
      <c r="D9" s="186"/>
      <c r="E9" s="186"/>
      <c r="F9" s="49"/>
      <c r="G9" s="49"/>
    </row>
    <row r="10" spans="1:30" s="280" customFormat="1" ht="45.75" customHeight="1">
      <c r="A10" s="417" t="s">
        <v>592</v>
      </c>
      <c r="B10" s="417"/>
      <c r="C10" s="417"/>
      <c r="D10" s="417"/>
      <c r="E10" s="417"/>
      <c r="F10" s="417"/>
    </row>
    <row r="11" spans="1:30" s="280" customFormat="1" ht="18" customHeight="1"/>
    <row r="12" spans="1:30" s="277" customFormat="1" ht="25.5" customHeight="1">
      <c r="A12" s="418"/>
      <c r="B12" s="418"/>
      <c r="C12" s="418"/>
      <c r="D12" s="418"/>
      <c r="E12" s="418"/>
      <c r="F12" s="418"/>
      <c r="G12" s="49"/>
      <c r="H12" s="49"/>
      <c r="I12" s="49"/>
      <c r="J12" s="49"/>
    </row>
    <row r="13" spans="1:30" s="280" customFormat="1" ht="24.75" customHeight="1">
      <c r="A13" s="280" t="s">
        <v>593</v>
      </c>
    </row>
    <row r="14" spans="1:30" s="277" customFormat="1" ht="24.75" customHeight="1">
      <c r="A14" s="419"/>
      <c r="B14" s="419"/>
      <c r="C14" s="419"/>
      <c r="D14" s="419"/>
      <c r="E14" s="419"/>
      <c r="F14" s="419"/>
      <c r="G14" s="56"/>
      <c r="H14" s="56"/>
      <c r="I14" s="56"/>
      <c r="J14" s="56"/>
    </row>
    <row r="15" spans="1:30" s="280" customFormat="1" ht="24.75" customHeight="1">
      <c r="A15" s="280" t="s">
        <v>594</v>
      </c>
    </row>
    <row r="16" spans="1:30" ht="24.75" customHeight="1">
      <c r="B16" s="301" t="s">
        <v>30</v>
      </c>
      <c r="C16" s="71" t="s">
        <v>595</v>
      </c>
      <c r="D16" s="89"/>
      <c r="E16" s="89"/>
    </row>
    <row r="17" spans="1:6" ht="24.75" customHeight="1">
      <c r="B17" s="364" t="s">
        <v>631</v>
      </c>
      <c r="C17" s="411" t="s">
        <v>596</v>
      </c>
      <c r="D17" s="411"/>
      <c r="E17" s="411"/>
    </row>
    <row r="18" spans="1:6" ht="24.75" customHeight="1">
      <c r="B18" s="301" t="s">
        <v>30</v>
      </c>
      <c r="C18" s="411" t="s">
        <v>597</v>
      </c>
      <c r="D18" s="411"/>
      <c r="E18" s="411"/>
    </row>
    <row r="19" spans="1:6" ht="24.75" customHeight="1">
      <c r="A19" s="412"/>
      <c r="B19" s="412"/>
      <c r="C19" s="412"/>
      <c r="D19" s="412"/>
      <c r="E19" s="412"/>
      <c r="F19" s="412"/>
    </row>
    <row r="20" spans="1:6" s="280" customFormat="1" ht="24.75" customHeight="1">
      <c r="A20" s="280" t="s">
        <v>598</v>
      </c>
    </row>
    <row r="21" spans="1:6" s="280" customFormat="1" ht="24.75" customHeight="1">
      <c r="B21" s="301" t="s">
        <v>30</v>
      </c>
      <c r="C21" s="413" t="s">
        <v>599</v>
      </c>
      <c r="D21" s="413"/>
      <c r="E21" s="413"/>
    </row>
    <row r="22" spans="1:6" s="280" customFormat="1" ht="24.75" customHeight="1">
      <c r="B22" s="281"/>
      <c r="C22" s="282"/>
      <c r="D22" s="282"/>
      <c r="E22" s="282"/>
    </row>
    <row r="23" spans="1:6" s="280" customFormat="1" ht="93.75" customHeight="1">
      <c r="B23" s="414" t="s">
        <v>600</v>
      </c>
      <c r="C23" s="414"/>
      <c r="D23" s="414"/>
      <c r="E23" s="414"/>
      <c r="F23" s="283"/>
    </row>
    <row r="24" spans="1:6" s="280" customFormat="1" ht="9.75" customHeight="1">
      <c r="B24" s="282"/>
      <c r="C24" s="282"/>
      <c r="D24" s="282"/>
    </row>
    <row r="25" spans="1:6" ht="25.5" customHeight="1">
      <c r="B25" s="301" t="s">
        <v>30</v>
      </c>
      <c r="C25" s="49" t="s">
        <v>601</v>
      </c>
    </row>
    <row r="26" spans="1:6" ht="25.5" customHeight="1">
      <c r="B26" s="281"/>
    </row>
    <row r="27" spans="1:6" ht="25.5" customHeight="1">
      <c r="A27" s="49" t="s">
        <v>602</v>
      </c>
    </row>
    <row r="28" spans="1:6" ht="25.5" customHeight="1">
      <c r="A28" s="121" t="s">
        <v>603</v>
      </c>
    </row>
    <row r="29" spans="1:6" ht="25.5" customHeight="1"/>
  </sheetData>
  <mergeCells count="10">
    <mergeCell ref="C18:E18"/>
    <mergeCell ref="A19:F19"/>
    <mergeCell ref="C21:E21"/>
    <mergeCell ref="B23:E23"/>
    <mergeCell ref="A4:B4"/>
    <mergeCell ref="A8:F8"/>
    <mergeCell ref="A10:F10"/>
    <mergeCell ref="A12:F12"/>
    <mergeCell ref="A14:F14"/>
    <mergeCell ref="C17:E17"/>
  </mergeCells>
  <phoneticPr fontId="3"/>
  <dataValidations count="2">
    <dataValidation type="list" allowBlank="1" showInputMessage="1" showErrorMessage="1" sqref="B22 B24 B26" xr:uid="{00000000-0002-0000-0000-000000000000}">
      <formula1>A.■か□</formula1>
    </dataValidation>
    <dataValidation type="list" allowBlank="1" showInputMessage="1" showErrorMessage="1" prompt="該当する場合「☑」を選択" sqref="B16:B18 B21 B25" xr:uid="{00000000-0002-0000-0000-000001000000}">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CC"/>
  </sheetPr>
  <dimension ref="A1:AZ144"/>
  <sheetViews>
    <sheetView showGridLines="0" view="pageBreakPreview" topLeftCell="A11" zoomScaleNormal="100" zoomScaleSheetLayoutView="100" workbookViewId="0">
      <selection activeCell="AK22" sqref="AK22"/>
    </sheetView>
  </sheetViews>
  <sheetFormatPr defaultRowHeight="13.5"/>
  <cols>
    <col min="1" max="52" width="2.625" style="52" customWidth="1"/>
  </cols>
  <sheetData>
    <row r="1" spans="1:33" ht="15.6" customHeight="1">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53" t="s">
        <v>216</v>
      </c>
    </row>
    <row r="2" spans="1:33" ht="15.6" customHeight="1">
      <c r="A2" s="49" t="s">
        <v>834</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53"/>
    </row>
    <row r="3" spans="1:33" ht="15.6"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53"/>
    </row>
    <row r="4" spans="1:33" s="52" customFormat="1" ht="15.6" customHeight="1">
      <c r="A4" s="904" t="s">
        <v>217</v>
      </c>
      <c r="B4" s="904"/>
      <c r="C4" s="904"/>
      <c r="D4" s="904"/>
      <c r="E4" s="904"/>
      <c r="F4" s="904"/>
      <c r="G4" s="904"/>
      <c r="H4" s="904"/>
      <c r="I4" s="904"/>
      <c r="J4" s="904"/>
      <c r="K4" s="904"/>
      <c r="L4" s="904"/>
      <c r="M4" s="904"/>
      <c r="N4" s="904"/>
      <c r="O4" s="904"/>
      <c r="P4" s="904"/>
      <c r="Q4" s="904"/>
      <c r="R4" s="904"/>
      <c r="S4" s="904"/>
      <c r="T4" s="904"/>
      <c r="U4" s="904"/>
      <c r="V4" s="904"/>
      <c r="W4" s="904"/>
      <c r="X4" s="904"/>
      <c r="Y4" s="904"/>
      <c r="Z4" s="904"/>
      <c r="AA4" s="904"/>
      <c r="AB4" s="904"/>
      <c r="AC4" s="904"/>
      <c r="AD4" s="904"/>
      <c r="AE4" s="904"/>
      <c r="AF4" s="904"/>
      <c r="AG4" s="904"/>
    </row>
    <row r="5" spans="1:33" s="52" customFormat="1" ht="15.6" customHeight="1">
      <c r="A5" s="186"/>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row>
    <row r="6" spans="1:33" s="52" customFormat="1" ht="21" customHeight="1">
      <c r="A6" s="186"/>
      <c r="B6" s="186"/>
      <c r="C6" s="186"/>
      <c r="D6" s="186"/>
      <c r="E6" s="186"/>
      <c r="F6" s="186"/>
      <c r="G6" s="186"/>
      <c r="H6" s="186"/>
      <c r="I6" s="186"/>
      <c r="J6" s="186"/>
      <c r="K6" s="186"/>
      <c r="L6" s="186"/>
      <c r="M6" s="186"/>
      <c r="N6" s="186"/>
      <c r="O6" s="186"/>
      <c r="P6" s="186"/>
      <c r="Q6" s="186"/>
      <c r="R6" s="186"/>
      <c r="S6" s="186"/>
      <c r="T6" s="186"/>
      <c r="U6" s="186"/>
      <c r="V6" s="1101" t="s">
        <v>804</v>
      </c>
      <c r="W6" s="1101"/>
      <c r="X6" s="1101"/>
      <c r="Y6" s="1101"/>
      <c r="Z6" s="1101"/>
      <c r="AA6" s="1101"/>
      <c r="AB6" s="1101"/>
      <c r="AC6" s="1101"/>
      <c r="AD6" s="1101"/>
      <c r="AE6" s="1101"/>
      <c r="AF6" s="1101"/>
      <c r="AG6" s="1101"/>
    </row>
    <row r="7" spans="1:33" s="52" customFormat="1" ht="15.6" customHeight="1">
      <c r="A7" s="186"/>
      <c r="B7" s="186"/>
      <c r="C7" s="186"/>
      <c r="D7" s="186"/>
      <c r="E7" s="186"/>
      <c r="F7" s="186"/>
      <c r="G7" s="186"/>
      <c r="H7" s="186"/>
      <c r="I7" s="186"/>
      <c r="J7" s="186"/>
      <c r="K7" s="186"/>
      <c r="L7" s="186"/>
      <c r="M7" s="186"/>
      <c r="N7" s="186"/>
      <c r="O7" s="186"/>
      <c r="P7" s="186"/>
      <c r="Q7" s="186"/>
      <c r="R7" s="186"/>
      <c r="S7" s="186"/>
      <c r="T7" s="186"/>
      <c r="U7" s="186"/>
      <c r="V7" s="410"/>
      <c r="W7" s="410"/>
      <c r="X7" s="410"/>
      <c r="Y7" s="410"/>
      <c r="Z7" s="410"/>
      <c r="AA7" s="410"/>
      <c r="AB7" s="410"/>
      <c r="AC7" s="410"/>
      <c r="AD7" s="410"/>
      <c r="AE7" s="410"/>
      <c r="AF7" s="410"/>
      <c r="AG7" s="410"/>
    </row>
    <row r="8" spans="1:33" s="52" customFormat="1" ht="15.6" customHeight="1">
      <c r="A8" s="564" t="s">
        <v>836</v>
      </c>
      <c r="B8" s="564"/>
      <c r="C8" s="564"/>
      <c r="D8" s="564"/>
      <c r="E8" s="564"/>
      <c r="F8" s="564"/>
      <c r="G8" s="564"/>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row>
    <row r="9" spans="1:33" s="52" customFormat="1" ht="15.6" customHeight="1">
      <c r="A9" s="564"/>
      <c r="B9" s="564"/>
      <c r="C9" s="564"/>
      <c r="D9" s="564"/>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row>
    <row r="10" spans="1:33" s="52" customFormat="1" ht="15.6" customHeight="1">
      <c r="A10" s="564"/>
      <c r="B10" s="564"/>
      <c r="C10" s="564"/>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row>
    <row r="11" spans="1:33" s="52" customFormat="1" ht="15.6" customHeight="1">
      <c r="A11" s="564"/>
      <c r="B11" s="564"/>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row>
    <row r="12" spans="1:33" s="52" customFormat="1" ht="15.6" customHeight="1">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row>
    <row r="13" spans="1:33" s="52" customFormat="1" ht="24" customHeight="1">
      <c r="A13" s="1102" t="s">
        <v>218</v>
      </c>
      <c r="B13" s="1103"/>
      <c r="C13" s="1103"/>
      <c r="D13" s="1103"/>
      <c r="E13" s="1103"/>
      <c r="F13" s="1103"/>
      <c r="G13" s="1103"/>
      <c r="H13" s="1103"/>
      <c r="I13" s="1103"/>
      <c r="J13" s="1103"/>
      <c r="K13" s="1103"/>
      <c r="L13" s="1103"/>
      <c r="M13" s="1104"/>
      <c r="N13" s="1054" t="s">
        <v>784</v>
      </c>
      <c r="O13" s="1054"/>
      <c r="P13" s="1054"/>
      <c r="Q13" s="1054"/>
      <c r="R13" s="1054"/>
      <c r="S13" s="1054"/>
      <c r="T13" s="1054"/>
      <c r="U13" s="1054"/>
      <c r="V13" s="1054"/>
      <c r="W13" s="1054"/>
      <c r="X13" s="1054"/>
      <c r="Y13" s="1054"/>
      <c r="Z13" s="1054"/>
      <c r="AA13" s="1054" t="s">
        <v>785</v>
      </c>
      <c r="AB13" s="1054"/>
      <c r="AC13" s="1054"/>
      <c r="AD13" s="1054"/>
      <c r="AE13" s="1054"/>
      <c r="AF13" s="1054"/>
      <c r="AG13" s="1054"/>
    </row>
    <row r="14" spans="1:33" s="52" customFormat="1" ht="36" customHeight="1">
      <c r="A14" s="1098" t="s">
        <v>786</v>
      </c>
      <c r="B14" s="1098"/>
      <c r="C14" s="1098"/>
      <c r="D14" s="1098"/>
      <c r="E14" s="1098"/>
      <c r="F14" s="1098"/>
      <c r="G14" s="1098"/>
      <c r="H14" s="1098"/>
      <c r="I14" s="1098"/>
      <c r="J14" s="1098"/>
      <c r="K14" s="1098"/>
      <c r="L14" s="1096" t="s">
        <v>835</v>
      </c>
      <c r="M14" s="1097"/>
      <c r="N14" s="1098" t="s">
        <v>791</v>
      </c>
      <c r="O14" s="1098"/>
      <c r="P14" s="1098"/>
      <c r="Q14" s="1098"/>
      <c r="R14" s="1098"/>
      <c r="S14" s="1098"/>
      <c r="T14" s="1098"/>
      <c r="U14" s="1098"/>
      <c r="V14" s="1098"/>
      <c r="W14" s="1098"/>
      <c r="X14" s="1098"/>
      <c r="Y14" s="1098"/>
      <c r="Z14" s="1098"/>
      <c r="AA14" s="1099" t="s">
        <v>797</v>
      </c>
      <c r="AB14" s="1099"/>
      <c r="AC14" s="1099"/>
      <c r="AD14" s="1099"/>
      <c r="AE14" s="1099"/>
      <c r="AF14" s="1099"/>
      <c r="AG14" s="1099"/>
    </row>
    <row r="15" spans="1:33" ht="36" customHeight="1">
      <c r="A15" s="1098" t="s">
        <v>787</v>
      </c>
      <c r="B15" s="1098"/>
      <c r="C15" s="1098"/>
      <c r="D15" s="1098"/>
      <c r="E15" s="1098"/>
      <c r="F15" s="1098"/>
      <c r="G15" s="1098"/>
      <c r="H15" s="1098"/>
      <c r="I15" s="1098"/>
      <c r="J15" s="1098"/>
      <c r="K15" s="1098"/>
      <c r="L15" s="1096" t="s">
        <v>835</v>
      </c>
      <c r="M15" s="1097"/>
      <c r="N15" s="1098" t="s">
        <v>792</v>
      </c>
      <c r="O15" s="1098"/>
      <c r="P15" s="1098"/>
      <c r="Q15" s="1098"/>
      <c r="R15" s="1098"/>
      <c r="S15" s="1098"/>
      <c r="T15" s="1098"/>
      <c r="U15" s="1098"/>
      <c r="V15" s="1098"/>
      <c r="W15" s="1098"/>
      <c r="X15" s="1098"/>
      <c r="Y15" s="1098"/>
      <c r="Z15" s="1098"/>
      <c r="AA15" s="1099" t="s">
        <v>799</v>
      </c>
      <c r="AB15" s="1099"/>
      <c r="AC15" s="1099"/>
      <c r="AD15" s="1099"/>
      <c r="AE15" s="1099"/>
      <c r="AF15" s="1099"/>
      <c r="AG15" s="1099"/>
    </row>
    <row r="16" spans="1:33" s="52" customFormat="1" ht="36" customHeight="1">
      <c r="A16" s="1096" t="s">
        <v>788</v>
      </c>
      <c r="B16" s="1100"/>
      <c r="C16" s="1100"/>
      <c r="D16" s="1100"/>
      <c r="E16" s="1100"/>
      <c r="F16" s="1100"/>
      <c r="G16" s="1100"/>
      <c r="H16" s="1100"/>
      <c r="I16" s="1100"/>
      <c r="J16" s="1100"/>
      <c r="K16" s="1097"/>
      <c r="L16" s="1096" t="s">
        <v>835</v>
      </c>
      <c r="M16" s="1097"/>
      <c r="N16" s="1096" t="s">
        <v>793</v>
      </c>
      <c r="O16" s="1100"/>
      <c r="P16" s="1100"/>
      <c r="Q16" s="1100"/>
      <c r="R16" s="1100"/>
      <c r="S16" s="1100"/>
      <c r="T16" s="1100"/>
      <c r="U16" s="1100"/>
      <c r="V16" s="1100"/>
      <c r="W16" s="1100"/>
      <c r="X16" s="1100"/>
      <c r="Y16" s="1100"/>
      <c r="Z16" s="1097"/>
      <c r="AA16" s="1099" t="s">
        <v>800</v>
      </c>
      <c r="AB16" s="1099"/>
      <c r="AC16" s="1099"/>
      <c r="AD16" s="1099"/>
      <c r="AE16" s="1099"/>
      <c r="AF16" s="1099"/>
      <c r="AG16" s="1099"/>
    </row>
    <row r="17" spans="1:33" s="52" customFormat="1" ht="36" customHeight="1">
      <c r="A17" s="1098" t="s">
        <v>789</v>
      </c>
      <c r="B17" s="1098"/>
      <c r="C17" s="1098"/>
      <c r="D17" s="1098"/>
      <c r="E17" s="1098"/>
      <c r="F17" s="1098"/>
      <c r="G17" s="1098"/>
      <c r="H17" s="1098"/>
      <c r="I17" s="1098"/>
      <c r="J17" s="1098"/>
      <c r="K17" s="1098"/>
      <c r="L17" s="1096" t="s">
        <v>835</v>
      </c>
      <c r="M17" s="1097"/>
      <c r="N17" s="1098" t="s">
        <v>794</v>
      </c>
      <c r="O17" s="1098"/>
      <c r="P17" s="1098"/>
      <c r="Q17" s="1098"/>
      <c r="R17" s="1098"/>
      <c r="S17" s="1098"/>
      <c r="T17" s="1098"/>
      <c r="U17" s="1098"/>
      <c r="V17" s="1098"/>
      <c r="W17" s="1098"/>
      <c r="X17" s="1098"/>
      <c r="Y17" s="1098"/>
      <c r="Z17" s="1098"/>
      <c r="AA17" s="1099" t="s">
        <v>798</v>
      </c>
      <c r="AB17" s="1099"/>
      <c r="AC17" s="1099"/>
      <c r="AD17" s="1099"/>
      <c r="AE17" s="1099"/>
      <c r="AF17" s="1099"/>
      <c r="AG17" s="1099"/>
    </row>
    <row r="18" spans="1:33" s="52" customFormat="1" ht="36" customHeight="1">
      <c r="A18" s="1098" t="s">
        <v>795</v>
      </c>
      <c r="B18" s="1098"/>
      <c r="C18" s="1098"/>
      <c r="D18" s="1098"/>
      <c r="E18" s="1098"/>
      <c r="F18" s="1098"/>
      <c r="G18" s="1098"/>
      <c r="H18" s="1098"/>
      <c r="I18" s="1098"/>
      <c r="J18" s="1098"/>
      <c r="K18" s="1098"/>
      <c r="L18" s="1096" t="s">
        <v>835</v>
      </c>
      <c r="M18" s="1097"/>
      <c r="N18" s="1098" t="s">
        <v>796</v>
      </c>
      <c r="O18" s="1098"/>
      <c r="P18" s="1098"/>
      <c r="Q18" s="1098"/>
      <c r="R18" s="1098"/>
      <c r="S18" s="1098"/>
      <c r="T18" s="1098"/>
      <c r="U18" s="1098"/>
      <c r="V18" s="1098"/>
      <c r="W18" s="1098"/>
      <c r="X18" s="1098"/>
      <c r="Y18" s="1098"/>
      <c r="Z18" s="1098"/>
      <c r="AA18" s="1099" t="s">
        <v>801</v>
      </c>
      <c r="AB18" s="1099"/>
      <c r="AC18" s="1099"/>
      <c r="AD18" s="1099"/>
      <c r="AE18" s="1099"/>
      <c r="AF18" s="1099"/>
      <c r="AG18" s="1099"/>
    </row>
    <row r="19" spans="1:33" s="52" customFormat="1" ht="36" customHeight="1">
      <c r="A19" s="1098" t="s">
        <v>790</v>
      </c>
      <c r="B19" s="1098"/>
      <c r="C19" s="1098"/>
      <c r="D19" s="1098"/>
      <c r="E19" s="1098"/>
      <c r="F19" s="1098"/>
      <c r="G19" s="1098"/>
      <c r="H19" s="1098"/>
      <c r="I19" s="1098"/>
      <c r="J19" s="1098"/>
      <c r="K19" s="1098"/>
      <c r="L19" s="1096" t="s">
        <v>835</v>
      </c>
      <c r="M19" s="1097"/>
      <c r="N19" s="1098" t="s">
        <v>790</v>
      </c>
      <c r="O19" s="1098"/>
      <c r="P19" s="1098"/>
      <c r="Q19" s="1098"/>
      <c r="R19" s="1098"/>
      <c r="S19" s="1098"/>
      <c r="T19" s="1098"/>
      <c r="U19" s="1098"/>
      <c r="V19" s="1098"/>
      <c r="W19" s="1098"/>
      <c r="X19" s="1098"/>
      <c r="Y19" s="1098"/>
      <c r="Z19" s="1098"/>
      <c r="AA19" s="1099" t="s">
        <v>790</v>
      </c>
      <c r="AB19" s="1099"/>
      <c r="AC19" s="1099"/>
      <c r="AD19" s="1099"/>
      <c r="AE19" s="1099"/>
      <c r="AF19" s="1099"/>
      <c r="AG19" s="1099"/>
    </row>
    <row r="20" spans="1:33" ht="36" customHeight="1">
      <c r="A20" s="1098" t="s">
        <v>790</v>
      </c>
      <c r="B20" s="1098"/>
      <c r="C20" s="1098"/>
      <c r="D20" s="1098"/>
      <c r="E20" s="1098"/>
      <c r="F20" s="1098"/>
      <c r="G20" s="1098"/>
      <c r="H20" s="1098"/>
      <c r="I20" s="1098"/>
      <c r="J20" s="1098"/>
      <c r="K20" s="1098"/>
      <c r="L20" s="1096" t="s">
        <v>835</v>
      </c>
      <c r="M20" s="1097"/>
      <c r="N20" s="1098" t="s">
        <v>790</v>
      </c>
      <c r="O20" s="1098"/>
      <c r="P20" s="1098"/>
      <c r="Q20" s="1098"/>
      <c r="R20" s="1098"/>
      <c r="S20" s="1098"/>
      <c r="T20" s="1098"/>
      <c r="U20" s="1098"/>
      <c r="V20" s="1098"/>
      <c r="W20" s="1098"/>
      <c r="X20" s="1098"/>
      <c r="Y20" s="1098"/>
      <c r="Z20" s="1098"/>
      <c r="AA20" s="1099" t="s">
        <v>790</v>
      </c>
      <c r="AB20" s="1099"/>
      <c r="AC20" s="1099"/>
      <c r="AD20" s="1099"/>
      <c r="AE20" s="1099"/>
      <c r="AF20" s="1099"/>
      <c r="AG20" s="1099"/>
    </row>
    <row r="21" spans="1:33" s="52" customFormat="1" ht="36" customHeight="1">
      <c r="A21" s="1094"/>
      <c r="B21" s="1094"/>
      <c r="C21" s="1094"/>
      <c r="D21" s="1094"/>
      <c r="E21" s="1094"/>
      <c r="F21" s="1094"/>
      <c r="G21" s="1094"/>
      <c r="H21" s="1094"/>
      <c r="I21" s="1094"/>
      <c r="J21" s="1094"/>
      <c r="K21" s="1094"/>
      <c r="L21" s="1096" t="s">
        <v>835</v>
      </c>
      <c r="M21" s="1097"/>
      <c r="N21" s="1094"/>
      <c r="O21" s="1094"/>
      <c r="P21" s="1094"/>
      <c r="Q21" s="1094"/>
      <c r="R21" s="1094"/>
      <c r="S21" s="1094"/>
      <c r="T21" s="1094"/>
      <c r="U21" s="1094"/>
      <c r="V21" s="1094"/>
      <c r="W21" s="1094"/>
      <c r="X21" s="1094"/>
      <c r="Y21" s="1094"/>
      <c r="Z21" s="1094"/>
      <c r="AA21" s="1095"/>
      <c r="AB21" s="1095"/>
      <c r="AC21" s="1095"/>
      <c r="AD21" s="1095"/>
      <c r="AE21" s="1095"/>
      <c r="AF21" s="1095"/>
      <c r="AG21" s="1095"/>
    </row>
    <row r="22" spans="1:33" s="52" customFormat="1" ht="36" customHeight="1">
      <c r="A22" s="1094"/>
      <c r="B22" s="1094"/>
      <c r="C22" s="1094"/>
      <c r="D22" s="1094"/>
      <c r="E22" s="1094"/>
      <c r="F22" s="1094"/>
      <c r="G22" s="1094"/>
      <c r="H22" s="1094"/>
      <c r="I22" s="1094"/>
      <c r="J22" s="1094"/>
      <c r="K22" s="1094"/>
      <c r="L22" s="1096" t="s">
        <v>835</v>
      </c>
      <c r="M22" s="1097"/>
      <c r="N22" s="1094"/>
      <c r="O22" s="1094"/>
      <c r="P22" s="1094"/>
      <c r="Q22" s="1094"/>
      <c r="R22" s="1094"/>
      <c r="S22" s="1094"/>
      <c r="T22" s="1094"/>
      <c r="U22" s="1094"/>
      <c r="V22" s="1094"/>
      <c r="W22" s="1094"/>
      <c r="X22" s="1094"/>
      <c r="Y22" s="1094"/>
      <c r="Z22" s="1094"/>
      <c r="AA22" s="1095"/>
      <c r="AB22" s="1095"/>
      <c r="AC22" s="1095"/>
      <c r="AD22" s="1095"/>
      <c r="AE22" s="1095"/>
      <c r="AF22" s="1095"/>
      <c r="AG22" s="1095"/>
    </row>
    <row r="23" spans="1:33" s="52" customFormat="1" ht="36" customHeight="1">
      <c r="A23" s="1094"/>
      <c r="B23" s="1094"/>
      <c r="C23" s="1094"/>
      <c r="D23" s="1094"/>
      <c r="E23" s="1094"/>
      <c r="F23" s="1094"/>
      <c r="G23" s="1094"/>
      <c r="H23" s="1094"/>
      <c r="I23" s="1094"/>
      <c r="J23" s="1094"/>
      <c r="K23" s="1094"/>
      <c r="L23" s="1096" t="s">
        <v>835</v>
      </c>
      <c r="M23" s="1097"/>
      <c r="N23" s="1094"/>
      <c r="O23" s="1094"/>
      <c r="P23" s="1094"/>
      <c r="Q23" s="1094"/>
      <c r="R23" s="1094"/>
      <c r="S23" s="1094"/>
      <c r="T23" s="1094"/>
      <c r="U23" s="1094"/>
      <c r="V23" s="1094"/>
      <c r="W23" s="1094"/>
      <c r="X23" s="1094"/>
      <c r="Y23" s="1094"/>
      <c r="Z23" s="1094"/>
      <c r="AA23" s="1095"/>
      <c r="AB23" s="1095"/>
      <c r="AC23" s="1095"/>
      <c r="AD23" s="1095"/>
      <c r="AE23" s="1095"/>
      <c r="AF23" s="1095"/>
      <c r="AG23" s="1095"/>
    </row>
    <row r="24" spans="1:33" s="52" customFormat="1" ht="36.75" customHeight="1">
      <c r="A24" s="1094"/>
      <c r="B24" s="1094"/>
      <c r="C24" s="1094"/>
      <c r="D24" s="1094"/>
      <c r="E24" s="1094"/>
      <c r="F24" s="1094"/>
      <c r="G24" s="1094"/>
      <c r="H24" s="1094"/>
      <c r="I24" s="1094"/>
      <c r="J24" s="1094"/>
      <c r="K24" s="1094"/>
      <c r="L24" s="1096" t="s">
        <v>835</v>
      </c>
      <c r="M24" s="1097"/>
      <c r="N24" s="1094"/>
      <c r="O24" s="1094"/>
      <c r="P24" s="1094"/>
      <c r="Q24" s="1094"/>
      <c r="R24" s="1094"/>
      <c r="S24" s="1094"/>
      <c r="T24" s="1094"/>
      <c r="U24" s="1094"/>
      <c r="V24" s="1094"/>
      <c r="W24" s="1094"/>
      <c r="X24" s="1094"/>
      <c r="Y24" s="1094"/>
      <c r="Z24" s="1094"/>
      <c r="AA24" s="1095"/>
      <c r="AB24" s="1095"/>
      <c r="AC24" s="1095"/>
      <c r="AD24" s="1095"/>
      <c r="AE24" s="1095"/>
      <c r="AF24" s="1095"/>
      <c r="AG24" s="1095"/>
    </row>
    <row r="25" spans="1:33" s="52" customFormat="1" ht="13.5" customHeight="1">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row>
    <row r="26" spans="1:33" s="52" customFormat="1" ht="97.7" customHeight="1">
      <c r="A26" s="419" t="s">
        <v>629</v>
      </c>
      <c r="B26" s="419"/>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row>
    <row r="27" spans="1:33" s="52" customFormat="1" ht="36" customHeight="1">
      <c r="A27" s="419" t="s">
        <v>219</v>
      </c>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row>
    <row r="28" spans="1:33" s="56" customFormat="1" ht="36" customHeight="1">
      <c r="A28" s="419" t="s">
        <v>220</v>
      </c>
      <c r="B28" s="419"/>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row>
    <row r="29" spans="1:33" ht="15.6" customHeight="1">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row>
    <row r="30" spans="1:33" s="52" customFormat="1" ht="15.6" customHeight="1">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row>
    <row r="31" spans="1:33" s="52" customFormat="1" ht="15.6" customHeight="1">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row>
    <row r="32" spans="1:33" s="52" customFormat="1" ht="15.6" customHeight="1">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1:33" s="52" customFormat="1" ht="15.6" customHeight="1">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row>
    <row r="34" spans="1:33" s="52" customFormat="1" ht="15.6" customHeight="1">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row>
    <row r="35" spans="1:33" s="52" customFormat="1" ht="15.6" customHeight="1">
      <c r="A35" s="49"/>
      <c r="B35" s="49"/>
      <c r="C35" s="49"/>
      <c r="D35" s="49"/>
      <c r="E35" s="49"/>
      <c r="F35" s="49"/>
      <c r="G35" s="49"/>
      <c r="H35" s="49"/>
      <c r="I35" s="49"/>
      <c r="J35" s="49"/>
      <c r="K35" s="49"/>
      <c r="L35" s="49"/>
      <c r="M35" s="49"/>
      <c r="N35" s="49"/>
      <c r="O35" s="49"/>
      <c r="P35" s="56"/>
      <c r="Q35" s="49"/>
      <c r="R35" s="49"/>
      <c r="S35" s="49"/>
      <c r="T35" s="49"/>
      <c r="U35" s="49"/>
      <c r="V35" s="49"/>
      <c r="W35" s="49"/>
      <c r="X35" s="49"/>
      <c r="Y35" s="49"/>
      <c r="Z35" s="49"/>
      <c r="AA35" s="49"/>
      <c r="AB35" s="49"/>
      <c r="AC35" s="49"/>
      <c r="AD35" s="49"/>
      <c r="AE35" s="49"/>
      <c r="AF35" s="49"/>
      <c r="AG35" s="49"/>
    </row>
    <row r="36" spans="1:33" s="52" customFormat="1" ht="15.6" customHeight="1">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row>
    <row r="37" spans="1:33" s="52" customFormat="1" ht="15.6" customHeight="1">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row>
    <row r="38" spans="1:33" s="52" customFormat="1" ht="27.2" customHeight="1"/>
    <row r="39" spans="1:33" s="52" customFormat="1" ht="13.5" customHeight="1"/>
    <row r="40" spans="1:33" s="52" customFormat="1" ht="13.5" customHeight="1"/>
    <row r="41" spans="1:33" s="52" customFormat="1" ht="13.5" customHeight="1"/>
    <row r="42" spans="1:33" s="52" customFormat="1" ht="13.5" customHeight="1"/>
    <row r="43" spans="1:33" s="52" customFormat="1" ht="13.5" customHeight="1"/>
    <row r="44" spans="1:33" s="52" customFormat="1"/>
    <row r="45" spans="1:33" s="52" customFormat="1" ht="13.5" customHeight="1"/>
    <row r="46" spans="1:33" s="52" customFormat="1" ht="13.5" customHeight="1"/>
    <row r="47" spans="1:33" s="52" customFormat="1" ht="13.5" customHeight="1"/>
    <row r="48" spans="1:33" s="52" customFormat="1" ht="13.5" customHeight="1"/>
    <row r="49" s="52" customFormat="1" ht="13.5" customHeight="1"/>
    <row r="50" s="52" customFormat="1" ht="13.5" customHeight="1"/>
    <row r="51" s="52" customFormat="1" ht="13.5" customHeight="1"/>
    <row r="52" s="52" customFormat="1" ht="13.5" customHeight="1"/>
    <row r="53" s="52" customFormat="1" ht="13.5" customHeight="1"/>
    <row r="54" s="52" customFormat="1" ht="13.5" customHeight="1"/>
    <row r="55" s="52" customFormat="1" ht="13.5" customHeight="1"/>
    <row r="56" s="52" customFormat="1" ht="13.5" customHeight="1"/>
    <row r="57" s="52" customFormat="1" ht="27.2" customHeight="1"/>
    <row r="58" s="52" customFormat="1" ht="13.5" customHeight="1"/>
    <row r="59" s="52" customFormat="1" ht="27.2" customHeight="1"/>
    <row r="60" s="52" customFormat="1" ht="13.5" customHeight="1"/>
    <row r="61" s="52" customFormat="1" ht="13.5" customHeight="1"/>
    <row r="62" s="52" customFormat="1" ht="13.5" customHeight="1"/>
    <row r="63" s="52" customFormat="1" ht="13.5" customHeight="1"/>
    <row r="64" s="52" customFormat="1" ht="13.5" customHeight="1"/>
    <row r="65" s="52" customFormat="1" ht="13.5" customHeight="1"/>
    <row r="66" s="52" customFormat="1" ht="13.5" customHeight="1"/>
    <row r="67" s="52" customFormat="1" ht="13.5" customHeight="1"/>
    <row r="68" s="52" customFormat="1" ht="13.5" customHeight="1"/>
    <row r="69" s="52" customFormat="1" ht="27.2" customHeight="1"/>
    <row r="70" s="52" customFormat="1" ht="27.2" customHeight="1"/>
    <row r="73" s="52" customFormat="1"/>
    <row r="74" s="52" customFormat="1"/>
    <row r="91" s="52" customFormat="1" ht="40.5" customHeight="1"/>
    <row r="119" s="52" customFormat="1" ht="13.5" customHeight="1"/>
    <row r="134" s="52" customFormat="1" ht="13.5" customHeight="1"/>
    <row r="143" s="52" customFormat="1" ht="40.5" customHeight="1"/>
    <row r="144" s="52" customFormat="1" ht="40.5" customHeight="1"/>
  </sheetData>
  <mergeCells count="53">
    <mergeCell ref="A4:AG4"/>
    <mergeCell ref="N13:Z13"/>
    <mergeCell ref="AA13:AG13"/>
    <mergeCell ref="A14:K14"/>
    <mergeCell ref="N14:Z14"/>
    <mergeCell ref="AA14:AG14"/>
    <mergeCell ref="V6:AG6"/>
    <mergeCell ref="A8:AG11"/>
    <mergeCell ref="L14:M14"/>
    <mergeCell ref="A13:M13"/>
    <mergeCell ref="A15:K15"/>
    <mergeCell ref="N15:Z15"/>
    <mergeCell ref="AA15:AG15"/>
    <mergeCell ref="A16:K16"/>
    <mergeCell ref="N16:Z16"/>
    <mergeCell ref="AA16:AG16"/>
    <mergeCell ref="L16:M16"/>
    <mergeCell ref="L15:M15"/>
    <mergeCell ref="A17:K17"/>
    <mergeCell ref="N17:Z17"/>
    <mergeCell ref="AA17:AG17"/>
    <mergeCell ref="A18:K18"/>
    <mergeCell ref="N18:Z18"/>
    <mergeCell ref="AA18:AG18"/>
    <mergeCell ref="L17:M17"/>
    <mergeCell ref="L18:M18"/>
    <mergeCell ref="A19:K19"/>
    <mergeCell ref="N19:Z19"/>
    <mergeCell ref="AA19:AG19"/>
    <mergeCell ref="A20:K20"/>
    <mergeCell ref="N20:Z20"/>
    <mergeCell ref="AA20:AG20"/>
    <mergeCell ref="L19:M19"/>
    <mergeCell ref="L20:M20"/>
    <mergeCell ref="A21:K21"/>
    <mergeCell ref="N21:Z21"/>
    <mergeCell ref="AA21:AG21"/>
    <mergeCell ref="A22:K22"/>
    <mergeCell ref="N22:Z22"/>
    <mergeCell ref="AA22:AG22"/>
    <mergeCell ref="L21:M21"/>
    <mergeCell ref="L22:M22"/>
    <mergeCell ref="A26:AG26"/>
    <mergeCell ref="A27:AG27"/>
    <mergeCell ref="A28:AG28"/>
    <mergeCell ref="A23:K23"/>
    <mergeCell ref="N23:Z23"/>
    <mergeCell ref="AA23:AG23"/>
    <mergeCell ref="A24:K24"/>
    <mergeCell ref="N24:Z24"/>
    <mergeCell ref="AA24:AG24"/>
    <mergeCell ref="L23:M23"/>
    <mergeCell ref="L24:M24"/>
  </mergeCells>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sheetPr>
  <dimension ref="A1:J48"/>
  <sheetViews>
    <sheetView view="pageBreakPreview" topLeftCell="A6" zoomScaleNormal="70" zoomScaleSheetLayoutView="100" workbookViewId="0">
      <selection activeCell="M38" sqref="M38"/>
    </sheetView>
  </sheetViews>
  <sheetFormatPr defaultRowHeight="13.5"/>
  <cols>
    <col min="1" max="1" width="2.625" customWidth="1"/>
    <col min="2" max="2" width="3.625" style="313" customWidth="1"/>
    <col min="3" max="3" width="10.625" style="313" customWidth="1"/>
    <col min="4" max="4" width="45.625" customWidth="1"/>
    <col min="5" max="5" width="10.625" style="313" customWidth="1"/>
    <col min="6" max="6" width="1.375" customWidth="1"/>
    <col min="7" max="7" width="3.625" customWidth="1"/>
    <col min="8" max="8" width="10.625" customWidth="1"/>
    <col min="9" max="9" width="45.625" customWidth="1"/>
    <col min="10" max="10" width="10.625" customWidth="1"/>
    <col min="11" max="11" width="2.625" customWidth="1"/>
  </cols>
  <sheetData>
    <row r="1" spans="1:10">
      <c r="J1" s="185" t="s">
        <v>664</v>
      </c>
    </row>
    <row r="3" spans="1:10" ht="21">
      <c r="A3" s="314"/>
      <c r="D3" s="1105" t="s">
        <v>663</v>
      </c>
      <c r="E3" s="1105"/>
      <c r="F3" s="1105"/>
      <c r="G3" s="1105"/>
      <c r="H3" s="1105"/>
      <c r="I3" s="1105"/>
    </row>
    <row r="5" spans="1:10" ht="12.95" customHeight="1">
      <c r="B5" s="1114"/>
      <c r="C5" s="1116" t="s">
        <v>649</v>
      </c>
      <c r="D5" s="1118" t="s">
        <v>651</v>
      </c>
      <c r="E5" s="1116" t="s">
        <v>650</v>
      </c>
      <c r="G5" s="1023"/>
      <c r="H5" s="1111" t="s">
        <v>649</v>
      </c>
      <c r="I5" s="1112" t="s">
        <v>660</v>
      </c>
      <c r="J5" s="1111" t="s">
        <v>650</v>
      </c>
    </row>
    <row r="6" spans="1:10" ht="12.95" customHeight="1">
      <c r="B6" s="1115"/>
      <c r="C6" s="1117"/>
      <c r="D6" s="1119"/>
      <c r="E6" s="1117"/>
      <c r="G6" s="1023"/>
      <c r="H6" s="1111"/>
      <c r="I6" s="1112"/>
      <c r="J6" s="1111"/>
    </row>
    <row r="7" spans="1:10" ht="12.95" customHeight="1">
      <c r="B7" s="1114" t="s">
        <v>587</v>
      </c>
      <c r="C7" s="1126" t="s">
        <v>30</v>
      </c>
      <c r="D7" s="1123" t="s">
        <v>677</v>
      </c>
      <c r="E7" s="1120" t="s">
        <v>30</v>
      </c>
      <c r="G7" s="1023"/>
      <c r="H7" s="1111"/>
      <c r="I7" s="1112"/>
      <c r="J7" s="1111"/>
    </row>
    <row r="8" spans="1:10" ht="12.95" customHeight="1">
      <c r="B8" s="1018"/>
      <c r="C8" s="1127"/>
      <c r="D8" s="1124"/>
      <c r="E8" s="1121"/>
      <c r="G8" s="1023" t="s">
        <v>662</v>
      </c>
      <c r="H8" s="1107" t="s">
        <v>631</v>
      </c>
      <c r="I8" s="1109" t="s">
        <v>661</v>
      </c>
      <c r="J8" s="1110" t="s">
        <v>30</v>
      </c>
    </row>
    <row r="9" spans="1:10" ht="12.95" customHeight="1">
      <c r="B9" s="1018"/>
      <c r="C9" s="1127"/>
      <c r="D9" s="1124"/>
      <c r="E9" s="1121"/>
      <c r="G9" s="1023"/>
      <c r="H9" s="1107"/>
      <c r="I9" s="1109"/>
      <c r="J9" s="1110"/>
    </row>
    <row r="10" spans="1:10" ht="12.95" customHeight="1">
      <c r="B10" s="1115"/>
      <c r="C10" s="1128"/>
      <c r="D10" s="1125"/>
      <c r="E10" s="1122"/>
      <c r="G10" s="1023"/>
      <c r="H10" s="1107"/>
      <c r="I10" s="1109"/>
      <c r="J10" s="1110"/>
    </row>
    <row r="11" spans="1:10" ht="12.95" customHeight="1">
      <c r="B11" s="1023" t="s">
        <v>588</v>
      </c>
      <c r="C11" s="1107" t="s">
        <v>30</v>
      </c>
      <c r="D11" s="1108" t="s">
        <v>678</v>
      </c>
      <c r="E11" s="1110" t="s">
        <v>30</v>
      </c>
      <c r="I11" s="315"/>
    </row>
    <row r="12" spans="1:10" ht="12.95" customHeight="1">
      <c r="B12" s="1023"/>
      <c r="C12" s="1107"/>
      <c r="D12" s="1108"/>
      <c r="E12" s="1110"/>
      <c r="G12" s="1114"/>
      <c r="H12" s="1116" t="s">
        <v>649</v>
      </c>
      <c r="I12" s="1118" t="s">
        <v>667</v>
      </c>
      <c r="J12" s="1116" t="s">
        <v>650</v>
      </c>
    </row>
    <row r="13" spans="1:10" ht="12.95" customHeight="1">
      <c r="B13" s="1023"/>
      <c r="C13" s="1107"/>
      <c r="D13" s="1108"/>
      <c r="E13" s="1110"/>
      <c r="G13" s="1115"/>
      <c r="H13" s="1117"/>
      <c r="I13" s="1119"/>
      <c r="J13" s="1117"/>
    </row>
    <row r="14" spans="1:10" ht="12.95" customHeight="1">
      <c r="B14" s="1023"/>
      <c r="C14" s="1107"/>
      <c r="D14" s="1108"/>
      <c r="E14" s="1110"/>
      <c r="G14" s="1114" t="s">
        <v>665</v>
      </c>
      <c r="H14" s="1120" t="s">
        <v>30</v>
      </c>
      <c r="I14" s="1123" t="s">
        <v>679</v>
      </c>
      <c r="J14" s="1120" t="s">
        <v>30</v>
      </c>
    </row>
    <row r="15" spans="1:10" ht="12.95" customHeight="1">
      <c r="C15" s="316"/>
      <c r="D15" s="315"/>
      <c r="E15" s="316"/>
      <c r="G15" s="1018"/>
      <c r="H15" s="1121"/>
      <c r="I15" s="1124"/>
      <c r="J15" s="1121"/>
    </row>
    <row r="16" spans="1:10" ht="12.95" customHeight="1">
      <c r="B16" s="1114"/>
      <c r="C16" s="1116" t="s">
        <v>649</v>
      </c>
      <c r="D16" s="1118" t="s">
        <v>652</v>
      </c>
      <c r="E16" s="1116" t="s">
        <v>650</v>
      </c>
      <c r="G16" s="1018"/>
      <c r="H16" s="1121"/>
      <c r="I16" s="1124"/>
      <c r="J16" s="1121"/>
    </row>
    <row r="17" spans="2:10" ht="12.95" customHeight="1">
      <c r="B17" s="1115"/>
      <c r="C17" s="1117"/>
      <c r="D17" s="1119"/>
      <c r="E17" s="1117"/>
      <c r="G17" s="1115"/>
      <c r="H17" s="1122"/>
      <c r="I17" s="1125"/>
      <c r="J17" s="1122"/>
    </row>
    <row r="18" spans="2:10" ht="12.95" customHeight="1">
      <c r="B18" s="1114" t="s">
        <v>589</v>
      </c>
      <c r="C18" s="1126" t="s">
        <v>30</v>
      </c>
      <c r="D18" s="1123" t="s">
        <v>679</v>
      </c>
      <c r="E18" s="1120" t="s">
        <v>30</v>
      </c>
      <c r="G18" s="1023" t="s">
        <v>666</v>
      </c>
      <c r="H18" s="1110" t="s">
        <v>30</v>
      </c>
      <c r="I18" s="1108" t="s">
        <v>680</v>
      </c>
      <c r="J18" s="1110" t="s">
        <v>30</v>
      </c>
    </row>
    <row r="19" spans="2:10" ht="12.95" customHeight="1">
      <c r="B19" s="1018"/>
      <c r="C19" s="1127"/>
      <c r="D19" s="1124"/>
      <c r="E19" s="1121"/>
      <c r="G19" s="1023"/>
      <c r="H19" s="1110"/>
      <c r="I19" s="1108"/>
      <c r="J19" s="1110"/>
    </row>
    <row r="20" spans="2:10" ht="12.95" customHeight="1">
      <c r="B20" s="1018"/>
      <c r="C20" s="1127"/>
      <c r="D20" s="1124"/>
      <c r="E20" s="1121"/>
      <c r="G20" s="1023"/>
      <c r="H20" s="1110"/>
      <c r="I20" s="1108"/>
      <c r="J20" s="1110"/>
    </row>
    <row r="21" spans="2:10" ht="12.95" customHeight="1">
      <c r="B21" s="1115"/>
      <c r="C21" s="1128"/>
      <c r="D21" s="1125"/>
      <c r="E21" s="1122"/>
      <c r="G21" s="1023"/>
      <c r="H21" s="1110"/>
      <c r="I21" s="1108"/>
      <c r="J21" s="1110"/>
    </row>
    <row r="22" spans="2:10" ht="12.95" customHeight="1">
      <c r="B22" s="1023" t="s">
        <v>653</v>
      </c>
      <c r="C22" s="1107" t="s">
        <v>30</v>
      </c>
      <c r="D22" s="1108" t="s">
        <v>680</v>
      </c>
      <c r="E22" s="1110" t="s">
        <v>30</v>
      </c>
      <c r="G22" s="1023" t="s">
        <v>668</v>
      </c>
      <c r="H22" s="1110" t="s">
        <v>30</v>
      </c>
      <c r="I22" s="1108" t="s">
        <v>683</v>
      </c>
      <c r="J22" s="1110" t="s">
        <v>30</v>
      </c>
    </row>
    <row r="23" spans="2:10" ht="12.95" customHeight="1">
      <c r="B23" s="1023"/>
      <c r="C23" s="1107"/>
      <c r="D23" s="1108"/>
      <c r="E23" s="1110"/>
      <c r="G23" s="1023"/>
      <c r="H23" s="1110"/>
      <c r="I23" s="1108"/>
      <c r="J23" s="1110"/>
    </row>
    <row r="24" spans="2:10" ht="12.95" customHeight="1">
      <c r="B24" s="1023"/>
      <c r="C24" s="1107"/>
      <c r="D24" s="1108"/>
      <c r="E24" s="1110"/>
      <c r="G24" s="1023"/>
      <c r="H24" s="1110"/>
      <c r="I24" s="1108"/>
      <c r="J24" s="1110"/>
    </row>
    <row r="25" spans="2:10" ht="12.95" customHeight="1">
      <c r="B25" s="1023"/>
      <c r="C25" s="1107"/>
      <c r="D25" s="1108"/>
      <c r="E25" s="1110"/>
      <c r="G25" s="1023"/>
      <c r="H25" s="1110"/>
      <c r="I25" s="1108"/>
      <c r="J25" s="1110"/>
    </row>
    <row r="26" spans="2:10" ht="12.95" customHeight="1">
      <c r="C26" s="316"/>
      <c r="D26" s="315"/>
      <c r="E26" s="316"/>
      <c r="G26" s="1023"/>
      <c r="H26" s="1110"/>
      <c r="I26" s="1108"/>
      <c r="J26" s="1110"/>
    </row>
    <row r="27" spans="2:10" ht="12.95" customHeight="1">
      <c r="B27" s="1114"/>
      <c r="C27" s="1116" t="s">
        <v>649</v>
      </c>
      <c r="D27" s="1118" t="s">
        <v>654</v>
      </c>
      <c r="E27" s="1116" t="s">
        <v>650</v>
      </c>
    </row>
    <row r="28" spans="2:10" ht="12.95" customHeight="1">
      <c r="B28" s="1115"/>
      <c r="C28" s="1117"/>
      <c r="D28" s="1119"/>
      <c r="E28" s="1117"/>
      <c r="G28" s="1023"/>
      <c r="H28" s="1111" t="s">
        <v>649</v>
      </c>
      <c r="I28" s="1112" t="s">
        <v>670</v>
      </c>
      <c r="J28" s="1111" t="s">
        <v>650</v>
      </c>
    </row>
    <row r="29" spans="2:10" ht="12.95" customHeight="1">
      <c r="B29" s="1114" t="s">
        <v>655</v>
      </c>
      <c r="C29" s="1126" t="s">
        <v>30</v>
      </c>
      <c r="D29" s="1123" t="s">
        <v>681</v>
      </c>
      <c r="E29" s="1120" t="s">
        <v>30</v>
      </c>
      <c r="G29" s="1023"/>
      <c r="H29" s="1111"/>
      <c r="I29" s="1112"/>
      <c r="J29" s="1111"/>
    </row>
    <row r="30" spans="2:10" ht="12.95" customHeight="1">
      <c r="B30" s="1018"/>
      <c r="C30" s="1127"/>
      <c r="D30" s="1124"/>
      <c r="E30" s="1121"/>
      <c r="G30" s="1023" t="s">
        <v>669</v>
      </c>
      <c r="H30" s="1107" t="s">
        <v>631</v>
      </c>
      <c r="I30" s="1109" t="s">
        <v>671</v>
      </c>
      <c r="J30" s="1110" t="s">
        <v>30</v>
      </c>
    </row>
    <row r="31" spans="2:10" ht="12.95" customHeight="1">
      <c r="B31" s="1018"/>
      <c r="C31" s="1127"/>
      <c r="D31" s="1124"/>
      <c r="E31" s="1121"/>
      <c r="G31" s="1023"/>
      <c r="H31" s="1107"/>
      <c r="I31" s="1109"/>
      <c r="J31" s="1110"/>
    </row>
    <row r="32" spans="2:10" ht="12.95" customHeight="1">
      <c r="B32" s="1018"/>
      <c r="C32" s="1127"/>
      <c r="D32" s="1124"/>
      <c r="E32" s="1121"/>
      <c r="G32" s="1023"/>
      <c r="H32" s="1107"/>
      <c r="I32" s="1109"/>
      <c r="J32" s="1110"/>
    </row>
    <row r="33" spans="2:10" ht="12.95" customHeight="1">
      <c r="B33" s="1115"/>
      <c r="C33" s="1128"/>
      <c r="D33" s="1125"/>
      <c r="E33" s="1122"/>
      <c r="G33" s="1023" t="s">
        <v>672</v>
      </c>
      <c r="H33" s="1107" t="s">
        <v>631</v>
      </c>
      <c r="I33" s="1113" t="s">
        <v>673</v>
      </c>
      <c r="J33" s="1110" t="s">
        <v>30</v>
      </c>
    </row>
    <row r="34" spans="2:10" ht="12.95" customHeight="1">
      <c r="B34" s="1023" t="s">
        <v>656</v>
      </c>
      <c r="C34" s="1107" t="s">
        <v>30</v>
      </c>
      <c r="D34" s="1108" t="s">
        <v>682</v>
      </c>
      <c r="E34" s="1110" t="s">
        <v>30</v>
      </c>
      <c r="G34" s="1023"/>
      <c r="H34" s="1107"/>
      <c r="I34" s="1113"/>
      <c r="J34" s="1110"/>
    </row>
    <row r="35" spans="2:10" ht="12.95" customHeight="1">
      <c r="B35" s="1023"/>
      <c r="C35" s="1107"/>
      <c r="D35" s="1108"/>
      <c r="E35" s="1110"/>
      <c r="G35" s="1023" t="s">
        <v>675</v>
      </c>
      <c r="H35" s="1107" t="s">
        <v>30</v>
      </c>
      <c r="I35" s="1108" t="s">
        <v>839</v>
      </c>
      <c r="J35" s="1110" t="s">
        <v>30</v>
      </c>
    </row>
    <row r="36" spans="2:10" ht="12.95" customHeight="1">
      <c r="B36" s="1023"/>
      <c r="C36" s="1107"/>
      <c r="D36" s="1108"/>
      <c r="E36" s="1110"/>
      <c r="G36" s="1023"/>
      <c r="H36" s="1107"/>
      <c r="I36" s="1108"/>
      <c r="J36" s="1110"/>
    </row>
    <row r="37" spans="2:10" ht="12.95" customHeight="1">
      <c r="B37" s="1023"/>
      <c r="C37" s="1107"/>
      <c r="D37" s="1108"/>
      <c r="E37" s="1110"/>
      <c r="G37" s="1023"/>
      <c r="H37" s="1107"/>
      <c r="I37" s="1108"/>
      <c r="J37" s="1110"/>
    </row>
    <row r="38" spans="2:10" ht="12.95" customHeight="1">
      <c r="B38" s="1023"/>
      <c r="C38" s="1107"/>
      <c r="D38" s="1108"/>
      <c r="E38" s="1110"/>
      <c r="G38" s="1023"/>
      <c r="H38" s="1107"/>
      <c r="I38" s="1108"/>
      <c r="J38" s="1110"/>
    </row>
    <row r="39" spans="2:10" ht="12.95" customHeight="1">
      <c r="B39" s="1023"/>
      <c r="C39" s="1107"/>
      <c r="D39" s="1108"/>
      <c r="E39" s="1110"/>
      <c r="G39" s="1023" t="s">
        <v>674</v>
      </c>
      <c r="H39" s="1107" t="s">
        <v>631</v>
      </c>
      <c r="I39" s="1113" t="s">
        <v>676</v>
      </c>
      <c r="J39" s="1110" t="s">
        <v>30</v>
      </c>
    </row>
    <row r="40" spans="2:10" ht="12.95" customHeight="1">
      <c r="C40" s="316"/>
      <c r="D40" s="78"/>
      <c r="E40" s="316"/>
      <c r="G40" s="1023"/>
      <c r="H40" s="1107"/>
      <c r="I40" s="1113"/>
      <c r="J40" s="1110"/>
    </row>
    <row r="41" spans="2:10" ht="12.95" customHeight="1">
      <c r="B41" s="1023"/>
      <c r="C41" s="1111" t="s">
        <v>649</v>
      </c>
      <c r="D41" s="1112" t="s">
        <v>658</v>
      </c>
      <c r="E41" s="1111" t="s">
        <v>650</v>
      </c>
    </row>
    <row r="42" spans="2:10" ht="12.95" customHeight="1">
      <c r="B42" s="1023"/>
      <c r="C42" s="1111"/>
      <c r="D42" s="1112"/>
      <c r="E42" s="1111"/>
    </row>
    <row r="43" spans="2:10" ht="12.95" customHeight="1">
      <c r="B43" s="1023" t="s">
        <v>657</v>
      </c>
      <c r="C43" s="1107" t="s">
        <v>631</v>
      </c>
      <c r="D43" s="1109" t="s">
        <v>659</v>
      </c>
      <c r="E43" s="1110" t="s">
        <v>30</v>
      </c>
    </row>
    <row r="44" spans="2:10" ht="12.95" customHeight="1">
      <c r="B44" s="1023"/>
      <c r="C44" s="1107"/>
      <c r="D44" s="1109"/>
      <c r="E44" s="1110"/>
    </row>
    <row r="45" spans="2:10" ht="12.95" customHeight="1">
      <c r="B45" s="1023"/>
      <c r="C45" s="1107"/>
      <c r="D45" s="1109"/>
      <c r="E45" s="1110"/>
    </row>
    <row r="46" spans="2:10" ht="13.5" customHeight="1"/>
    <row r="47" spans="2:10">
      <c r="B47" s="1106" t="s">
        <v>684</v>
      </c>
      <c r="C47" s="1106"/>
      <c r="D47" s="1106"/>
      <c r="E47" s="1106"/>
      <c r="F47" s="1106"/>
      <c r="G47" s="1106"/>
      <c r="H47" s="1106"/>
      <c r="I47" s="1106"/>
    </row>
    <row r="48" spans="2:10" ht="35.25" customHeight="1">
      <c r="B48" s="604" t="s">
        <v>685</v>
      </c>
      <c r="C48" s="604"/>
      <c r="D48" s="604"/>
      <c r="E48" s="604"/>
      <c r="F48" s="604"/>
      <c r="G48" s="604"/>
      <c r="H48" s="604"/>
      <c r="I48" s="604"/>
    </row>
  </sheetData>
  <mergeCells count="91">
    <mergeCell ref="B5:B6"/>
    <mergeCell ref="C5:C6"/>
    <mergeCell ref="D5:D6"/>
    <mergeCell ref="E5:E6"/>
    <mergeCell ref="B11:B14"/>
    <mergeCell ref="C11:C14"/>
    <mergeCell ref="D11:D14"/>
    <mergeCell ref="E11:E14"/>
    <mergeCell ref="B7:B10"/>
    <mergeCell ref="C7:C10"/>
    <mergeCell ref="D7:D10"/>
    <mergeCell ref="E7:E10"/>
    <mergeCell ref="I8:I10"/>
    <mergeCell ref="G5:G7"/>
    <mergeCell ref="H5:H7"/>
    <mergeCell ref="I5:I7"/>
    <mergeCell ref="J5:J7"/>
    <mergeCell ref="G8:G10"/>
    <mergeCell ref="H8:H10"/>
    <mergeCell ref="J8:J10"/>
    <mergeCell ref="B16:B17"/>
    <mergeCell ref="C16:C17"/>
    <mergeCell ref="D16:D17"/>
    <mergeCell ref="E16:E17"/>
    <mergeCell ref="B18:B21"/>
    <mergeCell ref="C18:C21"/>
    <mergeCell ref="D18:D21"/>
    <mergeCell ref="E18:E21"/>
    <mergeCell ref="B27:B28"/>
    <mergeCell ref="C27:C28"/>
    <mergeCell ref="D27:D28"/>
    <mergeCell ref="E27:E28"/>
    <mergeCell ref="B22:B25"/>
    <mergeCell ref="C22:C25"/>
    <mergeCell ref="D22:D25"/>
    <mergeCell ref="E22:E25"/>
    <mergeCell ref="B43:B45"/>
    <mergeCell ref="C43:C45"/>
    <mergeCell ref="D43:D45"/>
    <mergeCell ref="E43:E45"/>
    <mergeCell ref="B29:B33"/>
    <mergeCell ref="C29:C33"/>
    <mergeCell ref="D29:D33"/>
    <mergeCell ref="E29:E33"/>
    <mergeCell ref="B34:B39"/>
    <mergeCell ref="C34:C39"/>
    <mergeCell ref="D34:D39"/>
    <mergeCell ref="E34:E39"/>
    <mergeCell ref="J18:J21"/>
    <mergeCell ref="G22:G26"/>
    <mergeCell ref="H22:H26"/>
    <mergeCell ref="G12:G13"/>
    <mergeCell ref="H12:H13"/>
    <mergeCell ref="I12:I13"/>
    <mergeCell ref="J12:J13"/>
    <mergeCell ref="G14:G17"/>
    <mergeCell ref="H14:H17"/>
    <mergeCell ref="I14:I17"/>
    <mergeCell ref="J14:J17"/>
    <mergeCell ref="J22:J26"/>
    <mergeCell ref="G28:G29"/>
    <mergeCell ref="H28:H29"/>
    <mergeCell ref="I28:I29"/>
    <mergeCell ref="J28:J29"/>
    <mergeCell ref="J30:J32"/>
    <mergeCell ref="G33:G34"/>
    <mergeCell ref="H33:H34"/>
    <mergeCell ref="I33:I34"/>
    <mergeCell ref="J33:J34"/>
    <mergeCell ref="J35:J38"/>
    <mergeCell ref="G39:G40"/>
    <mergeCell ref="H39:H40"/>
    <mergeCell ref="I39:I40"/>
    <mergeCell ref="J39:J40"/>
    <mergeCell ref="G35:G38"/>
    <mergeCell ref="D3:I3"/>
    <mergeCell ref="B47:I47"/>
    <mergeCell ref="B48:I48"/>
    <mergeCell ref="H35:H38"/>
    <mergeCell ref="I35:I38"/>
    <mergeCell ref="G30:G32"/>
    <mergeCell ref="H30:H32"/>
    <mergeCell ref="I30:I32"/>
    <mergeCell ref="I22:I26"/>
    <mergeCell ref="G18:G21"/>
    <mergeCell ref="H18:H21"/>
    <mergeCell ref="I18:I21"/>
    <mergeCell ref="B41:B42"/>
    <mergeCell ref="C41:C42"/>
    <mergeCell ref="D41:D42"/>
    <mergeCell ref="E41:E42"/>
  </mergeCells>
  <phoneticPr fontId="3"/>
  <dataValidations count="1">
    <dataValidation type="list" allowBlank="1" showInputMessage="1" showErrorMessage="1" prompt="該当する場合「☑」を選択" sqref="C26 J8 C7 H8 E7 C11 E11 E15 C15 E22 C18 E18 C22 E26 C29 E29 C34 E34 E43 C43 J18 H14 J14 H18 J22 H22 J30 H30 H33 J33 J35 H35 H39 J39" xr:uid="{00000000-0002-0000-0A00-000000000000}">
      <formula1>"□,☑"</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800100</xdr:colOff>
                    <xdr:row>8</xdr:row>
                    <xdr:rowOff>9525</xdr:rowOff>
                  </from>
                  <to>
                    <xdr:col>3</xdr:col>
                    <xdr:colOff>1047750</xdr:colOff>
                    <xdr:row>10</xdr:row>
                    <xdr:rowOff>19050</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3</xdr:col>
                    <xdr:colOff>790575</xdr:colOff>
                    <xdr:row>11</xdr:row>
                    <xdr:rowOff>133350</xdr:rowOff>
                  </from>
                  <to>
                    <xdr:col>3</xdr:col>
                    <xdr:colOff>1123950</xdr:colOff>
                    <xdr:row>14</xdr:row>
                    <xdr:rowOff>57150</xdr:rowOff>
                  </to>
                </anchor>
              </controlPr>
            </control>
          </mc:Choice>
        </mc:AlternateContent>
        <mc:AlternateContent xmlns:mc="http://schemas.openxmlformats.org/markup-compatibility/2006">
          <mc:Choice Requires="x14">
            <control shapeId="41997" r:id="rId6" name="Check Box 13">
              <controlPr defaultSize="0" autoFill="0" autoLine="0" autoPict="0">
                <anchor moveWithCells="1">
                  <from>
                    <xdr:col>3</xdr:col>
                    <xdr:colOff>790575</xdr:colOff>
                    <xdr:row>19</xdr:row>
                    <xdr:rowOff>9525</xdr:rowOff>
                  </from>
                  <to>
                    <xdr:col>3</xdr:col>
                    <xdr:colOff>1038225</xdr:colOff>
                    <xdr:row>21</xdr:row>
                    <xdr:rowOff>28575</xdr:rowOff>
                  </to>
                </anchor>
              </controlPr>
            </control>
          </mc:Choice>
        </mc:AlternateContent>
        <mc:AlternateContent xmlns:mc="http://schemas.openxmlformats.org/markup-compatibility/2006">
          <mc:Choice Requires="x14">
            <control shapeId="41998" r:id="rId7" name="Check Box 14">
              <controlPr defaultSize="0" autoFill="0" autoLine="0" autoPict="0">
                <anchor moveWithCells="1">
                  <from>
                    <xdr:col>3</xdr:col>
                    <xdr:colOff>790575</xdr:colOff>
                    <xdr:row>22</xdr:row>
                    <xdr:rowOff>142875</xdr:rowOff>
                  </from>
                  <to>
                    <xdr:col>3</xdr:col>
                    <xdr:colOff>1123950</xdr:colOff>
                    <xdr:row>25</xdr:row>
                    <xdr:rowOff>66675</xdr:rowOff>
                  </to>
                </anchor>
              </controlPr>
            </control>
          </mc:Choice>
        </mc:AlternateContent>
        <mc:AlternateContent xmlns:mc="http://schemas.openxmlformats.org/markup-compatibility/2006">
          <mc:Choice Requires="x14">
            <control shapeId="41999" r:id="rId8" name="Check Box 15">
              <controlPr defaultSize="0" autoFill="0" autoLine="0" autoPict="0">
                <anchor moveWithCells="1">
                  <from>
                    <xdr:col>3</xdr:col>
                    <xdr:colOff>800100</xdr:colOff>
                    <xdr:row>31</xdr:row>
                    <xdr:rowOff>9525</xdr:rowOff>
                  </from>
                  <to>
                    <xdr:col>3</xdr:col>
                    <xdr:colOff>1047750</xdr:colOff>
                    <xdr:row>33</xdr:row>
                    <xdr:rowOff>28575</xdr:rowOff>
                  </to>
                </anchor>
              </controlPr>
            </control>
          </mc:Choice>
        </mc:AlternateContent>
        <mc:AlternateContent xmlns:mc="http://schemas.openxmlformats.org/markup-compatibility/2006">
          <mc:Choice Requires="x14">
            <control shapeId="42000" r:id="rId9" name="Check Box 16">
              <controlPr defaultSize="0" autoFill="0" autoLine="0" autoPict="0">
                <anchor moveWithCells="1">
                  <from>
                    <xdr:col>3</xdr:col>
                    <xdr:colOff>800100</xdr:colOff>
                    <xdr:row>36</xdr:row>
                    <xdr:rowOff>152400</xdr:rowOff>
                  </from>
                  <to>
                    <xdr:col>3</xdr:col>
                    <xdr:colOff>1133475</xdr:colOff>
                    <xdr:row>39</xdr:row>
                    <xdr:rowOff>66675</xdr:rowOff>
                  </to>
                </anchor>
              </controlPr>
            </control>
          </mc:Choice>
        </mc:AlternateContent>
        <mc:AlternateContent xmlns:mc="http://schemas.openxmlformats.org/markup-compatibility/2006">
          <mc:Choice Requires="x14">
            <control shapeId="42001" r:id="rId10" name="Check Box 17">
              <controlPr defaultSize="0" autoFill="0" autoLine="0" autoPict="0">
                <anchor moveWithCells="1">
                  <from>
                    <xdr:col>8</xdr:col>
                    <xdr:colOff>790575</xdr:colOff>
                    <xdr:row>15</xdr:row>
                    <xdr:rowOff>9525</xdr:rowOff>
                  </from>
                  <to>
                    <xdr:col>8</xdr:col>
                    <xdr:colOff>1038225</xdr:colOff>
                    <xdr:row>17</xdr:row>
                    <xdr:rowOff>28575</xdr:rowOff>
                  </to>
                </anchor>
              </controlPr>
            </control>
          </mc:Choice>
        </mc:AlternateContent>
        <mc:AlternateContent xmlns:mc="http://schemas.openxmlformats.org/markup-compatibility/2006">
          <mc:Choice Requires="x14">
            <control shapeId="42002" r:id="rId11" name="Check Box 18">
              <controlPr defaultSize="0" autoFill="0" autoLine="0" autoPict="0">
                <anchor moveWithCells="1">
                  <from>
                    <xdr:col>8</xdr:col>
                    <xdr:colOff>790575</xdr:colOff>
                    <xdr:row>18</xdr:row>
                    <xdr:rowOff>142875</xdr:rowOff>
                  </from>
                  <to>
                    <xdr:col>8</xdr:col>
                    <xdr:colOff>1123950</xdr:colOff>
                    <xdr:row>21</xdr:row>
                    <xdr:rowOff>57150</xdr:rowOff>
                  </to>
                </anchor>
              </controlPr>
            </control>
          </mc:Choice>
        </mc:AlternateContent>
        <mc:AlternateContent xmlns:mc="http://schemas.openxmlformats.org/markup-compatibility/2006">
          <mc:Choice Requires="x14">
            <control shapeId="42003" r:id="rId12" name="Check Box 19">
              <controlPr defaultSize="0" autoFill="0" autoLine="0" autoPict="0">
                <anchor moveWithCells="1">
                  <from>
                    <xdr:col>8</xdr:col>
                    <xdr:colOff>790575</xdr:colOff>
                    <xdr:row>23</xdr:row>
                    <xdr:rowOff>142875</xdr:rowOff>
                  </from>
                  <to>
                    <xdr:col>8</xdr:col>
                    <xdr:colOff>1123950</xdr:colOff>
                    <xdr:row>26</xdr:row>
                    <xdr:rowOff>57150</xdr:rowOff>
                  </to>
                </anchor>
              </controlPr>
            </control>
          </mc:Choice>
        </mc:AlternateContent>
        <mc:AlternateContent xmlns:mc="http://schemas.openxmlformats.org/markup-compatibility/2006">
          <mc:Choice Requires="x14">
            <control shapeId="42004" r:id="rId13" name="Check Box 20">
              <controlPr defaultSize="0" autoFill="0" autoLine="0" autoPict="0">
                <anchor moveWithCells="1">
                  <from>
                    <xdr:col>8</xdr:col>
                    <xdr:colOff>790575</xdr:colOff>
                    <xdr:row>35</xdr:row>
                    <xdr:rowOff>142875</xdr:rowOff>
                  </from>
                  <to>
                    <xdr:col>8</xdr:col>
                    <xdr:colOff>1123950</xdr:colOff>
                    <xdr:row>38</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2:AH23"/>
  <sheetViews>
    <sheetView view="pageBreakPreview" topLeftCell="A12" zoomScaleNormal="100" zoomScaleSheetLayoutView="100" workbookViewId="0">
      <selection activeCell="T12" sqref="T12"/>
    </sheetView>
  </sheetViews>
  <sheetFormatPr defaultColWidth="4.125" defaultRowHeight="18" customHeight="1"/>
  <cols>
    <col min="1" max="1" width="1.875" style="216" customWidth="1"/>
    <col min="2" max="2" width="4.625" style="216" customWidth="1"/>
    <col min="3" max="3" width="7.25" style="216" customWidth="1"/>
    <col min="4" max="4" width="3.5" style="216" customWidth="1"/>
    <col min="5" max="5" width="11.5" style="216" customWidth="1"/>
    <col min="6" max="6" width="10.5" style="216" customWidth="1"/>
    <col min="7" max="7" width="7.75" style="216" customWidth="1"/>
    <col min="8" max="8" width="3.5" style="216" customWidth="1"/>
    <col min="9" max="9" width="7.375" style="216" customWidth="1"/>
    <col min="10" max="10" width="3.5" style="216" customWidth="1"/>
    <col min="11" max="11" width="8" style="216" customWidth="1"/>
    <col min="12" max="12" width="15.25" style="216" customWidth="1"/>
    <col min="13" max="13" width="7.375" style="216" customWidth="1"/>
    <col min="14" max="14" width="12.25" style="216" customWidth="1"/>
    <col min="15" max="15" width="2.625" style="216" customWidth="1"/>
    <col min="16" max="16" width="5.875" style="216" customWidth="1"/>
    <col min="17" max="122" width="4.625" style="216" customWidth="1"/>
    <col min="123" max="255" width="8.625" style="216" customWidth="1"/>
    <col min="256" max="16384" width="4.125" style="216"/>
  </cols>
  <sheetData>
    <row r="2" spans="1:34" ht="24.4" customHeight="1">
      <c r="B2" s="1130" t="s">
        <v>433</v>
      </c>
      <c r="C2" s="1131"/>
      <c r="D2" s="1131"/>
      <c r="E2" s="1131"/>
      <c r="F2" s="1131"/>
      <c r="G2" s="1131"/>
      <c r="H2" s="1131"/>
      <c r="I2" s="1131"/>
      <c r="J2" s="1131"/>
      <c r="K2" s="1131"/>
      <c r="L2" s="1131"/>
      <c r="M2" s="1131"/>
      <c r="N2" s="1132"/>
    </row>
    <row r="3" spans="1:34" ht="21.75" customHeight="1">
      <c r="B3" s="218"/>
      <c r="C3" s="218"/>
      <c r="D3" s="218"/>
      <c r="E3" s="218"/>
    </row>
    <row r="4" spans="1:34" ht="19.7" customHeight="1">
      <c r="A4" s="219" t="s">
        <v>413</v>
      </c>
      <c r="B4" s="220"/>
      <c r="C4" s="220"/>
      <c r="D4" s="220"/>
      <c r="E4" s="220"/>
      <c r="F4" s="220"/>
      <c r="G4" s="220"/>
      <c r="H4" s="220"/>
      <c r="I4" s="220"/>
    </row>
    <row r="5" spans="1:34" ht="20.25" customHeight="1">
      <c r="A5" s="219"/>
      <c r="B5" s="214" t="s">
        <v>434</v>
      </c>
      <c r="C5" s="214"/>
      <c r="F5" s="221"/>
      <c r="G5" s="221"/>
      <c r="H5" s="222"/>
      <c r="I5" s="222"/>
    </row>
    <row r="6" spans="1:34" ht="30.75" customHeight="1">
      <c r="A6" s="223"/>
      <c r="B6" s="1133" t="s">
        <v>823</v>
      </c>
      <c r="C6" s="1134"/>
      <c r="D6" s="1134"/>
      <c r="E6" s="1134"/>
      <c r="F6" s="1134"/>
      <c r="G6" s="1134"/>
      <c r="H6" s="1134"/>
      <c r="I6" s="1134"/>
      <c r="J6" s="1134"/>
      <c r="K6" s="1134"/>
      <c r="L6" s="1134"/>
      <c r="M6" s="1135"/>
    </row>
    <row r="7" spans="1:34" ht="20.100000000000001" customHeight="1">
      <c r="A7" s="223"/>
      <c r="B7" s="224"/>
      <c r="C7" s="224"/>
      <c r="D7" s="225"/>
      <c r="E7" s="225"/>
      <c r="F7" s="225"/>
      <c r="G7" s="225"/>
      <c r="H7" s="226"/>
      <c r="I7" s="226"/>
      <c r="J7" s="225"/>
      <c r="K7" s="225"/>
      <c r="L7" s="225"/>
      <c r="M7" s="227"/>
    </row>
    <row r="8" spans="1:34" s="214" customFormat="1" ht="22.5" customHeight="1">
      <c r="A8" s="219"/>
      <c r="B8" s="214" t="s">
        <v>435</v>
      </c>
      <c r="M8" s="215"/>
      <c r="N8" s="215"/>
      <c r="Q8" s="228"/>
    </row>
    <row r="9" spans="1:34" ht="24" customHeight="1">
      <c r="A9" s="223"/>
      <c r="B9" s="1136" t="s">
        <v>436</v>
      </c>
      <c r="C9" s="1136"/>
      <c r="D9" s="1136"/>
      <c r="E9" s="1136"/>
      <c r="F9" s="1137" t="s">
        <v>837</v>
      </c>
      <c r="G9" s="1137"/>
      <c r="H9" s="1137"/>
      <c r="I9" s="1137"/>
      <c r="J9" s="1137"/>
      <c r="K9" s="1137"/>
      <c r="L9" s="1137"/>
    </row>
    <row r="10" spans="1:34" ht="24" customHeight="1">
      <c r="A10" s="223"/>
      <c r="B10" s="1136" t="s">
        <v>437</v>
      </c>
      <c r="C10" s="1136"/>
      <c r="D10" s="1136"/>
      <c r="E10" s="1136"/>
      <c r="F10" s="1138"/>
      <c r="G10" s="1138"/>
      <c r="H10" s="1138"/>
      <c r="I10" s="1138"/>
      <c r="J10" s="1138"/>
      <c r="K10" s="1138"/>
      <c r="L10" s="1138"/>
    </row>
    <row r="11" spans="1:34" ht="24" customHeight="1">
      <c r="A11" s="223"/>
      <c r="B11" s="1136" t="s">
        <v>438</v>
      </c>
      <c r="C11" s="1136"/>
      <c r="D11" s="1136"/>
      <c r="E11" s="1136"/>
      <c r="F11" s="1138"/>
      <c r="G11" s="1138"/>
      <c r="H11" s="1138"/>
      <c r="I11" s="1138"/>
      <c r="J11" s="1138"/>
      <c r="K11" s="1138"/>
      <c r="L11" s="1138"/>
    </row>
    <row r="12" spans="1:34" ht="24" customHeight="1">
      <c r="A12" s="223"/>
      <c r="B12" s="1136" t="s">
        <v>439</v>
      </c>
      <c r="C12" s="1136"/>
      <c r="D12" s="1136"/>
      <c r="E12" s="1136"/>
      <c r="F12" s="1138"/>
      <c r="G12" s="1138"/>
      <c r="H12" s="1138"/>
      <c r="I12" s="1138"/>
      <c r="J12" s="1138"/>
      <c r="K12" s="1138"/>
      <c r="L12" s="1138"/>
    </row>
    <row r="13" spans="1:34" ht="94.5" customHeight="1">
      <c r="A13" s="223"/>
      <c r="B13" s="1139" t="s">
        <v>414</v>
      </c>
      <c r="C13" s="1139"/>
      <c r="D13" s="1139"/>
      <c r="E13" s="1139"/>
      <c r="F13" s="1139"/>
      <c r="G13" s="1139"/>
      <c r="H13" s="1139"/>
      <c r="I13" s="1139"/>
      <c r="J13" s="1139"/>
      <c r="K13" s="1139"/>
      <c r="L13" s="1139"/>
      <c r="M13" s="217"/>
      <c r="N13" s="217"/>
      <c r="O13" s="217"/>
      <c r="P13" s="217"/>
      <c r="Q13" s="217"/>
      <c r="R13" s="217"/>
      <c r="S13" s="217"/>
      <c r="T13" s="217"/>
      <c r="U13" s="217"/>
      <c r="V13" s="217"/>
      <c r="W13" s="217"/>
      <c r="X13" s="217"/>
      <c r="Y13" s="217"/>
      <c r="Z13" s="217"/>
      <c r="AA13" s="217"/>
      <c r="AB13" s="217"/>
      <c r="AC13" s="217"/>
      <c r="AD13" s="217"/>
      <c r="AE13" s="217"/>
      <c r="AF13" s="217"/>
      <c r="AG13" s="217"/>
      <c r="AH13" s="217"/>
    </row>
    <row r="14" spans="1:34" ht="20.100000000000001" customHeight="1">
      <c r="A14" s="223"/>
      <c r="B14" s="229"/>
      <c r="C14" s="229"/>
      <c r="D14" s="229"/>
      <c r="E14" s="229"/>
      <c r="F14" s="229"/>
      <c r="G14" s="229"/>
      <c r="H14" s="229"/>
      <c r="I14" s="229"/>
      <c r="J14" s="229"/>
      <c r="K14" s="229"/>
      <c r="L14" s="229"/>
      <c r="M14" s="229"/>
      <c r="N14" s="229"/>
      <c r="O14" s="217"/>
      <c r="P14" s="217"/>
      <c r="Q14" s="217"/>
      <c r="R14" s="217"/>
      <c r="S14" s="217"/>
      <c r="T14" s="217"/>
      <c r="U14" s="217"/>
      <c r="V14" s="217"/>
      <c r="W14" s="217"/>
      <c r="X14" s="217"/>
      <c r="Y14" s="217"/>
      <c r="Z14" s="217"/>
      <c r="AA14" s="217"/>
      <c r="AB14" s="217"/>
      <c r="AC14" s="217"/>
      <c r="AD14" s="217"/>
      <c r="AE14" s="217"/>
      <c r="AF14" s="217"/>
      <c r="AG14" s="217"/>
      <c r="AH14" s="217"/>
    </row>
    <row r="15" spans="1:34" s="214" customFormat="1" ht="22.5" customHeight="1">
      <c r="A15" s="219"/>
      <c r="B15" s="214" t="s">
        <v>415</v>
      </c>
      <c r="M15" s="215"/>
      <c r="N15" s="215"/>
      <c r="Q15" s="228"/>
    </row>
    <row r="16" spans="1:34" ht="24" customHeight="1" thickBot="1">
      <c r="A16" s="223"/>
      <c r="B16" s="1129" t="s">
        <v>416</v>
      </c>
      <c r="C16" s="1129"/>
      <c r="D16" s="1129" t="s">
        <v>417</v>
      </c>
      <c r="E16" s="1129"/>
      <c r="F16" s="1129"/>
      <c r="G16" s="1129" t="s">
        <v>418</v>
      </c>
      <c r="H16" s="1129"/>
      <c r="I16" s="1129"/>
      <c r="J16" s="1129"/>
      <c r="K16" s="1129"/>
      <c r="L16" s="1129" t="s">
        <v>419</v>
      </c>
      <c r="M16" s="1129"/>
    </row>
    <row r="17" spans="1:34" ht="47.65" customHeight="1" thickTop="1">
      <c r="A17" s="223"/>
      <c r="B17" s="1140" t="s">
        <v>566</v>
      </c>
      <c r="C17" s="1141"/>
      <c r="D17" s="1144" t="s">
        <v>420</v>
      </c>
      <c r="E17" s="1144"/>
      <c r="F17" s="1144"/>
      <c r="G17" s="1144" t="s">
        <v>421</v>
      </c>
      <c r="H17" s="1144"/>
      <c r="I17" s="1144"/>
      <c r="J17" s="1144"/>
      <c r="K17" s="1144"/>
      <c r="L17" s="1144" t="s">
        <v>422</v>
      </c>
      <c r="M17" s="1144"/>
    </row>
    <row r="18" spans="1:34" ht="85.9" customHeight="1">
      <c r="A18" s="223"/>
      <c r="B18" s="1142"/>
      <c r="C18" s="1143"/>
      <c r="D18" s="1136"/>
      <c r="E18" s="1136"/>
      <c r="F18" s="1136"/>
      <c r="G18" s="1136" t="s">
        <v>423</v>
      </c>
      <c r="H18" s="1136"/>
      <c r="I18" s="1136"/>
      <c r="J18" s="1136"/>
      <c r="K18" s="1136"/>
      <c r="L18" s="1136"/>
      <c r="M18" s="1136"/>
    </row>
    <row r="19" spans="1:34" ht="43.15" customHeight="1">
      <c r="A19" s="223"/>
      <c r="B19" s="1145" t="s">
        <v>566</v>
      </c>
      <c r="C19" s="1146"/>
      <c r="D19" s="1136" t="s">
        <v>424</v>
      </c>
      <c r="E19" s="1136"/>
      <c r="F19" s="1136"/>
      <c r="G19" s="1136" t="s">
        <v>425</v>
      </c>
      <c r="H19" s="1136"/>
      <c r="I19" s="1136"/>
      <c r="J19" s="1136"/>
      <c r="K19" s="1136"/>
      <c r="L19" s="1136" t="s">
        <v>426</v>
      </c>
      <c r="M19" s="1136"/>
    </row>
    <row r="20" spans="1:34" ht="62.65" customHeight="1">
      <c r="A20" s="223"/>
      <c r="B20" s="1147"/>
      <c r="C20" s="1148"/>
      <c r="D20" s="1136"/>
      <c r="E20" s="1136"/>
      <c r="F20" s="1136"/>
      <c r="G20" s="1136" t="s">
        <v>427</v>
      </c>
      <c r="H20" s="1136"/>
      <c r="I20" s="1136"/>
      <c r="J20" s="1136"/>
      <c r="K20" s="1136"/>
      <c r="L20" s="1136" t="s">
        <v>428</v>
      </c>
      <c r="M20" s="1136"/>
    </row>
    <row r="21" spans="1:34" ht="68.25" customHeight="1">
      <c r="A21" s="223"/>
      <c r="B21" s="1149" t="s">
        <v>566</v>
      </c>
      <c r="C21" s="1149"/>
      <c r="D21" s="1136" t="s">
        <v>429</v>
      </c>
      <c r="E21" s="1136"/>
      <c r="F21" s="1136"/>
      <c r="G21" s="1136" t="s">
        <v>430</v>
      </c>
      <c r="H21" s="1136"/>
      <c r="I21" s="1136"/>
      <c r="J21" s="1136"/>
      <c r="K21" s="1136"/>
      <c r="L21" s="1136" t="s">
        <v>431</v>
      </c>
      <c r="M21" s="1136"/>
    </row>
    <row r="22" spans="1:34" ht="288" customHeight="1">
      <c r="A22" s="223"/>
      <c r="B22" s="1139" t="s">
        <v>432</v>
      </c>
      <c r="C22" s="1139"/>
      <c r="D22" s="1139"/>
      <c r="E22" s="1139"/>
      <c r="F22" s="1139"/>
      <c r="G22" s="1139"/>
      <c r="H22" s="1139"/>
      <c r="I22" s="1139"/>
      <c r="J22" s="1139"/>
      <c r="K22" s="1139"/>
      <c r="L22" s="1139"/>
      <c r="M22" s="1139"/>
      <c r="N22" s="217"/>
      <c r="O22" s="217"/>
      <c r="P22" s="217"/>
      <c r="Q22" s="217"/>
      <c r="R22" s="217"/>
      <c r="S22" s="217"/>
      <c r="T22" s="217"/>
      <c r="U22" s="217"/>
      <c r="V22" s="217"/>
      <c r="W22" s="217"/>
      <c r="X22" s="217"/>
      <c r="Y22" s="217"/>
      <c r="Z22" s="217"/>
      <c r="AA22" s="217"/>
      <c r="AB22" s="217"/>
      <c r="AC22" s="217"/>
      <c r="AD22" s="217"/>
      <c r="AE22" s="217"/>
      <c r="AF22" s="217"/>
      <c r="AG22" s="217"/>
      <c r="AH22" s="217"/>
    </row>
    <row r="23" spans="1:34" ht="20.100000000000001" customHeight="1">
      <c r="A23" s="223"/>
      <c r="B23" s="229"/>
      <c r="C23" s="229"/>
      <c r="D23" s="229"/>
      <c r="E23" s="229"/>
      <c r="F23" s="229"/>
      <c r="G23" s="229"/>
      <c r="H23" s="229"/>
      <c r="I23" s="229"/>
      <c r="J23" s="229"/>
      <c r="K23" s="229"/>
      <c r="L23" s="229"/>
      <c r="M23" s="229"/>
      <c r="N23" s="229"/>
      <c r="O23" s="217"/>
      <c r="P23" s="217"/>
      <c r="Q23" s="217"/>
      <c r="R23" s="217"/>
      <c r="S23" s="217"/>
      <c r="T23" s="217"/>
      <c r="U23" s="217"/>
      <c r="V23" s="217"/>
      <c r="W23" s="217"/>
      <c r="X23" s="217"/>
      <c r="Y23" s="217"/>
      <c r="Z23" s="217"/>
      <c r="AA23" s="217"/>
      <c r="AB23" s="217"/>
      <c r="AC23" s="217"/>
      <c r="AD23" s="217"/>
      <c r="AE23" s="217"/>
      <c r="AF23" s="217"/>
      <c r="AG23" s="217"/>
      <c r="AH23" s="217"/>
    </row>
  </sheetData>
  <mergeCells count="31">
    <mergeCell ref="B22:M22"/>
    <mergeCell ref="B17:C18"/>
    <mergeCell ref="D17:F18"/>
    <mergeCell ref="G17:K17"/>
    <mergeCell ref="L17:M18"/>
    <mergeCell ref="G18:K18"/>
    <mergeCell ref="B19:C20"/>
    <mergeCell ref="D19:F20"/>
    <mergeCell ref="G19:K19"/>
    <mergeCell ref="L19:M19"/>
    <mergeCell ref="G20:K20"/>
    <mergeCell ref="L20:M20"/>
    <mergeCell ref="B21:C21"/>
    <mergeCell ref="D21:F21"/>
    <mergeCell ref="G21:K21"/>
    <mergeCell ref="L21:M21"/>
    <mergeCell ref="B16:C16"/>
    <mergeCell ref="D16:F16"/>
    <mergeCell ref="G16:K16"/>
    <mergeCell ref="L16:M16"/>
    <mergeCell ref="B2:N2"/>
    <mergeCell ref="B6:M6"/>
    <mergeCell ref="B9:E9"/>
    <mergeCell ref="F9:L9"/>
    <mergeCell ref="B10:E10"/>
    <mergeCell ref="F10:L10"/>
    <mergeCell ref="B11:E11"/>
    <mergeCell ref="F11:L11"/>
    <mergeCell ref="B12:E12"/>
    <mergeCell ref="F12:L12"/>
    <mergeCell ref="B13:L13"/>
  </mergeCells>
  <phoneticPr fontId="3"/>
  <dataValidations count="1">
    <dataValidation type="list" allowBlank="1" showInputMessage="1" showErrorMessage="1" prompt="該当する場合「○」を記載" sqref="B21:C21 B19:C20 B17:C18" xr:uid="{00000000-0002-0000-0B00-000000000000}">
      <formula1>"　,○,"</formula1>
    </dataValidation>
  </dataValidations>
  <printOptions horizontalCentered="1"/>
  <pageMargins left="0.59055118110236227" right="0.31496062992125984" top="0.55118110236220474" bottom="0.15748031496062992" header="0.31496062992125984" footer="0.31496062992125984"/>
  <pageSetup paperSize="9" scale="8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fitToPage="1"/>
  </sheetPr>
  <dimension ref="A2:AH69"/>
  <sheetViews>
    <sheetView view="pageBreakPreview" topLeftCell="A12" zoomScaleNormal="100" zoomScaleSheetLayoutView="100" workbookViewId="0">
      <selection activeCell="T12" sqref="T12"/>
    </sheetView>
  </sheetViews>
  <sheetFormatPr defaultColWidth="4.125" defaultRowHeight="18" customHeight="1"/>
  <cols>
    <col min="1" max="1" width="1.875" style="216" customWidth="1"/>
    <col min="2" max="3" width="9.625" style="216" customWidth="1"/>
    <col min="4" max="4" width="7.5" style="216" customWidth="1"/>
    <col min="5" max="5" width="9" style="216" customWidth="1"/>
    <col min="6" max="6" width="8.5" style="216" customWidth="1"/>
    <col min="7" max="7" width="7.5" style="216" customWidth="1"/>
    <col min="8" max="14" width="9.625" style="216" customWidth="1"/>
    <col min="15" max="15" width="2.625" style="216" customWidth="1"/>
    <col min="16" max="16" width="5.875" style="216" customWidth="1"/>
    <col min="17" max="122" width="4.625" style="216" customWidth="1"/>
    <col min="123" max="255" width="8.625" style="216" customWidth="1"/>
    <col min="256" max="16384" width="4.125" style="216"/>
  </cols>
  <sheetData>
    <row r="2" spans="1:34" ht="19.7" customHeight="1">
      <c r="A2" s="219" t="s">
        <v>440</v>
      </c>
      <c r="B2" s="220"/>
      <c r="C2" s="220"/>
      <c r="D2" s="220"/>
      <c r="E2" s="220"/>
      <c r="F2" s="220"/>
      <c r="G2" s="220"/>
      <c r="H2" s="220"/>
      <c r="I2" s="220"/>
    </row>
    <row r="3" spans="1:34" ht="66.95" customHeight="1">
      <c r="A3" s="223"/>
      <c r="B3" s="1150" t="s">
        <v>441</v>
      </c>
      <c r="C3" s="1150"/>
      <c r="D3" s="1150"/>
      <c r="E3" s="1150"/>
      <c r="F3" s="1150"/>
      <c r="G3" s="1150"/>
      <c r="H3" s="1150"/>
      <c r="I3" s="1150"/>
      <c r="J3" s="1150"/>
      <c r="K3" s="1150"/>
      <c r="L3" s="1150"/>
      <c r="M3" s="1150"/>
      <c r="N3" s="1150"/>
      <c r="O3" s="217"/>
      <c r="P3" s="217"/>
      <c r="Q3" s="217"/>
      <c r="R3" s="217"/>
      <c r="S3" s="217"/>
      <c r="T3" s="217"/>
      <c r="U3" s="217"/>
      <c r="V3" s="217"/>
      <c r="W3" s="217"/>
      <c r="X3" s="217"/>
      <c r="Y3" s="217"/>
      <c r="Z3" s="217"/>
      <c r="AA3" s="217"/>
      <c r="AB3" s="217"/>
      <c r="AC3" s="217"/>
      <c r="AD3" s="217"/>
      <c r="AE3" s="217"/>
      <c r="AF3" s="217"/>
      <c r="AG3" s="217"/>
      <c r="AH3" s="217"/>
    </row>
    <row r="4" spans="1:34" ht="20.100000000000001" customHeight="1">
      <c r="A4" s="223"/>
      <c r="B4" s="224"/>
      <c r="C4" s="224"/>
      <c r="D4" s="225"/>
      <c r="E4" s="225"/>
      <c r="F4" s="225"/>
      <c r="G4" s="225"/>
      <c r="H4" s="226"/>
      <c r="I4" s="226"/>
      <c r="J4" s="225"/>
      <c r="K4" s="225"/>
      <c r="L4" s="225"/>
      <c r="M4" s="227"/>
    </row>
    <row r="5" spans="1:34" ht="20.25" customHeight="1">
      <c r="A5" s="219"/>
      <c r="B5" s="214" t="s">
        <v>442</v>
      </c>
      <c r="C5" s="214"/>
      <c r="F5" s="221"/>
      <c r="G5" s="221"/>
      <c r="H5" s="222"/>
      <c r="I5" s="222"/>
    </row>
    <row r="6" spans="1:34" ht="30.75" customHeight="1">
      <c r="A6" s="223"/>
      <c r="B6" s="1151" t="s">
        <v>802</v>
      </c>
      <c r="C6" s="1152"/>
      <c r="D6" s="1152"/>
      <c r="E6" s="1152"/>
      <c r="F6" s="1152"/>
      <c r="G6" s="1152"/>
      <c r="H6" s="1152"/>
      <c r="I6" s="1152"/>
      <c r="J6" s="1152"/>
      <c r="K6" s="1152"/>
      <c r="L6" s="1152"/>
      <c r="M6" s="1153"/>
    </row>
    <row r="7" spans="1:34" ht="20.100000000000001" customHeight="1">
      <c r="A7" s="223"/>
      <c r="B7" s="224"/>
      <c r="C7" s="224"/>
      <c r="D7" s="225"/>
      <c r="E7" s="225"/>
      <c r="F7" s="225"/>
      <c r="G7" s="225"/>
      <c r="H7" s="226"/>
      <c r="I7" s="226"/>
      <c r="J7" s="225"/>
      <c r="K7" s="225"/>
      <c r="L7" s="225"/>
      <c r="M7" s="227"/>
    </row>
    <row r="8" spans="1:34" s="214" customFormat="1" ht="22.5" customHeight="1">
      <c r="A8" s="219"/>
      <c r="B8" s="214" t="s">
        <v>443</v>
      </c>
      <c r="M8" s="215"/>
      <c r="N8" s="215"/>
      <c r="Q8" s="228"/>
    </row>
    <row r="9" spans="1:34" ht="24" customHeight="1">
      <c r="A9" s="223"/>
      <c r="B9" s="1154" t="s">
        <v>444</v>
      </c>
      <c r="C9" s="1154"/>
      <c r="D9" s="1154"/>
      <c r="E9" s="1154"/>
      <c r="F9" s="1155" t="s">
        <v>445</v>
      </c>
      <c r="G9" s="1155"/>
      <c r="H9" s="1155" t="s">
        <v>446</v>
      </c>
      <c r="I9" s="1155"/>
      <c r="J9" s="1155"/>
      <c r="K9" s="1155"/>
      <c r="L9" s="1157" t="s">
        <v>447</v>
      </c>
      <c r="M9" s="1158"/>
    </row>
    <row r="10" spans="1:34" ht="49.5" customHeight="1" thickBot="1">
      <c r="A10" s="223"/>
      <c r="B10" s="1129"/>
      <c r="C10" s="1129"/>
      <c r="D10" s="1129"/>
      <c r="E10" s="1129"/>
      <c r="F10" s="1156"/>
      <c r="G10" s="1156"/>
      <c r="H10" s="1159" t="s">
        <v>448</v>
      </c>
      <c r="I10" s="1159"/>
      <c r="J10" s="1159" t="s">
        <v>449</v>
      </c>
      <c r="K10" s="1159"/>
      <c r="L10" s="230" t="s">
        <v>450</v>
      </c>
      <c r="M10" s="231" t="s">
        <v>451</v>
      </c>
    </row>
    <row r="11" spans="1:34" ht="24" customHeight="1" thickTop="1">
      <c r="A11" s="223"/>
      <c r="B11" s="1164" t="s">
        <v>804</v>
      </c>
      <c r="C11" s="1164" t="s">
        <v>452</v>
      </c>
      <c r="D11" s="1164" t="s">
        <v>452</v>
      </c>
      <c r="E11" s="1164" t="s">
        <v>452</v>
      </c>
      <c r="F11" s="1165">
        <f>別紙１④!$C$63/100000</f>
        <v>1</v>
      </c>
      <c r="G11" s="1165"/>
      <c r="H11" s="1166"/>
      <c r="I11" s="1166"/>
      <c r="J11" s="1166"/>
      <c r="K11" s="1166"/>
      <c r="L11" s="393"/>
      <c r="M11" s="393"/>
    </row>
    <row r="12" spans="1:34" ht="24" customHeight="1">
      <c r="A12" s="223"/>
      <c r="B12" s="1160" t="s">
        <v>803</v>
      </c>
      <c r="C12" s="1160"/>
      <c r="D12" s="1160"/>
      <c r="E12" s="1160"/>
      <c r="F12" s="1161">
        <v>2</v>
      </c>
      <c r="G12" s="1161"/>
      <c r="H12" s="1149" t="s">
        <v>566</v>
      </c>
      <c r="I12" s="1149"/>
      <c r="J12" s="1149" t="s">
        <v>59</v>
      </c>
      <c r="K12" s="1149"/>
      <c r="L12" s="394" t="s">
        <v>566</v>
      </c>
      <c r="M12" s="395"/>
    </row>
    <row r="13" spans="1:34" ht="24" customHeight="1">
      <c r="A13" s="223"/>
      <c r="B13" s="1160"/>
      <c r="C13" s="1160"/>
      <c r="D13" s="1160"/>
      <c r="E13" s="1160"/>
      <c r="F13" s="1161"/>
      <c r="G13" s="1161"/>
      <c r="H13" s="1149"/>
      <c r="I13" s="1149"/>
      <c r="J13" s="1149"/>
      <c r="K13" s="1149"/>
      <c r="L13" s="395"/>
      <c r="M13" s="394"/>
    </row>
    <row r="14" spans="1:34" ht="24" customHeight="1">
      <c r="A14" s="223"/>
      <c r="B14" s="1160"/>
      <c r="C14" s="1160"/>
      <c r="D14" s="1160"/>
      <c r="E14" s="1160"/>
      <c r="F14" s="1161"/>
      <c r="G14" s="1161"/>
      <c r="H14" s="1149" t="s">
        <v>59</v>
      </c>
      <c r="I14" s="1149"/>
      <c r="J14" s="1149" t="s">
        <v>59</v>
      </c>
      <c r="K14" s="1149"/>
      <c r="L14" s="395"/>
      <c r="M14" s="394"/>
    </row>
    <row r="15" spans="1:34" ht="24" customHeight="1">
      <c r="A15" s="223"/>
      <c r="B15" s="1136" t="s">
        <v>453</v>
      </c>
      <c r="C15" s="1136" t="s">
        <v>453</v>
      </c>
      <c r="D15" s="1136" t="s">
        <v>453</v>
      </c>
      <c r="E15" s="1136" t="s">
        <v>453</v>
      </c>
      <c r="F15" s="1162">
        <f>SUM(F11:G14)</f>
        <v>3</v>
      </c>
      <c r="G15" s="1162"/>
      <c r="H15" s="1163"/>
      <c r="I15" s="1163"/>
      <c r="J15" s="1163"/>
      <c r="K15" s="1163"/>
      <c r="L15" s="396"/>
      <c r="M15" s="396"/>
    </row>
    <row r="16" spans="1:34" ht="27.6" customHeight="1">
      <c r="A16" s="223"/>
      <c r="B16" s="1150" t="s">
        <v>454</v>
      </c>
      <c r="C16" s="1150"/>
      <c r="D16" s="1150"/>
      <c r="E16" s="1150"/>
      <c r="F16" s="1150"/>
      <c r="G16" s="1150"/>
      <c r="H16" s="1150"/>
      <c r="I16" s="1150"/>
      <c r="J16" s="1150"/>
      <c r="K16" s="1150"/>
      <c r="L16" s="1150"/>
      <c r="M16" s="1150"/>
      <c r="N16" s="1150"/>
      <c r="O16" s="217"/>
      <c r="P16" s="217"/>
      <c r="Q16" s="217"/>
      <c r="R16" s="217"/>
      <c r="S16" s="217"/>
      <c r="T16" s="217"/>
      <c r="U16" s="217"/>
      <c r="V16" s="217"/>
      <c r="W16" s="217"/>
      <c r="X16" s="217"/>
      <c r="Y16" s="217"/>
      <c r="Z16" s="217"/>
      <c r="AA16" s="217"/>
      <c r="AB16" s="217"/>
      <c r="AC16" s="217"/>
      <c r="AD16" s="217"/>
      <c r="AE16" s="217"/>
      <c r="AF16" s="217"/>
      <c r="AG16" s="217"/>
      <c r="AH16" s="217"/>
    </row>
    <row r="17" spans="1:34" ht="20.100000000000001" customHeight="1">
      <c r="A17" s="223"/>
      <c r="B17" s="229"/>
      <c r="C17" s="229"/>
      <c r="D17" s="229"/>
      <c r="E17" s="229"/>
      <c r="F17" s="229"/>
      <c r="G17" s="229"/>
      <c r="H17" s="229"/>
      <c r="I17" s="229"/>
      <c r="J17" s="229"/>
      <c r="K17" s="229"/>
      <c r="L17" s="229"/>
      <c r="M17" s="229"/>
      <c r="N17" s="229"/>
      <c r="O17" s="217"/>
      <c r="P17" s="217"/>
      <c r="Q17" s="217"/>
      <c r="R17" s="217"/>
      <c r="S17" s="217"/>
      <c r="T17" s="217"/>
      <c r="U17" s="217"/>
      <c r="V17" s="217"/>
      <c r="W17" s="217"/>
      <c r="X17" s="217"/>
      <c r="Y17" s="217"/>
      <c r="Z17" s="217"/>
      <c r="AA17" s="217"/>
      <c r="AB17" s="217"/>
      <c r="AC17" s="217"/>
      <c r="AD17" s="217"/>
      <c r="AE17" s="217"/>
      <c r="AF17" s="217"/>
      <c r="AG17" s="217"/>
      <c r="AH17" s="217"/>
    </row>
    <row r="18" spans="1:34" s="214" customFormat="1" ht="22.5" customHeight="1">
      <c r="A18" s="219"/>
      <c r="B18" s="214" t="s">
        <v>455</v>
      </c>
      <c r="M18" s="215"/>
      <c r="N18" s="215"/>
      <c r="Q18" s="228"/>
    </row>
    <row r="19" spans="1:34" ht="24" customHeight="1" thickBot="1">
      <c r="A19" s="223"/>
      <c r="B19" s="1129" t="s">
        <v>456</v>
      </c>
      <c r="C19" s="1129"/>
      <c r="D19" s="1156"/>
      <c r="E19" s="1156"/>
      <c r="F19" s="1156"/>
      <c r="G19" s="1156"/>
      <c r="H19" s="1156" t="s">
        <v>456</v>
      </c>
      <c r="I19" s="1156"/>
      <c r="J19" s="1156"/>
      <c r="K19" s="1156"/>
      <c r="L19" s="1156"/>
      <c r="M19" s="1156"/>
    </row>
    <row r="20" spans="1:34" ht="23.85" customHeight="1" thickTop="1">
      <c r="A20" s="223"/>
      <c r="B20" s="1149" t="s">
        <v>59</v>
      </c>
      <c r="C20" s="1149"/>
      <c r="D20" s="1167" t="s">
        <v>457</v>
      </c>
      <c r="E20" s="1167"/>
      <c r="F20" s="1167"/>
      <c r="G20" s="1167"/>
      <c r="H20" s="1149" t="s">
        <v>59</v>
      </c>
      <c r="I20" s="1149"/>
      <c r="J20" s="1168" t="s">
        <v>458</v>
      </c>
      <c r="K20" s="1168"/>
      <c r="L20" s="1168"/>
      <c r="M20" s="1168"/>
    </row>
    <row r="21" spans="1:34" ht="24" customHeight="1">
      <c r="A21" s="223"/>
      <c r="B21" s="1149" t="s">
        <v>566</v>
      </c>
      <c r="C21" s="1149"/>
      <c r="D21" s="1169" t="s">
        <v>459</v>
      </c>
      <c r="E21" s="1169"/>
      <c r="F21" s="1169"/>
      <c r="G21" s="1169"/>
      <c r="H21" s="1149"/>
      <c r="I21" s="1149"/>
      <c r="J21" s="1170" t="s">
        <v>460</v>
      </c>
      <c r="K21" s="1170"/>
      <c r="L21" s="1170"/>
      <c r="M21" s="1170"/>
    </row>
    <row r="22" spans="1:34" ht="24" customHeight="1">
      <c r="A22" s="223"/>
      <c r="B22" s="1149" t="s">
        <v>566</v>
      </c>
      <c r="C22" s="1149"/>
      <c r="D22" s="1169" t="s">
        <v>507</v>
      </c>
      <c r="E22" s="1169"/>
      <c r="F22" s="1169"/>
      <c r="G22" s="1169"/>
      <c r="H22" s="1145" t="s">
        <v>59</v>
      </c>
      <c r="I22" s="1146"/>
      <c r="J22" s="352" t="s">
        <v>805</v>
      </c>
      <c r="K22" s="353"/>
      <c r="L22" s="353"/>
      <c r="M22" s="354"/>
    </row>
    <row r="23" spans="1:34" ht="24" customHeight="1">
      <c r="A23" s="223"/>
      <c r="B23" s="1149" t="s">
        <v>566</v>
      </c>
      <c r="C23" s="1149"/>
      <c r="D23" s="1169" t="s">
        <v>461</v>
      </c>
      <c r="E23" s="1169"/>
      <c r="F23" s="1169"/>
      <c r="G23" s="1169"/>
      <c r="H23" s="1147"/>
      <c r="I23" s="1148"/>
      <c r="J23" s="1171"/>
      <c r="K23" s="1172"/>
      <c r="L23" s="1172"/>
      <c r="M23" s="1173"/>
    </row>
    <row r="24" spans="1:34" ht="108.4" customHeight="1">
      <c r="A24" s="223"/>
      <c r="B24" s="1174" t="s">
        <v>814</v>
      </c>
      <c r="C24" s="1174"/>
      <c r="D24" s="1174"/>
      <c r="E24" s="1174"/>
      <c r="F24" s="1174"/>
      <c r="G24" s="1174"/>
      <c r="H24" s="1174"/>
      <c r="I24" s="1174"/>
      <c r="J24" s="1174"/>
      <c r="K24" s="1174"/>
      <c r="L24" s="1174"/>
      <c r="M24" s="1174"/>
    </row>
    <row r="25" spans="1:34" ht="40.15" customHeight="1">
      <c r="A25" s="223"/>
      <c r="B25" s="1150" t="s">
        <v>462</v>
      </c>
      <c r="C25" s="1150"/>
      <c r="D25" s="1150"/>
      <c r="E25" s="1150"/>
      <c r="F25" s="1150"/>
      <c r="G25" s="1150"/>
      <c r="H25" s="1150"/>
      <c r="I25" s="1150"/>
      <c r="J25" s="1150"/>
      <c r="K25" s="1150"/>
      <c r="L25" s="1150"/>
      <c r="M25" s="1150"/>
      <c r="N25" s="217"/>
      <c r="O25" s="217"/>
      <c r="P25" s="217"/>
      <c r="Q25" s="217"/>
      <c r="R25" s="217"/>
      <c r="S25" s="217"/>
      <c r="T25" s="217"/>
      <c r="U25" s="217"/>
      <c r="V25" s="217"/>
      <c r="W25" s="217"/>
      <c r="X25" s="217"/>
      <c r="Y25" s="217"/>
      <c r="Z25" s="217"/>
      <c r="AA25" s="217"/>
      <c r="AB25" s="217"/>
      <c r="AC25" s="217"/>
      <c r="AD25" s="217"/>
      <c r="AE25" s="217"/>
      <c r="AF25" s="217"/>
      <c r="AG25" s="217"/>
      <c r="AH25" s="217"/>
    </row>
    <row r="26" spans="1:34" ht="20.100000000000001" customHeight="1">
      <c r="A26" s="223"/>
      <c r="B26" s="229"/>
      <c r="C26" s="229"/>
      <c r="D26" s="229"/>
      <c r="E26" s="229"/>
      <c r="F26" s="229"/>
      <c r="G26" s="229"/>
      <c r="H26" s="229"/>
      <c r="I26" s="229"/>
      <c r="J26" s="229"/>
      <c r="K26" s="229"/>
      <c r="L26" s="229"/>
      <c r="M26" s="229"/>
      <c r="N26" s="229"/>
      <c r="O26" s="217"/>
      <c r="P26" s="217"/>
      <c r="Q26" s="217"/>
      <c r="R26" s="217"/>
      <c r="S26" s="217"/>
      <c r="T26" s="217"/>
      <c r="U26" s="217"/>
      <c r="V26" s="217"/>
      <c r="W26" s="217"/>
      <c r="X26" s="217"/>
      <c r="Y26" s="217"/>
      <c r="Z26" s="217"/>
      <c r="AA26" s="217"/>
      <c r="AB26" s="217"/>
      <c r="AC26" s="217"/>
      <c r="AD26" s="217"/>
      <c r="AE26" s="217"/>
      <c r="AF26" s="217"/>
      <c r="AG26" s="217"/>
      <c r="AH26" s="217"/>
    </row>
    <row r="27" spans="1:34" s="214" customFormat="1" ht="22.5" customHeight="1">
      <c r="A27" s="219"/>
      <c r="B27" s="214" t="s">
        <v>463</v>
      </c>
      <c r="M27" s="215"/>
      <c r="N27" s="215"/>
      <c r="Q27" s="228"/>
    </row>
    <row r="28" spans="1:34" ht="24" customHeight="1" thickBot="1">
      <c r="A28" s="223"/>
      <c r="B28" s="1129" t="s">
        <v>456</v>
      </c>
      <c r="C28" s="1129"/>
      <c r="D28" s="1156" t="s">
        <v>464</v>
      </c>
      <c r="E28" s="1156"/>
      <c r="F28" s="1156"/>
      <c r="G28" s="1156"/>
      <c r="H28" s="1156" t="s">
        <v>456</v>
      </c>
      <c r="I28" s="1156"/>
      <c r="J28" s="1156" t="s">
        <v>464</v>
      </c>
      <c r="K28" s="1156"/>
      <c r="L28" s="1156"/>
    </row>
    <row r="29" spans="1:34" ht="24" customHeight="1" thickTop="1">
      <c r="A29" s="223"/>
      <c r="B29" s="1145" t="s">
        <v>566</v>
      </c>
      <c r="C29" s="1146"/>
      <c r="D29" s="1167" t="s">
        <v>465</v>
      </c>
      <c r="E29" s="1167"/>
      <c r="F29" s="1167"/>
      <c r="G29" s="1167"/>
      <c r="H29" s="1149" t="s">
        <v>566</v>
      </c>
      <c r="I29" s="1149"/>
      <c r="J29" s="1168" t="s">
        <v>466</v>
      </c>
      <c r="K29" s="1168"/>
      <c r="L29" s="1168"/>
    </row>
    <row r="30" spans="1:34" ht="23.85" customHeight="1">
      <c r="A30" s="223"/>
      <c r="B30" s="1147"/>
      <c r="C30" s="1148"/>
      <c r="D30" s="1169"/>
      <c r="E30" s="1169"/>
      <c r="F30" s="1169"/>
      <c r="G30" s="1169"/>
      <c r="H30" s="1149"/>
      <c r="I30" s="1149"/>
      <c r="J30" s="1170" t="s">
        <v>467</v>
      </c>
      <c r="K30" s="1170"/>
      <c r="L30" s="1170"/>
    </row>
    <row r="31" spans="1:34" ht="39.4" customHeight="1">
      <c r="A31" s="223"/>
      <c r="B31" s="1149" t="s">
        <v>566</v>
      </c>
      <c r="C31" s="1149"/>
      <c r="D31" s="1169" t="s">
        <v>468</v>
      </c>
      <c r="E31" s="1169"/>
      <c r="F31" s="1169"/>
      <c r="G31" s="1169"/>
      <c r="H31" s="1149" t="s">
        <v>566</v>
      </c>
      <c r="I31" s="1149"/>
      <c r="J31" s="1170" t="s">
        <v>469</v>
      </c>
      <c r="K31" s="1170"/>
      <c r="L31" s="1170"/>
    </row>
    <row r="32" spans="1:34" ht="24" customHeight="1">
      <c r="A32" s="223"/>
      <c r="B32" s="1149" t="s">
        <v>566</v>
      </c>
      <c r="C32" s="1149"/>
      <c r="D32" s="1169" t="s">
        <v>470</v>
      </c>
      <c r="E32" s="1169"/>
      <c r="F32" s="1169"/>
      <c r="G32" s="1169"/>
      <c r="H32" s="1149" t="s">
        <v>59</v>
      </c>
      <c r="I32" s="1149"/>
      <c r="J32" s="1170" t="s">
        <v>471</v>
      </c>
      <c r="K32" s="1170"/>
      <c r="L32" s="1170"/>
    </row>
    <row r="33" spans="1:34" ht="24" customHeight="1">
      <c r="A33" s="223"/>
      <c r="B33" s="1149"/>
      <c r="C33" s="1149"/>
      <c r="D33" s="1169" t="s">
        <v>472</v>
      </c>
      <c r="E33" s="1169"/>
      <c r="F33" s="1169"/>
      <c r="G33" s="1169"/>
      <c r="H33" s="1145" t="s">
        <v>59</v>
      </c>
      <c r="I33" s="1146"/>
      <c r="J33" s="351" t="s">
        <v>699</v>
      </c>
      <c r="K33" s="351"/>
      <c r="L33" s="351"/>
    </row>
    <row r="34" spans="1:34" ht="24" customHeight="1">
      <c r="A34" s="223"/>
      <c r="B34" s="1149"/>
      <c r="C34" s="1149"/>
      <c r="D34" s="1169" t="s">
        <v>473</v>
      </c>
      <c r="E34" s="1169"/>
      <c r="F34" s="1169"/>
      <c r="G34" s="1169"/>
      <c r="H34" s="1147"/>
      <c r="I34" s="1148"/>
      <c r="J34" s="1175"/>
      <c r="K34" s="1176"/>
      <c r="L34" s="1177"/>
    </row>
    <row r="35" spans="1:34" ht="20.100000000000001" customHeight="1">
      <c r="A35" s="223"/>
      <c r="B35" s="229"/>
      <c r="C35" s="229"/>
      <c r="D35" s="229"/>
      <c r="E35" s="229"/>
      <c r="F35" s="229"/>
      <c r="G35" s="229"/>
      <c r="H35" s="229"/>
      <c r="I35" s="229"/>
      <c r="J35" s="229"/>
      <c r="K35" s="229"/>
      <c r="L35" s="229"/>
      <c r="M35" s="229"/>
      <c r="N35" s="229"/>
      <c r="O35" s="217"/>
      <c r="P35" s="217"/>
      <c r="Q35" s="217"/>
      <c r="R35" s="217"/>
      <c r="S35" s="217"/>
      <c r="T35" s="217"/>
      <c r="U35" s="217"/>
      <c r="V35" s="217"/>
      <c r="W35" s="217"/>
      <c r="X35" s="217"/>
      <c r="Y35" s="217"/>
      <c r="Z35" s="217"/>
      <c r="AA35" s="217"/>
      <c r="AB35" s="217"/>
      <c r="AC35" s="217"/>
      <c r="AD35" s="217"/>
      <c r="AE35" s="217"/>
      <c r="AF35" s="217"/>
      <c r="AG35" s="217"/>
      <c r="AH35" s="217"/>
    </row>
    <row r="36" spans="1:34" s="214" customFormat="1" ht="22.5" customHeight="1">
      <c r="A36" s="219"/>
      <c r="B36" s="214" t="s">
        <v>474</v>
      </c>
      <c r="M36" s="215"/>
      <c r="N36" s="215"/>
      <c r="Q36" s="228"/>
    </row>
    <row r="37" spans="1:34" ht="24" customHeight="1" thickBot="1">
      <c r="A37" s="223"/>
      <c r="B37" s="1129" t="s">
        <v>456</v>
      </c>
      <c r="C37" s="1129"/>
      <c r="D37" s="1156" t="s">
        <v>475</v>
      </c>
      <c r="E37" s="1156"/>
      <c r="F37" s="1156"/>
      <c r="G37" s="1156" t="s">
        <v>456</v>
      </c>
      <c r="H37" s="1156"/>
      <c r="I37" s="1178" t="s">
        <v>475</v>
      </c>
      <c r="J37" s="1179"/>
      <c r="K37" s="1179"/>
      <c r="L37" s="1180"/>
    </row>
    <row r="38" spans="1:34" ht="24" customHeight="1" thickTop="1">
      <c r="A38" s="223"/>
      <c r="B38" s="1149" t="s">
        <v>566</v>
      </c>
      <c r="C38" s="1149"/>
      <c r="D38" s="1167" t="s">
        <v>476</v>
      </c>
      <c r="E38" s="1167"/>
      <c r="F38" s="1167"/>
      <c r="G38" s="1149" t="s">
        <v>59</v>
      </c>
      <c r="H38" s="1149"/>
      <c r="I38" s="1181" t="s">
        <v>477</v>
      </c>
      <c r="J38" s="1182"/>
      <c r="K38" s="1182"/>
      <c r="L38" s="1183"/>
    </row>
    <row r="39" spans="1:34" ht="23.85" customHeight="1">
      <c r="A39" s="223"/>
      <c r="B39" s="1149" t="s">
        <v>566</v>
      </c>
      <c r="C39" s="1149"/>
      <c r="D39" s="1169" t="s">
        <v>478</v>
      </c>
      <c r="E39" s="1169"/>
      <c r="F39" s="1169"/>
      <c r="G39" s="1149" t="s">
        <v>59</v>
      </c>
      <c r="H39" s="1149"/>
      <c r="I39" s="319" t="s">
        <v>700</v>
      </c>
      <c r="J39" s="1184"/>
      <c r="K39" s="1184"/>
      <c r="L39" s="320" t="s">
        <v>701</v>
      </c>
    </row>
    <row r="40" spans="1:34" ht="92.65" customHeight="1">
      <c r="A40" s="223"/>
      <c r="B40" s="1139" t="s">
        <v>479</v>
      </c>
      <c r="C40" s="1139"/>
      <c r="D40" s="1139"/>
      <c r="E40" s="1139"/>
      <c r="F40" s="1139"/>
      <c r="G40" s="1139"/>
      <c r="H40" s="1139"/>
      <c r="I40" s="1139"/>
      <c r="J40" s="1139"/>
      <c r="K40" s="1139"/>
      <c r="L40" s="217"/>
      <c r="M40" s="217"/>
      <c r="N40" s="217"/>
    </row>
    <row r="41" spans="1:34" ht="20.100000000000001" customHeight="1">
      <c r="A41" s="223"/>
      <c r="B41" s="229"/>
      <c r="C41" s="229"/>
      <c r="D41" s="229"/>
      <c r="E41" s="229"/>
      <c r="F41" s="229"/>
      <c r="G41" s="229"/>
      <c r="H41" s="229"/>
      <c r="I41" s="229"/>
      <c r="J41" s="229"/>
      <c r="K41" s="229"/>
      <c r="L41" s="229"/>
      <c r="M41" s="229"/>
      <c r="N41" s="229"/>
    </row>
    <row r="42" spans="1:34" s="214" customFormat="1" ht="22.5" customHeight="1">
      <c r="A42" s="219"/>
      <c r="B42" s="214" t="s">
        <v>480</v>
      </c>
      <c r="M42" s="215"/>
      <c r="N42" s="215"/>
      <c r="Q42" s="228"/>
    </row>
    <row r="43" spans="1:34" ht="24" customHeight="1">
      <c r="A43" s="223"/>
      <c r="B43" s="1136" t="s">
        <v>481</v>
      </c>
      <c r="C43" s="1136"/>
      <c r="D43" s="1136"/>
      <c r="E43" s="1136"/>
      <c r="F43" s="1136"/>
      <c r="G43" s="1136"/>
      <c r="H43" s="1136"/>
      <c r="I43" s="1136"/>
      <c r="J43" s="1136"/>
      <c r="K43" s="1136"/>
      <c r="L43" s="1136"/>
      <c r="M43" s="1136"/>
      <c r="N43" s="1136"/>
    </row>
    <row r="44" spans="1:34" ht="24" customHeight="1">
      <c r="A44" s="223"/>
      <c r="B44" s="1169" t="s">
        <v>417</v>
      </c>
      <c r="C44" s="1169"/>
      <c r="D44" s="1169"/>
      <c r="E44" s="1169"/>
      <c r="F44" s="1169"/>
      <c r="G44" s="1169"/>
      <c r="H44" s="232" t="s">
        <v>482</v>
      </c>
      <c r="I44" s="232" t="s">
        <v>483</v>
      </c>
      <c r="J44" s="232" t="s">
        <v>484</v>
      </c>
      <c r="K44" s="232" t="s">
        <v>485</v>
      </c>
      <c r="L44" s="232" t="s">
        <v>486</v>
      </c>
      <c r="M44" s="232" t="s">
        <v>487</v>
      </c>
      <c r="N44" s="232" t="s">
        <v>488</v>
      </c>
    </row>
    <row r="45" spans="1:34" ht="23.85" customHeight="1">
      <c r="A45" s="223"/>
      <c r="B45" s="1136" t="s">
        <v>489</v>
      </c>
      <c r="C45" s="1136"/>
      <c r="D45" s="1136"/>
      <c r="E45" s="1136"/>
      <c r="F45" s="1136"/>
      <c r="G45" s="1136"/>
      <c r="H45" s="394" t="s">
        <v>566</v>
      </c>
      <c r="I45" s="394" t="s">
        <v>566</v>
      </c>
      <c r="J45" s="394"/>
      <c r="K45" s="394" t="s">
        <v>59</v>
      </c>
      <c r="L45" s="394" t="s">
        <v>59</v>
      </c>
      <c r="M45" s="394" t="s">
        <v>59</v>
      </c>
      <c r="N45" s="394" t="s">
        <v>59</v>
      </c>
    </row>
    <row r="46" spans="1:34" ht="24" customHeight="1">
      <c r="A46" s="223"/>
      <c r="B46" s="1136" t="s">
        <v>490</v>
      </c>
      <c r="C46" s="1136"/>
      <c r="D46" s="1136"/>
      <c r="E46" s="1136"/>
      <c r="F46" s="1136"/>
      <c r="G46" s="1136"/>
      <c r="H46" s="394" t="s">
        <v>59</v>
      </c>
      <c r="I46" s="394" t="s">
        <v>566</v>
      </c>
      <c r="J46" s="394"/>
      <c r="K46" s="394" t="s">
        <v>59</v>
      </c>
      <c r="L46" s="394" t="s">
        <v>59</v>
      </c>
      <c r="M46" s="394" t="s">
        <v>59</v>
      </c>
      <c r="N46" s="394" t="s">
        <v>59</v>
      </c>
    </row>
    <row r="47" spans="1:34" ht="24" customHeight="1">
      <c r="A47" s="223"/>
      <c r="B47" s="1195" t="s">
        <v>491</v>
      </c>
      <c r="C47" s="1196"/>
      <c r="D47" s="1196"/>
      <c r="E47" s="1196"/>
      <c r="F47" s="1196"/>
      <c r="G47" s="1197"/>
      <c r="H47" s="397" t="s">
        <v>806</v>
      </c>
      <c r="I47" s="397"/>
      <c r="J47" s="397" t="s">
        <v>809</v>
      </c>
      <c r="K47" s="397"/>
      <c r="L47" s="397" t="s">
        <v>567</v>
      </c>
      <c r="M47" s="397"/>
      <c r="N47" s="397"/>
    </row>
    <row r="48" spans="1:34" ht="24" customHeight="1">
      <c r="A48" s="223"/>
      <c r="B48" s="1136" t="s">
        <v>492</v>
      </c>
      <c r="C48" s="1136"/>
      <c r="D48" s="1136"/>
      <c r="E48" s="1136"/>
      <c r="F48" s="1136"/>
      <c r="G48" s="1136"/>
      <c r="H48" s="394" t="s">
        <v>59</v>
      </c>
      <c r="I48" s="394" t="s">
        <v>59</v>
      </c>
      <c r="J48" s="394" t="s">
        <v>566</v>
      </c>
      <c r="K48" s="394" t="s">
        <v>59</v>
      </c>
      <c r="L48" s="394" t="s">
        <v>59</v>
      </c>
      <c r="M48" s="394" t="s">
        <v>59</v>
      </c>
      <c r="N48" s="394" t="s">
        <v>59</v>
      </c>
    </row>
    <row r="49" spans="1:14" ht="24" customHeight="1">
      <c r="A49" s="223"/>
      <c r="B49" s="1136" t="s">
        <v>493</v>
      </c>
      <c r="C49" s="1136"/>
      <c r="D49" s="1136"/>
      <c r="E49" s="1136"/>
      <c r="F49" s="1136"/>
      <c r="G49" s="1136"/>
      <c r="H49" s="398"/>
      <c r="I49" s="394" t="s">
        <v>59</v>
      </c>
      <c r="J49" s="394" t="s">
        <v>566</v>
      </c>
      <c r="K49" s="394" t="s">
        <v>566</v>
      </c>
      <c r="L49" s="394" t="s">
        <v>566</v>
      </c>
      <c r="M49" s="394" t="s">
        <v>566</v>
      </c>
      <c r="N49" s="398"/>
    </row>
    <row r="50" spans="1:14" ht="22.5" customHeight="1">
      <c r="A50" s="223"/>
      <c r="B50" s="1185" t="s">
        <v>810</v>
      </c>
      <c r="C50" s="1186"/>
      <c r="D50" s="1186"/>
      <c r="E50" s="1186"/>
      <c r="F50" s="1186"/>
      <c r="G50" s="1186"/>
      <c r="H50" s="1186"/>
      <c r="I50" s="1186"/>
      <c r="J50" s="1186"/>
      <c r="K50" s="1186"/>
      <c r="L50" s="1186"/>
      <c r="M50" s="1186"/>
      <c r="N50" s="1187"/>
    </row>
    <row r="51" spans="1:14" ht="22.5" customHeight="1">
      <c r="A51" s="223"/>
      <c r="B51" s="1188"/>
      <c r="C51" s="1189"/>
      <c r="D51" s="1189"/>
      <c r="E51" s="1189"/>
      <c r="F51" s="1189"/>
      <c r="G51" s="1189"/>
      <c r="H51" s="1189"/>
      <c r="I51" s="1189"/>
      <c r="J51" s="1189"/>
      <c r="K51" s="1189"/>
      <c r="L51" s="1189"/>
      <c r="M51" s="1189"/>
      <c r="N51" s="1190"/>
    </row>
    <row r="52" spans="1:14" ht="22.5" customHeight="1">
      <c r="A52" s="223"/>
      <c r="B52" s="1188"/>
      <c r="C52" s="1189"/>
      <c r="D52" s="1189"/>
      <c r="E52" s="1189"/>
      <c r="F52" s="1189"/>
      <c r="G52" s="1189"/>
      <c r="H52" s="1189"/>
      <c r="I52" s="1189"/>
      <c r="J52" s="1189"/>
      <c r="K52" s="1189"/>
      <c r="L52" s="1189"/>
      <c r="M52" s="1189"/>
      <c r="N52" s="1190"/>
    </row>
    <row r="53" spans="1:14" ht="22.5" customHeight="1">
      <c r="A53" s="223"/>
      <c r="B53" s="1188"/>
      <c r="C53" s="1189"/>
      <c r="D53" s="1189"/>
      <c r="E53" s="1189"/>
      <c r="F53" s="1189"/>
      <c r="G53" s="1189"/>
      <c r="H53" s="1189"/>
      <c r="I53" s="1189"/>
      <c r="J53" s="1189"/>
      <c r="K53" s="1189"/>
      <c r="L53" s="1189"/>
      <c r="M53" s="1189"/>
      <c r="N53" s="1190"/>
    </row>
    <row r="54" spans="1:14" ht="22.5" customHeight="1">
      <c r="A54" s="223"/>
      <c r="B54" s="1188"/>
      <c r="C54" s="1189"/>
      <c r="D54" s="1189"/>
      <c r="E54" s="1189"/>
      <c r="F54" s="1189"/>
      <c r="G54" s="1189"/>
      <c r="H54" s="1189"/>
      <c r="I54" s="1189"/>
      <c r="J54" s="1189"/>
      <c r="K54" s="1189"/>
      <c r="L54" s="1189"/>
      <c r="M54" s="1189"/>
      <c r="N54" s="1190"/>
    </row>
    <row r="55" spans="1:14" ht="22.5" customHeight="1">
      <c r="A55" s="223"/>
      <c r="B55" s="1188"/>
      <c r="C55" s="1189"/>
      <c r="D55" s="1189"/>
      <c r="E55" s="1189"/>
      <c r="F55" s="1189"/>
      <c r="G55" s="1189"/>
      <c r="H55" s="1189"/>
      <c r="I55" s="1189"/>
      <c r="J55" s="1189"/>
      <c r="K55" s="1189"/>
      <c r="L55" s="1189"/>
      <c r="M55" s="1189"/>
      <c r="N55" s="1190"/>
    </row>
    <row r="56" spans="1:14" ht="22.5" customHeight="1">
      <c r="B56" s="1188"/>
      <c r="C56" s="1189"/>
      <c r="D56" s="1189"/>
      <c r="E56" s="1189"/>
      <c r="F56" s="1189"/>
      <c r="G56" s="1189"/>
      <c r="H56" s="1189"/>
      <c r="I56" s="1189"/>
      <c r="J56" s="1189"/>
      <c r="K56" s="1189"/>
      <c r="L56" s="1189"/>
      <c r="M56" s="1189"/>
      <c r="N56" s="1190"/>
    </row>
    <row r="57" spans="1:14" s="234" customFormat="1" ht="22.5" customHeight="1">
      <c r="A57" s="233"/>
      <c r="B57" s="1188"/>
      <c r="C57" s="1189"/>
      <c r="D57" s="1189"/>
      <c r="E57" s="1189"/>
      <c r="F57" s="1189"/>
      <c r="G57" s="1189"/>
      <c r="H57" s="1189"/>
      <c r="I57" s="1189"/>
      <c r="J57" s="1189"/>
      <c r="K57" s="1189"/>
      <c r="L57" s="1189"/>
      <c r="M57" s="1189"/>
      <c r="N57" s="1190"/>
    </row>
    <row r="58" spans="1:14" ht="22.5" customHeight="1">
      <c r="B58" s="1191"/>
      <c r="C58" s="1192"/>
      <c r="D58" s="1192"/>
      <c r="E58" s="1192"/>
      <c r="F58" s="1192"/>
      <c r="G58" s="1192"/>
      <c r="H58" s="1192"/>
      <c r="I58" s="1192"/>
      <c r="J58" s="1192"/>
      <c r="K58" s="1192"/>
      <c r="L58" s="1192"/>
      <c r="M58" s="1192"/>
      <c r="N58" s="1193"/>
    </row>
    <row r="59" spans="1:14" ht="31.5" customHeight="1">
      <c r="A59" s="233"/>
      <c r="B59" s="1194" t="s">
        <v>722</v>
      </c>
      <c r="C59" s="1194"/>
      <c r="D59" s="1194"/>
      <c r="E59" s="1194"/>
      <c r="F59" s="1194"/>
      <c r="G59" s="1194"/>
      <c r="H59" s="1194"/>
      <c r="I59" s="1194"/>
      <c r="J59" s="1194"/>
      <c r="K59" s="1194"/>
      <c r="L59" s="1194"/>
      <c r="M59" s="1194"/>
      <c r="N59" s="1194"/>
    </row>
    <row r="60" spans="1:14" ht="20.100000000000001" customHeight="1"/>
    <row r="61" spans="1:14" s="214" customFormat="1" ht="22.5" customHeight="1">
      <c r="A61" s="219"/>
      <c r="B61" s="214" t="s">
        <v>494</v>
      </c>
      <c r="M61" s="228"/>
    </row>
    <row r="62" spans="1:14" ht="24" customHeight="1" thickBot="1">
      <c r="A62" s="223"/>
      <c r="B62" s="1129" t="s">
        <v>456</v>
      </c>
      <c r="C62" s="1129"/>
      <c r="D62" s="1129" t="s">
        <v>495</v>
      </c>
      <c r="E62" s="1129"/>
      <c r="F62" s="1129"/>
      <c r="G62" s="1129"/>
      <c r="H62" s="1129"/>
      <c r="I62" s="1129"/>
      <c r="J62" s="1129"/>
      <c r="K62" s="1129"/>
    </row>
    <row r="63" spans="1:14" ht="23.1" customHeight="1" thickTop="1">
      <c r="A63" s="223"/>
      <c r="B63" s="1149" t="s">
        <v>59</v>
      </c>
      <c r="C63" s="1149"/>
      <c r="D63" s="1168" t="s">
        <v>496</v>
      </c>
      <c r="E63" s="1168"/>
      <c r="F63" s="1168"/>
      <c r="G63" s="1168"/>
      <c r="H63" s="1168"/>
      <c r="I63" s="1168"/>
      <c r="J63" s="1168"/>
      <c r="K63" s="1168"/>
    </row>
    <row r="64" spans="1:14" ht="23.1" customHeight="1">
      <c r="A64" s="223"/>
      <c r="B64" s="1149"/>
      <c r="C64" s="1149"/>
      <c r="D64" s="1170" t="s">
        <v>497</v>
      </c>
      <c r="E64" s="1170"/>
      <c r="F64" s="1170"/>
      <c r="G64" s="1170"/>
      <c r="H64" s="1170"/>
      <c r="I64" s="1170"/>
      <c r="J64" s="1170"/>
      <c r="K64" s="1170"/>
    </row>
    <row r="65" spans="1:11" ht="23.1" customHeight="1">
      <c r="A65" s="223"/>
      <c r="B65" s="1149" t="s">
        <v>566</v>
      </c>
      <c r="C65" s="1149"/>
      <c r="D65" s="1170" t="s">
        <v>498</v>
      </c>
      <c r="E65" s="1170"/>
      <c r="F65" s="1170"/>
      <c r="G65" s="1170"/>
      <c r="H65" s="1170"/>
      <c r="I65" s="1170"/>
      <c r="J65" s="1170"/>
      <c r="K65" s="1170"/>
    </row>
    <row r="66" spans="1:11" ht="23.1" customHeight="1">
      <c r="B66" s="1149" t="s">
        <v>59</v>
      </c>
      <c r="C66" s="1149"/>
      <c r="D66" s="1170" t="s">
        <v>499</v>
      </c>
      <c r="E66" s="1170"/>
      <c r="F66" s="1170"/>
      <c r="G66" s="1170"/>
      <c r="H66" s="1170"/>
      <c r="I66" s="1170"/>
      <c r="J66" s="1170"/>
      <c r="K66" s="1170"/>
    </row>
    <row r="67" spans="1:11" ht="23.1" customHeight="1">
      <c r="B67" s="1149" t="s">
        <v>59</v>
      </c>
      <c r="C67" s="1149"/>
      <c r="D67" s="1170" t="s">
        <v>500</v>
      </c>
      <c r="E67" s="1170"/>
      <c r="F67" s="1170"/>
      <c r="G67" s="1170"/>
      <c r="H67" s="1170"/>
      <c r="I67" s="1170"/>
      <c r="J67" s="1170"/>
      <c r="K67" s="1170"/>
    </row>
    <row r="68" spans="1:11" ht="23.1" customHeight="1">
      <c r="B68" s="1149" t="s">
        <v>59</v>
      </c>
      <c r="C68" s="1149"/>
      <c r="D68" s="321" t="s">
        <v>702</v>
      </c>
      <c r="E68" s="319"/>
      <c r="F68" s="1184"/>
      <c r="G68" s="1184"/>
      <c r="H68" s="1184"/>
      <c r="I68" s="1184"/>
      <c r="J68" s="1184"/>
      <c r="K68" s="320" t="s">
        <v>703</v>
      </c>
    </row>
    <row r="69" spans="1:11" ht="20.100000000000001" customHeight="1"/>
  </sheetData>
  <mergeCells count="109">
    <mergeCell ref="B67:C67"/>
    <mergeCell ref="D67:K67"/>
    <mergeCell ref="B68:C68"/>
    <mergeCell ref="B64:C64"/>
    <mergeCell ref="D64:K64"/>
    <mergeCell ref="B65:C65"/>
    <mergeCell ref="D65:K65"/>
    <mergeCell ref="B66:C66"/>
    <mergeCell ref="D66:K66"/>
    <mergeCell ref="F68:J68"/>
    <mergeCell ref="B50:N58"/>
    <mergeCell ref="B59:N59"/>
    <mergeCell ref="B62:C62"/>
    <mergeCell ref="D62:K62"/>
    <mergeCell ref="B63:C63"/>
    <mergeCell ref="D63:K63"/>
    <mergeCell ref="B44:G44"/>
    <mergeCell ref="B45:G45"/>
    <mergeCell ref="B46:G46"/>
    <mergeCell ref="B48:G48"/>
    <mergeCell ref="B49:G49"/>
    <mergeCell ref="B47:G47"/>
    <mergeCell ref="B39:C39"/>
    <mergeCell ref="D39:F39"/>
    <mergeCell ref="G39:H39"/>
    <mergeCell ref="B40:K40"/>
    <mergeCell ref="B43:N43"/>
    <mergeCell ref="B37:C37"/>
    <mergeCell ref="D37:F37"/>
    <mergeCell ref="G37:H37"/>
    <mergeCell ref="B38:C38"/>
    <mergeCell ref="D38:F38"/>
    <mergeCell ref="G38:H38"/>
    <mergeCell ref="I37:L37"/>
    <mergeCell ref="I38:L38"/>
    <mergeCell ref="J39:K39"/>
    <mergeCell ref="B33:C33"/>
    <mergeCell ref="D33:G33"/>
    <mergeCell ref="H33:I34"/>
    <mergeCell ref="B34:C34"/>
    <mergeCell ref="D34:G34"/>
    <mergeCell ref="B31:C31"/>
    <mergeCell ref="D31:G31"/>
    <mergeCell ref="H31:I31"/>
    <mergeCell ref="J31:L31"/>
    <mergeCell ref="B32:C32"/>
    <mergeCell ref="D32:G32"/>
    <mergeCell ref="H32:I32"/>
    <mergeCell ref="J32:L32"/>
    <mergeCell ref="J34:L34"/>
    <mergeCell ref="B29:C30"/>
    <mergeCell ref="D29:G30"/>
    <mergeCell ref="H29:I29"/>
    <mergeCell ref="J29:L29"/>
    <mergeCell ref="H30:I30"/>
    <mergeCell ref="J30:L30"/>
    <mergeCell ref="B24:M24"/>
    <mergeCell ref="B25:M25"/>
    <mergeCell ref="B28:C28"/>
    <mergeCell ref="D28:G28"/>
    <mergeCell ref="H28:I28"/>
    <mergeCell ref="J28:L28"/>
    <mergeCell ref="B21:C21"/>
    <mergeCell ref="D21:G21"/>
    <mergeCell ref="H21:I21"/>
    <mergeCell ref="J21:M21"/>
    <mergeCell ref="B22:C22"/>
    <mergeCell ref="D22:G22"/>
    <mergeCell ref="H22:I23"/>
    <mergeCell ref="B23:C23"/>
    <mergeCell ref="D23:G23"/>
    <mergeCell ref="J23:M23"/>
    <mergeCell ref="B16:N16"/>
    <mergeCell ref="B19:C19"/>
    <mergeCell ref="D19:G19"/>
    <mergeCell ref="H19:I19"/>
    <mergeCell ref="J19:M19"/>
    <mergeCell ref="B20:C20"/>
    <mergeCell ref="D20:G20"/>
    <mergeCell ref="H20:I20"/>
    <mergeCell ref="J20:M20"/>
    <mergeCell ref="B15:E15"/>
    <mergeCell ref="F15:G15"/>
    <mergeCell ref="H15:I15"/>
    <mergeCell ref="J15:K15"/>
    <mergeCell ref="B11:E11"/>
    <mergeCell ref="F11:G11"/>
    <mergeCell ref="H11:I11"/>
    <mergeCell ref="J11:K11"/>
    <mergeCell ref="B12:E12"/>
    <mergeCell ref="F12:G12"/>
    <mergeCell ref="H12:I12"/>
    <mergeCell ref="J12:K12"/>
    <mergeCell ref="B3:N3"/>
    <mergeCell ref="B6:M6"/>
    <mergeCell ref="B9:E10"/>
    <mergeCell ref="F9:G10"/>
    <mergeCell ref="H9:K9"/>
    <mergeCell ref="L9:M9"/>
    <mergeCell ref="H10:I10"/>
    <mergeCell ref="J10:K10"/>
    <mergeCell ref="B14:E14"/>
    <mergeCell ref="F14:G14"/>
    <mergeCell ref="H14:I14"/>
    <mergeCell ref="J14:K14"/>
    <mergeCell ref="B13:E13"/>
    <mergeCell ref="F13:G13"/>
    <mergeCell ref="H13:I13"/>
    <mergeCell ref="J13:K13"/>
  </mergeCells>
  <phoneticPr fontId="3"/>
  <dataValidations count="1">
    <dataValidation type="list" allowBlank="1" showInputMessage="1" showErrorMessage="1" prompt="該当する場合「○」を記載" sqref="B63:C68 B20:C23 H20:I23 B29:C34 H29:I34 B38:C39 G38:H39 H45:N46 H48:I48 J48:M49 N48 I49 H12:M14" xr:uid="{00000000-0002-0000-0C00-000000000000}">
      <formula1>"　,○,"</formula1>
    </dataValidation>
  </dataValidations>
  <printOptions horizontalCentered="1"/>
  <pageMargins left="0.59055118110236227" right="0.31496062992125984" top="0.55118110236220474" bottom="0.15748031496062992" header="0.31496062992125984" footer="0.31496062992125984"/>
  <pageSetup paperSize="9" scale="76" fitToHeight="0" orientation="portrait" r:id="rId1"/>
  <rowBreaks count="1" manualBreakCount="1">
    <brk id="35"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fitToPage="1"/>
  </sheetPr>
  <dimension ref="A2:AH58"/>
  <sheetViews>
    <sheetView view="pageBreakPreview" topLeftCell="B10" zoomScaleNormal="100" zoomScaleSheetLayoutView="100" workbookViewId="0">
      <selection activeCell="T12" sqref="T12"/>
    </sheetView>
  </sheetViews>
  <sheetFormatPr defaultColWidth="4.125" defaultRowHeight="18" customHeight="1"/>
  <cols>
    <col min="1" max="1" width="1.875" style="216" customWidth="1"/>
    <col min="2" max="14" width="9.625" style="216" customWidth="1"/>
    <col min="15" max="15" width="2.625" style="216" customWidth="1"/>
    <col min="16" max="16" width="5.875" style="216" customWidth="1"/>
    <col min="17" max="122" width="4.625" style="216" customWidth="1"/>
    <col min="123" max="255" width="8.625" style="216" customWidth="1"/>
    <col min="256" max="16384" width="4.125" style="216"/>
  </cols>
  <sheetData>
    <row r="2" spans="1:34" ht="19.7" customHeight="1">
      <c r="A2" s="219" t="s">
        <v>501</v>
      </c>
      <c r="B2" s="220"/>
      <c r="C2" s="220"/>
      <c r="D2" s="220"/>
      <c r="E2" s="220"/>
      <c r="F2" s="220"/>
      <c r="G2" s="220"/>
      <c r="H2" s="220"/>
      <c r="I2" s="220"/>
    </row>
    <row r="3" spans="1:34" ht="74.45" customHeight="1">
      <c r="A3" s="223"/>
      <c r="B3" s="1150" t="s">
        <v>502</v>
      </c>
      <c r="C3" s="1150"/>
      <c r="D3" s="1150"/>
      <c r="E3" s="1150"/>
      <c r="F3" s="1150"/>
      <c r="G3" s="1150"/>
      <c r="H3" s="1150"/>
      <c r="I3" s="1150"/>
      <c r="J3" s="1150"/>
      <c r="K3" s="1150"/>
      <c r="L3" s="1150"/>
      <c r="M3" s="1150"/>
      <c r="N3" s="1150"/>
      <c r="O3" s="217"/>
      <c r="P3" s="217"/>
      <c r="Q3" s="217"/>
      <c r="R3" s="217"/>
      <c r="S3" s="217"/>
      <c r="T3" s="217"/>
      <c r="U3" s="217"/>
      <c r="V3" s="217"/>
      <c r="W3" s="217"/>
      <c r="X3" s="217"/>
      <c r="Y3" s="217"/>
      <c r="Z3" s="217"/>
      <c r="AA3" s="217"/>
      <c r="AB3" s="217"/>
      <c r="AC3" s="217"/>
      <c r="AD3" s="217"/>
      <c r="AE3" s="217"/>
      <c r="AF3" s="217"/>
      <c r="AG3" s="217"/>
      <c r="AH3" s="217"/>
    </row>
    <row r="4" spans="1:34" ht="20.100000000000001" customHeight="1">
      <c r="A4" s="223"/>
      <c r="B4" s="224"/>
      <c r="C4" s="224"/>
      <c r="D4" s="225"/>
      <c r="E4" s="225"/>
      <c r="F4" s="225"/>
      <c r="G4" s="225"/>
      <c r="H4" s="226"/>
      <c r="I4" s="226"/>
      <c r="J4" s="225"/>
      <c r="K4" s="225"/>
      <c r="L4" s="225"/>
      <c r="M4" s="227"/>
    </row>
    <row r="5" spans="1:34" ht="20.25" customHeight="1">
      <c r="A5" s="219"/>
      <c r="B5" s="214" t="s">
        <v>503</v>
      </c>
      <c r="C5" s="214"/>
      <c r="F5" s="221"/>
      <c r="G5" s="221"/>
      <c r="H5" s="222"/>
      <c r="I5" s="222"/>
    </row>
    <row r="6" spans="1:34" ht="30.75" customHeight="1">
      <c r="A6" s="223"/>
      <c r="B6" s="1151" t="s">
        <v>811</v>
      </c>
      <c r="C6" s="1198"/>
      <c r="D6" s="1198"/>
      <c r="E6" s="1198"/>
      <c r="F6" s="1198"/>
      <c r="G6" s="1198"/>
      <c r="H6" s="1198"/>
      <c r="I6" s="1198"/>
      <c r="J6" s="1198"/>
      <c r="K6" s="1198"/>
      <c r="L6" s="1198"/>
      <c r="M6" s="1199"/>
    </row>
    <row r="7" spans="1:34" ht="20.100000000000001" customHeight="1">
      <c r="A7" s="223"/>
      <c r="B7" s="224"/>
      <c r="C7" s="224"/>
      <c r="D7" s="225"/>
      <c r="E7" s="225"/>
      <c r="F7" s="225"/>
      <c r="G7" s="225"/>
      <c r="H7" s="226"/>
      <c r="I7" s="226"/>
      <c r="J7" s="225"/>
      <c r="K7" s="225"/>
      <c r="L7" s="225"/>
      <c r="M7" s="227"/>
    </row>
    <row r="8" spans="1:34" s="214" customFormat="1" ht="22.5" customHeight="1">
      <c r="A8" s="219"/>
      <c r="B8" s="214" t="s">
        <v>504</v>
      </c>
      <c r="M8" s="215"/>
      <c r="N8" s="215"/>
      <c r="Q8" s="228"/>
    </row>
    <row r="9" spans="1:34" ht="24" customHeight="1">
      <c r="A9" s="223"/>
      <c r="B9" s="1154" t="s">
        <v>444</v>
      </c>
      <c r="C9" s="1154"/>
      <c r="D9" s="1154"/>
      <c r="E9" s="1154"/>
      <c r="F9" s="1155" t="s">
        <v>445</v>
      </c>
      <c r="G9" s="1155"/>
      <c r="H9" s="1155" t="s">
        <v>446</v>
      </c>
      <c r="I9" s="1155"/>
      <c r="J9" s="1155"/>
      <c r="K9" s="1155"/>
    </row>
    <row r="10" spans="1:34" ht="49.5" customHeight="1" thickBot="1">
      <c r="A10" s="223"/>
      <c r="B10" s="1129"/>
      <c r="C10" s="1129"/>
      <c r="D10" s="1129"/>
      <c r="E10" s="1129"/>
      <c r="F10" s="1156"/>
      <c r="G10" s="1156"/>
      <c r="H10" s="1159" t="s">
        <v>448</v>
      </c>
      <c r="I10" s="1159"/>
      <c r="J10" s="1159" t="s">
        <v>449</v>
      </c>
      <c r="K10" s="1159"/>
    </row>
    <row r="11" spans="1:34" ht="24" customHeight="1" thickTop="1">
      <c r="A11" s="223"/>
      <c r="B11" s="1164" t="s">
        <v>823</v>
      </c>
      <c r="C11" s="1164" t="s">
        <v>452</v>
      </c>
      <c r="D11" s="1164" t="s">
        <v>452</v>
      </c>
      <c r="E11" s="1164" t="s">
        <v>452</v>
      </c>
      <c r="F11" s="1203">
        <f>別紙１④!$C$63/100000</f>
        <v>1</v>
      </c>
      <c r="G11" s="1203"/>
      <c r="H11" s="1204"/>
      <c r="I11" s="1204"/>
      <c r="J11" s="1204"/>
      <c r="K11" s="1204"/>
    </row>
    <row r="12" spans="1:34" ht="24" customHeight="1">
      <c r="A12" s="223"/>
      <c r="B12" s="1160" t="s">
        <v>803</v>
      </c>
      <c r="C12" s="1160"/>
      <c r="D12" s="1160"/>
      <c r="E12" s="1160"/>
      <c r="F12" s="1200">
        <v>2</v>
      </c>
      <c r="G12" s="1200"/>
      <c r="H12" s="1149" t="s">
        <v>566</v>
      </c>
      <c r="I12" s="1149"/>
      <c r="J12" s="1205" t="s">
        <v>59</v>
      </c>
      <c r="K12" s="1205"/>
    </row>
    <row r="13" spans="1:34" ht="24" customHeight="1">
      <c r="A13" s="223"/>
      <c r="B13" s="1160" t="s">
        <v>812</v>
      </c>
      <c r="C13" s="1160"/>
      <c r="D13" s="1160"/>
      <c r="E13" s="1160"/>
      <c r="F13" s="1200">
        <v>7</v>
      </c>
      <c r="G13" s="1200"/>
      <c r="H13" s="1149" t="s">
        <v>566</v>
      </c>
      <c r="I13" s="1149"/>
      <c r="J13" s="1149" t="s">
        <v>59</v>
      </c>
      <c r="K13" s="1149"/>
    </row>
    <row r="14" spans="1:34" ht="24" customHeight="1">
      <c r="A14" s="223"/>
      <c r="B14" s="1160"/>
      <c r="C14" s="1160"/>
      <c r="D14" s="1160"/>
      <c r="E14" s="1160"/>
      <c r="F14" s="1200"/>
      <c r="G14" s="1200"/>
      <c r="H14" s="1149"/>
      <c r="I14" s="1149"/>
      <c r="J14" s="1149" t="s">
        <v>59</v>
      </c>
      <c r="K14" s="1149"/>
    </row>
    <row r="15" spans="1:34" ht="24" customHeight="1">
      <c r="A15" s="223"/>
      <c r="B15" s="1136" t="s">
        <v>453</v>
      </c>
      <c r="C15" s="1136" t="s">
        <v>453</v>
      </c>
      <c r="D15" s="1136" t="s">
        <v>453</v>
      </c>
      <c r="E15" s="1136" t="s">
        <v>453</v>
      </c>
      <c r="F15" s="1201">
        <f>SUM(F11:G14)</f>
        <v>10</v>
      </c>
      <c r="G15" s="1201"/>
      <c r="H15" s="1202"/>
      <c r="I15" s="1202"/>
      <c r="J15" s="1202"/>
      <c r="K15" s="1202"/>
    </row>
    <row r="16" spans="1:34" ht="51.4" customHeight="1">
      <c r="A16" s="223"/>
      <c r="B16" s="1139" t="s">
        <v>505</v>
      </c>
      <c r="C16" s="1139"/>
      <c r="D16" s="1139"/>
      <c r="E16" s="1139"/>
      <c r="F16" s="1139"/>
      <c r="G16" s="1139"/>
      <c r="H16" s="1139"/>
      <c r="I16" s="1139"/>
      <c r="J16" s="1139"/>
      <c r="K16" s="1139"/>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row>
    <row r="17" spans="1:34" ht="20.100000000000001" customHeight="1">
      <c r="A17" s="223"/>
      <c r="B17" s="229"/>
      <c r="C17" s="229"/>
      <c r="D17" s="229"/>
      <c r="E17" s="229"/>
      <c r="F17" s="229"/>
      <c r="G17" s="229"/>
      <c r="H17" s="229"/>
      <c r="I17" s="229"/>
      <c r="J17" s="229"/>
      <c r="K17" s="229"/>
      <c r="L17" s="229"/>
      <c r="M17" s="229"/>
      <c r="N17" s="229"/>
      <c r="O17" s="217"/>
      <c r="P17" s="217"/>
      <c r="Q17" s="217"/>
      <c r="R17" s="217"/>
      <c r="S17" s="217"/>
      <c r="T17" s="217"/>
      <c r="U17" s="217"/>
      <c r="V17" s="217"/>
      <c r="W17" s="217"/>
      <c r="X17" s="217"/>
      <c r="Y17" s="217"/>
      <c r="Z17" s="217"/>
      <c r="AA17" s="217"/>
      <c r="AB17" s="217"/>
      <c r="AC17" s="217"/>
      <c r="AD17" s="217"/>
      <c r="AE17" s="217"/>
      <c r="AF17" s="217"/>
      <c r="AG17" s="217"/>
      <c r="AH17" s="217"/>
    </row>
    <row r="18" spans="1:34" s="214" customFormat="1" ht="22.5" customHeight="1">
      <c r="A18" s="219"/>
      <c r="B18" s="214" t="s">
        <v>506</v>
      </c>
      <c r="M18" s="215"/>
      <c r="N18" s="215"/>
      <c r="Q18" s="228"/>
    </row>
    <row r="19" spans="1:34" ht="24" customHeight="1" thickBot="1">
      <c r="A19" s="223"/>
      <c r="B19" s="1129" t="s">
        <v>456</v>
      </c>
      <c r="C19" s="1129"/>
      <c r="D19" s="1156"/>
      <c r="E19" s="1156"/>
      <c r="F19" s="1156"/>
      <c r="G19" s="1156"/>
      <c r="H19" s="1156" t="s">
        <v>456</v>
      </c>
      <c r="I19" s="1156"/>
      <c r="J19" s="1156"/>
      <c r="K19" s="1156"/>
      <c r="L19" s="1156"/>
      <c r="M19" s="1156"/>
    </row>
    <row r="20" spans="1:34" ht="23.85" customHeight="1" thickTop="1">
      <c r="A20" s="223"/>
      <c r="B20" s="1149" t="s">
        <v>566</v>
      </c>
      <c r="C20" s="1149"/>
      <c r="D20" s="1167" t="s">
        <v>457</v>
      </c>
      <c r="E20" s="1167"/>
      <c r="F20" s="1167"/>
      <c r="G20" s="1167"/>
      <c r="H20" s="1149" t="s">
        <v>59</v>
      </c>
      <c r="I20" s="1149"/>
      <c r="J20" s="1168" t="s">
        <v>458</v>
      </c>
      <c r="K20" s="1168"/>
      <c r="L20" s="1168"/>
      <c r="M20" s="1168"/>
    </row>
    <row r="21" spans="1:34" ht="24" customHeight="1">
      <c r="A21" s="223"/>
      <c r="B21" s="1149"/>
      <c r="C21" s="1149"/>
      <c r="D21" s="1169" t="s">
        <v>459</v>
      </c>
      <c r="E21" s="1169"/>
      <c r="F21" s="1169"/>
      <c r="G21" s="1169"/>
      <c r="H21" s="1149" t="s">
        <v>59</v>
      </c>
      <c r="I21" s="1149"/>
      <c r="J21" s="1170" t="s">
        <v>460</v>
      </c>
      <c r="K21" s="1170"/>
      <c r="L21" s="1170"/>
      <c r="M21" s="1170"/>
    </row>
    <row r="22" spans="1:34" ht="24" customHeight="1">
      <c r="A22" s="223"/>
      <c r="B22" s="1149" t="s">
        <v>566</v>
      </c>
      <c r="C22" s="1149"/>
      <c r="D22" s="1169" t="s">
        <v>507</v>
      </c>
      <c r="E22" s="1169"/>
      <c r="F22" s="1169"/>
      <c r="G22" s="1169"/>
      <c r="H22" s="1145" t="s">
        <v>566</v>
      </c>
      <c r="I22" s="1146"/>
      <c r="J22" s="1207" t="s">
        <v>704</v>
      </c>
      <c r="K22" s="1208"/>
      <c r="L22" s="1208"/>
      <c r="M22" s="1209"/>
    </row>
    <row r="23" spans="1:34" ht="24" customHeight="1">
      <c r="A23" s="223"/>
      <c r="B23" s="1149"/>
      <c r="C23" s="1149"/>
      <c r="D23" s="1169" t="s">
        <v>461</v>
      </c>
      <c r="E23" s="1169"/>
      <c r="F23" s="1169"/>
      <c r="G23" s="1169"/>
      <c r="H23" s="1147"/>
      <c r="I23" s="1148"/>
      <c r="J23" s="1210" t="s">
        <v>705</v>
      </c>
      <c r="K23" s="1211"/>
      <c r="L23" s="1211"/>
      <c r="M23" s="1212"/>
    </row>
    <row r="24" spans="1:34" ht="108.4" customHeight="1">
      <c r="A24" s="223"/>
      <c r="B24" s="1206" t="s">
        <v>813</v>
      </c>
      <c r="C24" s="1206"/>
      <c r="D24" s="1206"/>
      <c r="E24" s="1206"/>
      <c r="F24" s="1206"/>
      <c r="G24" s="1206"/>
      <c r="H24" s="1206"/>
      <c r="I24" s="1206"/>
      <c r="J24" s="1206"/>
      <c r="K24" s="1206"/>
      <c r="L24" s="1206"/>
      <c r="M24" s="1206"/>
    </row>
    <row r="25" spans="1:34" ht="25.7" customHeight="1">
      <c r="A25" s="223"/>
      <c r="B25" s="1139" t="s">
        <v>462</v>
      </c>
      <c r="C25" s="1139"/>
      <c r="D25" s="1139"/>
      <c r="E25" s="1139"/>
      <c r="F25" s="1139"/>
      <c r="G25" s="1139"/>
      <c r="H25" s="1139"/>
      <c r="I25" s="1139"/>
      <c r="J25" s="1139"/>
      <c r="K25" s="1139"/>
      <c r="L25" s="1139"/>
      <c r="M25" s="1139"/>
      <c r="N25" s="217"/>
      <c r="O25" s="217"/>
      <c r="P25" s="217"/>
      <c r="Q25" s="217"/>
      <c r="R25" s="217"/>
      <c r="S25" s="217"/>
      <c r="T25" s="217"/>
      <c r="U25" s="217"/>
      <c r="V25" s="217"/>
      <c r="W25" s="217"/>
      <c r="X25" s="217"/>
      <c r="Y25" s="217"/>
      <c r="Z25" s="217"/>
      <c r="AA25" s="217"/>
      <c r="AB25" s="217"/>
      <c r="AC25" s="217"/>
      <c r="AD25" s="217"/>
      <c r="AE25" s="217"/>
      <c r="AF25" s="217"/>
      <c r="AG25" s="217"/>
      <c r="AH25" s="217"/>
    </row>
    <row r="26" spans="1:34" ht="20.100000000000001" customHeight="1">
      <c r="A26" s="223"/>
      <c r="B26" s="229"/>
      <c r="C26" s="229"/>
      <c r="D26" s="229"/>
      <c r="E26" s="229"/>
      <c r="F26" s="229"/>
      <c r="G26" s="229"/>
      <c r="H26" s="229"/>
      <c r="I26" s="229"/>
      <c r="J26" s="229"/>
      <c r="K26" s="229"/>
      <c r="L26" s="229"/>
      <c r="M26" s="229"/>
      <c r="N26" s="229"/>
      <c r="O26" s="217"/>
      <c r="P26" s="217"/>
      <c r="Q26" s="217"/>
      <c r="R26" s="217"/>
      <c r="S26" s="217"/>
      <c r="T26" s="217"/>
      <c r="U26" s="217"/>
      <c r="V26" s="217"/>
      <c r="W26" s="217"/>
      <c r="X26" s="217"/>
      <c r="Y26" s="217"/>
      <c r="Z26" s="217"/>
      <c r="AA26" s="217"/>
      <c r="AB26" s="217"/>
      <c r="AC26" s="217"/>
      <c r="AD26" s="217"/>
      <c r="AE26" s="217"/>
      <c r="AF26" s="217"/>
      <c r="AG26" s="217"/>
      <c r="AH26" s="217"/>
    </row>
    <row r="27" spans="1:34" s="214" customFormat="1" ht="22.5" customHeight="1">
      <c r="A27" s="219"/>
      <c r="B27" s="214" t="s">
        <v>508</v>
      </c>
      <c r="M27" s="215"/>
      <c r="N27" s="215"/>
      <c r="Q27" s="228"/>
    </row>
    <row r="28" spans="1:34" ht="24" customHeight="1" thickBot="1">
      <c r="A28" s="223"/>
      <c r="B28" s="1129" t="s">
        <v>456</v>
      </c>
      <c r="C28" s="1129"/>
      <c r="D28" s="1156" t="s">
        <v>509</v>
      </c>
      <c r="E28" s="1156"/>
      <c r="F28" s="1156"/>
      <c r="G28" s="1156"/>
      <c r="H28" s="1156" t="s">
        <v>456</v>
      </c>
      <c r="I28" s="1156"/>
      <c r="J28" s="1156" t="s">
        <v>509</v>
      </c>
      <c r="K28" s="1156"/>
      <c r="L28" s="1156"/>
      <c r="M28" s="1156"/>
    </row>
    <row r="29" spans="1:34" ht="24" customHeight="1" thickTop="1">
      <c r="A29" s="223"/>
      <c r="B29" s="1140" t="s">
        <v>566</v>
      </c>
      <c r="C29" s="1141"/>
      <c r="D29" s="1167" t="s">
        <v>510</v>
      </c>
      <c r="E29" s="1167"/>
      <c r="F29" s="1167"/>
      <c r="G29" s="1167"/>
      <c r="H29" s="1149" t="s">
        <v>59</v>
      </c>
      <c r="I29" s="1149"/>
      <c r="J29" s="1168" t="s">
        <v>511</v>
      </c>
      <c r="K29" s="1168"/>
      <c r="L29" s="1168"/>
      <c r="M29" s="1168"/>
    </row>
    <row r="30" spans="1:34" ht="23.85" customHeight="1">
      <c r="A30" s="223"/>
      <c r="B30" s="1149" t="s">
        <v>59</v>
      </c>
      <c r="C30" s="1149"/>
      <c r="D30" s="1169" t="s">
        <v>512</v>
      </c>
      <c r="E30" s="1169"/>
      <c r="F30" s="1169"/>
      <c r="G30" s="1169"/>
      <c r="H30" s="1149" t="s">
        <v>59</v>
      </c>
      <c r="I30" s="1149"/>
      <c r="J30" s="1170" t="s">
        <v>513</v>
      </c>
      <c r="K30" s="1170"/>
      <c r="L30" s="1170"/>
      <c r="M30" s="1170"/>
    </row>
    <row r="31" spans="1:34" ht="23.85" customHeight="1">
      <c r="A31" s="223"/>
      <c r="B31" s="1149" t="s">
        <v>566</v>
      </c>
      <c r="C31" s="1149"/>
      <c r="D31" s="1169" t="s">
        <v>514</v>
      </c>
      <c r="E31" s="1169"/>
      <c r="F31" s="1169"/>
      <c r="G31" s="1169"/>
      <c r="H31" s="1149" t="s">
        <v>59</v>
      </c>
      <c r="I31" s="1149"/>
      <c r="J31" s="1170" t="s">
        <v>515</v>
      </c>
      <c r="K31" s="1170"/>
      <c r="L31" s="1170"/>
      <c r="M31" s="1170"/>
    </row>
    <row r="32" spans="1:34" ht="24" customHeight="1">
      <c r="A32" s="223"/>
      <c r="B32" s="1149" t="s">
        <v>566</v>
      </c>
      <c r="C32" s="1149"/>
      <c r="D32" s="1169" t="s">
        <v>516</v>
      </c>
      <c r="E32" s="1169"/>
      <c r="F32" s="1169"/>
      <c r="G32" s="1169"/>
      <c r="H32" s="1149" t="s">
        <v>566</v>
      </c>
      <c r="I32" s="1149"/>
      <c r="J32" s="1170" t="s">
        <v>517</v>
      </c>
      <c r="K32" s="1170"/>
      <c r="L32" s="1170"/>
      <c r="M32" s="1170"/>
    </row>
    <row r="33" spans="1:34" ht="24" customHeight="1">
      <c r="A33" s="223"/>
      <c r="B33" s="1149" t="s">
        <v>566</v>
      </c>
      <c r="C33" s="1149"/>
      <c r="D33" s="1169" t="s">
        <v>518</v>
      </c>
      <c r="E33" s="1169"/>
      <c r="F33" s="1169"/>
      <c r="G33" s="1169"/>
      <c r="H33" s="1145" t="s">
        <v>566</v>
      </c>
      <c r="I33" s="1146"/>
      <c r="J33" s="1213" t="s">
        <v>707</v>
      </c>
      <c r="K33" s="1214"/>
      <c r="L33" s="1214"/>
      <c r="M33" s="1215"/>
    </row>
    <row r="34" spans="1:34" ht="24" customHeight="1">
      <c r="A34" s="223"/>
      <c r="B34" s="1149" t="s">
        <v>59</v>
      </c>
      <c r="C34" s="1149"/>
      <c r="D34" s="1170" t="s">
        <v>519</v>
      </c>
      <c r="E34" s="1170"/>
      <c r="F34" s="1170"/>
      <c r="G34" s="1170"/>
      <c r="H34" s="1147"/>
      <c r="I34" s="1148"/>
      <c r="J34" s="1210" t="s">
        <v>706</v>
      </c>
      <c r="K34" s="1211"/>
      <c r="L34" s="1211"/>
      <c r="M34" s="1212"/>
    </row>
    <row r="35" spans="1:34" ht="20.100000000000001" customHeight="1">
      <c r="A35" s="223"/>
      <c r="B35" s="229"/>
      <c r="C35" s="229"/>
      <c r="D35" s="229"/>
      <c r="E35" s="229"/>
      <c r="F35" s="229"/>
      <c r="G35" s="229"/>
      <c r="H35" s="229"/>
      <c r="I35" s="229"/>
      <c r="J35" s="229"/>
      <c r="K35" s="229"/>
      <c r="L35" s="229"/>
      <c r="M35" s="229"/>
      <c r="N35" s="229"/>
      <c r="O35" s="217"/>
      <c r="P35" s="217"/>
      <c r="Q35" s="217"/>
      <c r="X35" s="217"/>
      <c r="Y35" s="217"/>
      <c r="Z35" s="217"/>
      <c r="AA35" s="217"/>
      <c r="AB35" s="217"/>
      <c r="AC35" s="217"/>
      <c r="AD35" s="217"/>
      <c r="AE35" s="217"/>
      <c r="AF35" s="217"/>
      <c r="AG35" s="217"/>
      <c r="AH35" s="217"/>
    </row>
    <row r="36" spans="1:34" s="214" customFormat="1" ht="22.5" customHeight="1">
      <c r="A36" s="219"/>
      <c r="B36" s="214" t="s">
        <v>520</v>
      </c>
      <c r="M36" s="215"/>
      <c r="N36" s="215"/>
      <c r="Q36" s="228"/>
    </row>
    <row r="37" spans="1:34" ht="24" customHeight="1">
      <c r="A37" s="223"/>
      <c r="B37" s="1136" t="s">
        <v>481</v>
      </c>
      <c r="C37" s="1136"/>
      <c r="D37" s="1136"/>
      <c r="E37" s="1136"/>
      <c r="F37" s="1136"/>
      <c r="G37" s="1136"/>
      <c r="H37" s="1136"/>
      <c r="I37" s="1136"/>
      <c r="J37" s="1136"/>
      <c r="K37" s="1136"/>
      <c r="L37" s="1136"/>
      <c r="M37" s="1136"/>
      <c r="N37" s="1136"/>
    </row>
    <row r="38" spans="1:34" ht="24" customHeight="1">
      <c r="A38" s="223"/>
      <c r="B38" s="1169" t="s">
        <v>417</v>
      </c>
      <c r="C38" s="1169"/>
      <c r="D38" s="1169"/>
      <c r="E38" s="1169"/>
      <c r="F38" s="1169"/>
      <c r="G38" s="1169"/>
      <c r="H38" s="232" t="s">
        <v>482</v>
      </c>
      <c r="I38" s="232" t="s">
        <v>483</v>
      </c>
      <c r="J38" s="232" t="s">
        <v>484</v>
      </c>
      <c r="K38" s="232" t="s">
        <v>485</v>
      </c>
      <c r="L38" s="232" t="s">
        <v>486</v>
      </c>
      <c r="M38" s="232" t="s">
        <v>487</v>
      </c>
      <c r="N38" s="232" t="s">
        <v>488</v>
      </c>
    </row>
    <row r="39" spans="1:34" ht="23.85" customHeight="1">
      <c r="A39" s="223"/>
      <c r="B39" s="1136" t="s">
        <v>521</v>
      </c>
      <c r="C39" s="1136"/>
      <c r="D39" s="1136"/>
      <c r="E39" s="1136"/>
      <c r="F39" s="1136"/>
      <c r="G39" s="1136"/>
      <c r="H39" s="394" t="s">
        <v>59</v>
      </c>
      <c r="I39" s="394" t="s">
        <v>566</v>
      </c>
      <c r="J39" s="394" t="s">
        <v>566</v>
      </c>
      <c r="K39" s="394" t="s">
        <v>59</v>
      </c>
      <c r="L39" s="394" t="s">
        <v>59</v>
      </c>
      <c r="M39" s="394" t="s">
        <v>59</v>
      </c>
      <c r="N39" s="394" t="s">
        <v>59</v>
      </c>
    </row>
    <row r="40" spans="1:34" ht="24" customHeight="1">
      <c r="A40" s="223"/>
      <c r="B40" s="1136" t="s">
        <v>522</v>
      </c>
      <c r="C40" s="1136"/>
      <c r="D40" s="1136"/>
      <c r="E40" s="1136"/>
      <c r="F40" s="1136"/>
      <c r="G40" s="1136"/>
      <c r="H40" s="394" t="s">
        <v>566</v>
      </c>
      <c r="I40" s="394" t="s">
        <v>566</v>
      </c>
      <c r="J40" s="394" t="s">
        <v>566</v>
      </c>
      <c r="K40" s="394" t="s">
        <v>59</v>
      </c>
      <c r="L40" s="394" t="s">
        <v>59</v>
      </c>
      <c r="M40" s="394" t="s">
        <v>59</v>
      </c>
      <c r="N40" s="394" t="s">
        <v>59</v>
      </c>
    </row>
    <row r="41" spans="1:34" ht="36.4" customHeight="1">
      <c r="A41" s="223"/>
      <c r="B41" s="1136" t="s">
        <v>523</v>
      </c>
      <c r="C41" s="1136"/>
      <c r="D41" s="1136"/>
      <c r="E41" s="1136"/>
      <c r="F41" s="1136"/>
      <c r="G41" s="1136"/>
      <c r="H41" s="394" t="s">
        <v>59</v>
      </c>
      <c r="I41" s="394" t="s">
        <v>59</v>
      </c>
      <c r="J41" s="394" t="s">
        <v>566</v>
      </c>
      <c r="K41" s="394" t="s">
        <v>59</v>
      </c>
      <c r="L41" s="394" t="s">
        <v>59</v>
      </c>
      <c r="M41" s="394" t="s">
        <v>59</v>
      </c>
      <c r="N41" s="394" t="s">
        <v>59</v>
      </c>
    </row>
    <row r="42" spans="1:34" ht="24" customHeight="1">
      <c r="A42" s="223"/>
      <c r="B42" s="1136" t="s">
        <v>524</v>
      </c>
      <c r="C42" s="1136"/>
      <c r="D42" s="1136"/>
      <c r="E42" s="1136"/>
      <c r="F42" s="1136"/>
      <c r="G42" s="1136"/>
      <c r="H42" s="396"/>
      <c r="I42" s="394" t="s">
        <v>59</v>
      </c>
      <c r="J42" s="394" t="s">
        <v>59</v>
      </c>
      <c r="K42" s="394" t="s">
        <v>566</v>
      </c>
      <c r="L42" s="394" t="s">
        <v>566</v>
      </c>
      <c r="M42" s="394" t="s">
        <v>566</v>
      </c>
      <c r="N42" s="396"/>
    </row>
    <row r="43" spans="1:34" ht="239.25" customHeight="1">
      <c r="A43" s="223"/>
      <c r="B43" s="1206" t="s">
        <v>815</v>
      </c>
      <c r="C43" s="1206"/>
      <c r="D43" s="1206"/>
      <c r="E43" s="1206"/>
      <c r="F43" s="1206"/>
      <c r="G43" s="1206"/>
      <c r="H43" s="1206"/>
      <c r="I43" s="1206"/>
      <c r="J43" s="1206"/>
      <c r="K43" s="1206"/>
      <c r="L43" s="1206"/>
      <c r="M43" s="1206"/>
      <c r="N43" s="1206"/>
    </row>
    <row r="44" spans="1:34" ht="20.100000000000001" customHeight="1"/>
    <row r="45" spans="1:34" s="214" customFormat="1" ht="22.5" customHeight="1">
      <c r="A45" s="219"/>
      <c r="B45" s="214" t="s">
        <v>525</v>
      </c>
      <c r="M45" s="228"/>
    </row>
    <row r="46" spans="1:34" ht="24" customHeight="1" thickBot="1">
      <c r="A46" s="223"/>
      <c r="B46" s="1129" t="s">
        <v>526</v>
      </c>
      <c r="C46" s="1129"/>
      <c r="D46" s="1129" t="s">
        <v>527</v>
      </c>
      <c r="E46" s="1129"/>
      <c r="F46" s="1129"/>
      <c r="G46" s="1129" t="s">
        <v>528</v>
      </c>
      <c r="H46" s="1129"/>
      <c r="I46" s="1129"/>
      <c r="J46" s="1129" t="s">
        <v>529</v>
      </c>
      <c r="K46" s="1129"/>
      <c r="L46" s="1129"/>
    </row>
    <row r="47" spans="1:34" ht="23.1" customHeight="1" thickTop="1">
      <c r="A47" s="223"/>
      <c r="B47" s="1167" t="s">
        <v>530</v>
      </c>
      <c r="C47" s="1167"/>
      <c r="D47" s="1216" t="str">
        <f>別紙１④!K11</f>
        <v>佐世保　太郎</v>
      </c>
      <c r="E47" s="1216"/>
      <c r="F47" s="1216"/>
      <c r="G47" s="1217" t="s">
        <v>825</v>
      </c>
      <c r="H47" s="1217"/>
      <c r="I47" s="1217"/>
      <c r="J47" s="268" t="s">
        <v>583</v>
      </c>
      <c r="K47" s="404">
        <v>10</v>
      </c>
      <c r="L47" s="270" t="s">
        <v>60</v>
      </c>
    </row>
    <row r="48" spans="1:34" ht="23.1" customHeight="1">
      <c r="A48" s="223"/>
      <c r="B48" s="1169" t="s">
        <v>531</v>
      </c>
      <c r="C48" s="1169"/>
      <c r="D48" s="1216" t="str">
        <f>別紙１④!K12</f>
        <v>佐世保　丁太郎</v>
      </c>
      <c r="E48" s="1216"/>
      <c r="F48" s="1216"/>
      <c r="G48" s="1137" t="s">
        <v>826</v>
      </c>
      <c r="H48" s="1137"/>
      <c r="I48" s="1137"/>
      <c r="J48" s="269" t="s">
        <v>583</v>
      </c>
      <c r="K48" s="405">
        <v>12</v>
      </c>
      <c r="L48" s="271" t="s">
        <v>60</v>
      </c>
    </row>
    <row r="49" spans="1:13" ht="23.1" customHeight="1">
      <c r="A49" s="223"/>
      <c r="B49" s="1169" t="s">
        <v>532</v>
      </c>
      <c r="C49" s="1169"/>
      <c r="D49" s="1216" t="str">
        <f>別紙１④!K13</f>
        <v>佐世保　乙太郎</v>
      </c>
      <c r="E49" s="1216"/>
      <c r="F49" s="1216"/>
      <c r="G49" s="1137" t="s">
        <v>827</v>
      </c>
      <c r="H49" s="1137"/>
      <c r="I49" s="1137"/>
      <c r="J49" s="269" t="s">
        <v>583</v>
      </c>
      <c r="K49" s="405">
        <v>12</v>
      </c>
      <c r="L49" s="271" t="s">
        <v>60</v>
      </c>
    </row>
    <row r="50" spans="1:13" ht="23.1" customHeight="1">
      <c r="B50" s="1169" t="s">
        <v>533</v>
      </c>
      <c r="C50" s="1169"/>
      <c r="D50" s="1216" t="str">
        <f>別紙１④!K14</f>
        <v>佐世保　庚太郎</v>
      </c>
      <c r="E50" s="1216"/>
      <c r="F50" s="1216"/>
      <c r="G50" s="1137" t="s">
        <v>828</v>
      </c>
      <c r="H50" s="1137"/>
      <c r="I50" s="1137"/>
      <c r="J50" s="269" t="s">
        <v>583</v>
      </c>
      <c r="K50" s="405">
        <v>10</v>
      </c>
      <c r="L50" s="271" t="s">
        <v>60</v>
      </c>
    </row>
    <row r="51" spans="1:13" ht="23.1" customHeight="1">
      <c r="B51" s="1169" t="s">
        <v>534</v>
      </c>
      <c r="C51" s="1169"/>
      <c r="D51" s="1216" t="str">
        <f>別紙１④!K15</f>
        <v>佐世保　辛太郎</v>
      </c>
      <c r="E51" s="1216"/>
      <c r="F51" s="1216"/>
      <c r="G51" s="1137" t="s">
        <v>829</v>
      </c>
      <c r="H51" s="1137"/>
      <c r="I51" s="1137"/>
      <c r="J51" s="269" t="s">
        <v>583</v>
      </c>
      <c r="K51" s="405">
        <v>12</v>
      </c>
      <c r="L51" s="271" t="s">
        <v>60</v>
      </c>
    </row>
    <row r="52" spans="1:13" ht="23.1" customHeight="1">
      <c r="B52" s="1169" t="s">
        <v>535</v>
      </c>
      <c r="C52" s="1169"/>
      <c r="D52" s="1216" t="str">
        <f>別紙１④!K16</f>
        <v>佐世保　壬太郎</v>
      </c>
      <c r="E52" s="1216"/>
      <c r="F52" s="1216"/>
      <c r="G52" s="1137" t="s">
        <v>830</v>
      </c>
      <c r="H52" s="1137"/>
      <c r="I52" s="1137"/>
      <c r="J52" s="269" t="s">
        <v>583</v>
      </c>
      <c r="K52" s="405">
        <v>10</v>
      </c>
      <c r="L52" s="271" t="s">
        <v>60</v>
      </c>
    </row>
    <row r="53" spans="1:13" ht="57" customHeight="1">
      <c r="B53" s="1139" t="s">
        <v>536</v>
      </c>
      <c r="C53" s="1139"/>
      <c r="D53" s="1139"/>
      <c r="E53" s="1139"/>
      <c r="F53" s="1139"/>
      <c r="G53" s="1139"/>
      <c r="H53" s="1139"/>
      <c r="I53" s="1139"/>
      <c r="J53" s="1139"/>
      <c r="K53" s="1139"/>
      <c r="L53" s="1139"/>
    </row>
    <row r="54" spans="1:13" ht="20.100000000000001" customHeight="1"/>
    <row r="55" spans="1:13" s="214" customFormat="1" ht="22.5" customHeight="1">
      <c r="A55" s="219"/>
      <c r="B55" s="214" t="s">
        <v>537</v>
      </c>
      <c r="M55" s="228"/>
    </row>
    <row r="56" spans="1:13" ht="119.65" customHeight="1">
      <c r="A56" s="223"/>
      <c r="B56" s="1185" t="s">
        <v>831</v>
      </c>
      <c r="C56" s="1186"/>
      <c r="D56" s="1186"/>
      <c r="E56" s="1186"/>
      <c r="F56" s="1186"/>
      <c r="G56" s="1186"/>
      <c r="H56" s="1186"/>
      <c r="I56" s="1186"/>
      <c r="J56" s="1186"/>
      <c r="K56" s="1186"/>
      <c r="L56" s="1187"/>
    </row>
    <row r="57" spans="1:13" ht="238.5" customHeight="1">
      <c r="A57" s="223"/>
      <c r="B57" s="1218" t="s">
        <v>816</v>
      </c>
      <c r="C57" s="1219"/>
      <c r="D57" s="1219"/>
      <c r="E57" s="1219"/>
      <c r="F57" s="1219"/>
      <c r="G57" s="1219"/>
      <c r="H57" s="1219"/>
      <c r="I57" s="1219"/>
      <c r="J57" s="1219"/>
      <c r="K57" s="1219"/>
      <c r="L57" s="1220"/>
    </row>
    <row r="58" spans="1:13" ht="20.100000000000001" customHeight="1"/>
  </sheetData>
  <mergeCells count="108">
    <mergeCell ref="B57:L57"/>
    <mergeCell ref="B52:C52"/>
    <mergeCell ref="D52:F52"/>
    <mergeCell ref="G52:I52"/>
    <mergeCell ref="B53:L53"/>
    <mergeCell ref="B56:L56"/>
    <mergeCell ref="B50:C50"/>
    <mergeCell ref="D50:F50"/>
    <mergeCell ref="G50:I50"/>
    <mergeCell ref="B51:C51"/>
    <mergeCell ref="D51:F51"/>
    <mergeCell ref="G51:I51"/>
    <mergeCell ref="B48:C48"/>
    <mergeCell ref="D48:F48"/>
    <mergeCell ref="G48:I48"/>
    <mergeCell ref="B49:C49"/>
    <mergeCell ref="D49:F49"/>
    <mergeCell ref="G49:I49"/>
    <mergeCell ref="B43:N43"/>
    <mergeCell ref="B46:C46"/>
    <mergeCell ref="D46:F46"/>
    <mergeCell ref="G46:I46"/>
    <mergeCell ref="J46:L46"/>
    <mergeCell ref="B47:C47"/>
    <mergeCell ref="D47:F47"/>
    <mergeCell ref="G47:I47"/>
    <mergeCell ref="B37:N37"/>
    <mergeCell ref="B38:G38"/>
    <mergeCell ref="B39:G39"/>
    <mergeCell ref="B40:G40"/>
    <mergeCell ref="B41:G41"/>
    <mergeCell ref="B42:G42"/>
    <mergeCell ref="B33:C33"/>
    <mergeCell ref="D33:G33"/>
    <mergeCell ref="H33:I34"/>
    <mergeCell ref="B34:C34"/>
    <mergeCell ref="D34:G34"/>
    <mergeCell ref="J33:M33"/>
    <mergeCell ref="J34:M34"/>
    <mergeCell ref="B31:C31"/>
    <mergeCell ref="D31:G31"/>
    <mergeCell ref="H31:I31"/>
    <mergeCell ref="J31:M31"/>
    <mergeCell ref="B32:C32"/>
    <mergeCell ref="D32:G32"/>
    <mergeCell ref="H32:I32"/>
    <mergeCell ref="J32:M32"/>
    <mergeCell ref="B29:C29"/>
    <mergeCell ref="D29:G29"/>
    <mergeCell ref="H29:I29"/>
    <mergeCell ref="J29:M29"/>
    <mergeCell ref="B30:C30"/>
    <mergeCell ref="D30:G30"/>
    <mergeCell ref="H30:I30"/>
    <mergeCell ref="J30:M30"/>
    <mergeCell ref="B24:M24"/>
    <mergeCell ref="B25:M25"/>
    <mergeCell ref="B28:C28"/>
    <mergeCell ref="D28:G28"/>
    <mergeCell ref="H28:I28"/>
    <mergeCell ref="J28:M28"/>
    <mergeCell ref="B21:C21"/>
    <mergeCell ref="D21:G21"/>
    <mergeCell ref="H21:I21"/>
    <mergeCell ref="J21:M21"/>
    <mergeCell ref="B22:C22"/>
    <mergeCell ref="D22:G22"/>
    <mergeCell ref="H22:I23"/>
    <mergeCell ref="B23:C23"/>
    <mergeCell ref="D23:G23"/>
    <mergeCell ref="J22:M22"/>
    <mergeCell ref="J23:M23"/>
    <mergeCell ref="B16:K16"/>
    <mergeCell ref="B19:C19"/>
    <mergeCell ref="D19:G19"/>
    <mergeCell ref="H19:I19"/>
    <mergeCell ref="J19:M19"/>
    <mergeCell ref="B20:C20"/>
    <mergeCell ref="D20:G20"/>
    <mergeCell ref="H20:I20"/>
    <mergeCell ref="J20:M20"/>
    <mergeCell ref="B14:E14"/>
    <mergeCell ref="F14:G14"/>
    <mergeCell ref="H14:I14"/>
    <mergeCell ref="J14:K14"/>
    <mergeCell ref="B15:E15"/>
    <mergeCell ref="F15:G15"/>
    <mergeCell ref="H15:I15"/>
    <mergeCell ref="J15:K15"/>
    <mergeCell ref="B11:E11"/>
    <mergeCell ref="F11:G11"/>
    <mergeCell ref="H11:I11"/>
    <mergeCell ref="J11:K11"/>
    <mergeCell ref="B12:E12"/>
    <mergeCell ref="F12:G12"/>
    <mergeCell ref="H12:I12"/>
    <mergeCell ref="J12:K12"/>
    <mergeCell ref="B3:N3"/>
    <mergeCell ref="B6:M6"/>
    <mergeCell ref="B9:E10"/>
    <mergeCell ref="F9:G10"/>
    <mergeCell ref="H9:K9"/>
    <mergeCell ref="H10:I10"/>
    <mergeCell ref="J10:K10"/>
    <mergeCell ref="B13:E13"/>
    <mergeCell ref="F13:G13"/>
    <mergeCell ref="H13:I13"/>
    <mergeCell ref="J13:K13"/>
  </mergeCells>
  <phoneticPr fontId="3"/>
  <dataValidations count="1">
    <dataValidation type="list" allowBlank="1" showInputMessage="1" showErrorMessage="1" prompt="該当する場合「○」を記載" sqref="I42:M42 B20:C23 H20:I23 C30:C34 B29:B34 H29:I34 H39:N41 H12:K14" xr:uid="{00000000-0002-0000-0D00-000000000000}">
      <formula1>"　,○,"</formula1>
    </dataValidation>
  </dataValidations>
  <printOptions horizontalCentered="1"/>
  <pageMargins left="0.59055118110236227" right="0.31496062992125984" top="0.55118110236220474" bottom="0.15748031496062992" header="0.31496062992125984" footer="0.31496062992125984"/>
  <pageSetup paperSize="9" scale="74" fitToHeight="0" orientation="portrait" r:id="rId1"/>
  <rowBreaks count="1" manualBreakCount="1">
    <brk id="35" max="1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fitToPage="1"/>
  </sheetPr>
  <dimension ref="A2:AH45"/>
  <sheetViews>
    <sheetView tabSelected="1" view="pageBreakPreview" topLeftCell="A32" zoomScale="90" zoomScaleNormal="100" zoomScaleSheetLayoutView="90" workbookViewId="0">
      <selection activeCell="J42" sqref="J42:M43"/>
    </sheetView>
  </sheetViews>
  <sheetFormatPr defaultColWidth="4.125" defaultRowHeight="18" customHeight="1"/>
  <cols>
    <col min="1" max="1" width="1.875" style="216" customWidth="1"/>
    <col min="2" max="14" width="9.625" style="216" customWidth="1"/>
    <col min="15" max="15" width="2.625" style="216" customWidth="1"/>
    <col min="16" max="16" width="5.875" style="216" customWidth="1"/>
    <col min="17" max="122" width="4.625" style="216" customWidth="1"/>
    <col min="123" max="255" width="8.625" style="216" customWidth="1"/>
    <col min="256" max="16384" width="4.125" style="216"/>
  </cols>
  <sheetData>
    <row r="2" spans="1:34" ht="19.7" customHeight="1">
      <c r="A2" s="219" t="s">
        <v>538</v>
      </c>
      <c r="B2" s="220"/>
      <c r="C2" s="220"/>
      <c r="D2" s="220"/>
      <c r="E2" s="220"/>
      <c r="F2" s="220"/>
      <c r="G2" s="220"/>
      <c r="H2" s="220"/>
      <c r="I2" s="220"/>
    </row>
    <row r="3" spans="1:34" ht="23.25" customHeight="1">
      <c r="A3" s="223"/>
      <c r="B3" s="1150" t="s">
        <v>539</v>
      </c>
      <c r="C3" s="1150"/>
      <c r="D3" s="1150"/>
      <c r="E3" s="1150"/>
      <c r="F3" s="1150"/>
      <c r="G3" s="1150"/>
      <c r="H3" s="1150"/>
      <c r="I3" s="1150"/>
      <c r="J3" s="1150"/>
      <c r="K3" s="1150"/>
      <c r="L3" s="1150"/>
      <c r="M3" s="1150"/>
      <c r="N3" s="1150"/>
      <c r="O3" s="217"/>
      <c r="P3" s="217"/>
      <c r="Q3" s="217"/>
      <c r="R3" s="217"/>
      <c r="S3" s="217"/>
      <c r="T3" s="217"/>
      <c r="U3" s="217"/>
      <c r="V3" s="217"/>
      <c r="W3" s="217"/>
      <c r="X3" s="217"/>
      <c r="Y3" s="217"/>
      <c r="Z3" s="217"/>
      <c r="AA3" s="217"/>
      <c r="AB3" s="217"/>
      <c r="AC3" s="217"/>
      <c r="AD3" s="217"/>
      <c r="AE3" s="217"/>
      <c r="AF3" s="217"/>
      <c r="AG3" s="217"/>
      <c r="AH3" s="217"/>
    </row>
    <row r="4" spans="1:34" ht="20.100000000000001" customHeight="1">
      <c r="A4" s="223"/>
      <c r="B4" s="224"/>
      <c r="C4" s="224"/>
      <c r="D4" s="225"/>
      <c r="E4" s="225"/>
      <c r="F4" s="225"/>
      <c r="G4" s="225"/>
      <c r="H4" s="226"/>
      <c r="I4" s="226"/>
      <c r="J4" s="225"/>
      <c r="K4" s="225"/>
      <c r="L4" s="225"/>
      <c r="M4" s="227"/>
    </row>
    <row r="5" spans="1:34" ht="20.25" customHeight="1">
      <c r="A5" s="219"/>
      <c r="B5" s="214" t="s">
        <v>540</v>
      </c>
      <c r="C5" s="214"/>
      <c r="F5" s="221"/>
      <c r="G5" s="221"/>
      <c r="H5" s="222"/>
      <c r="I5" s="222"/>
    </row>
    <row r="6" spans="1:34" ht="20.100000000000001" customHeight="1">
      <c r="A6" s="223"/>
      <c r="B6" s="1221" t="s">
        <v>541</v>
      </c>
      <c r="C6" s="1221"/>
      <c r="D6" s="1221"/>
      <c r="E6" s="1221"/>
      <c r="F6" s="1221"/>
      <c r="G6" s="1221"/>
      <c r="H6" s="226"/>
      <c r="I6" s="226"/>
      <c r="J6" s="225"/>
      <c r="K6" s="225"/>
      <c r="L6" s="225"/>
      <c r="M6" s="227"/>
    </row>
    <row r="7" spans="1:34" s="214" customFormat="1" ht="22.5" customHeight="1">
      <c r="A7" s="219"/>
      <c r="B7" s="214" t="s">
        <v>542</v>
      </c>
      <c r="M7" s="215"/>
      <c r="N7" s="215"/>
      <c r="Q7" s="228"/>
    </row>
    <row r="8" spans="1:34" ht="24" customHeight="1" thickBot="1">
      <c r="A8" s="223"/>
      <c r="B8" s="1222" t="s">
        <v>543</v>
      </c>
      <c r="C8" s="1222"/>
      <c r="D8" s="1222"/>
      <c r="E8" s="1222"/>
      <c r="F8" s="1223" t="s">
        <v>544</v>
      </c>
      <c r="G8" s="1223"/>
      <c r="H8" s="1223"/>
      <c r="I8" s="1223"/>
      <c r="J8" s="1223"/>
      <c r="K8" s="1223"/>
    </row>
    <row r="9" spans="1:34" ht="25.15" customHeight="1" thickTop="1">
      <c r="A9" s="223"/>
      <c r="B9" s="1224" t="s">
        <v>545</v>
      </c>
      <c r="C9" s="1224"/>
      <c r="D9" s="1224"/>
      <c r="E9" s="1224"/>
      <c r="F9" s="1217" t="s">
        <v>817</v>
      </c>
      <c r="G9" s="1217"/>
      <c r="H9" s="1217"/>
      <c r="I9" s="1217"/>
      <c r="J9" s="1217"/>
      <c r="K9" s="1217"/>
    </row>
    <row r="10" spans="1:34" ht="25.15" customHeight="1">
      <c r="A10" s="223"/>
      <c r="B10" s="1225"/>
      <c r="C10" s="1225"/>
      <c r="D10" s="1225"/>
      <c r="E10" s="1225"/>
      <c r="F10" s="1137" t="s">
        <v>818</v>
      </c>
      <c r="G10" s="1137"/>
      <c r="H10" s="1137"/>
      <c r="I10" s="1137"/>
      <c r="J10" s="1137"/>
      <c r="K10" s="1137"/>
    </row>
    <row r="11" spans="1:34" ht="25.15" customHeight="1">
      <c r="A11" s="223"/>
      <c r="B11" s="1225"/>
      <c r="C11" s="1225"/>
      <c r="D11" s="1225"/>
      <c r="E11" s="1225"/>
      <c r="F11" s="1137" t="s">
        <v>821</v>
      </c>
      <c r="G11" s="1137"/>
      <c r="H11" s="1137"/>
      <c r="I11" s="1137"/>
      <c r="J11" s="1137"/>
      <c r="K11" s="1137"/>
    </row>
    <row r="12" spans="1:34" ht="25.15" customHeight="1">
      <c r="A12" s="223"/>
      <c r="B12" s="1225"/>
      <c r="C12" s="1225"/>
      <c r="D12" s="1225"/>
      <c r="E12" s="1225"/>
      <c r="F12" s="1137"/>
      <c r="G12" s="1137"/>
      <c r="H12" s="1137"/>
      <c r="I12" s="1137"/>
      <c r="J12" s="1137"/>
      <c r="K12" s="1137"/>
    </row>
    <row r="13" spans="1:34" ht="25.15" customHeight="1">
      <c r="A13" s="223"/>
      <c r="B13" s="1225" t="s">
        <v>546</v>
      </c>
      <c r="C13" s="1225"/>
      <c r="D13" s="1225"/>
      <c r="E13" s="1225"/>
      <c r="F13" s="1137" t="s">
        <v>819</v>
      </c>
      <c r="G13" s="1137"/>
      <c r="H13" s="1137"/>
      <c r="I13" s="1137"/>
      <c r="J13" s="1137"/>
      <c r="K13" s="1137"/>
    </row>
    <row r="14" spans="1:34" ht="25.15" customHeight="1">
      <c r="A14" s="223"/>
      <c r="B14" s="1225"/>
      <c r="C14" s="1225"/>
      <c r="D14" s="1225"/>
      <c r="E14" s="1225"/>
      <c r="F14" s="1137"/>
      <c r="G14" s="1137"/>
      <c r="H14" s="1137"/>
      <c r="I14" s="1137"/>
      <c r="J14" s="1137"/>
      <c r="K14" s="1137"/>
    </row>
    <row r="15" spans="1:34" ht="25.15" customHeight="1">
      <c r="A15" s="223"/>
      <c r="B15" s="1225"/>
      <c r="C15" s="1225"/>
      <c r="D15" s="1225"/>
      <c r="E15" s="1225"/>
      <c r="F15" s="1137"/>
      <c r="G15" s="1137"/>
      <c r="H15" s="1137"/>
      <c r="I15" s="1137"/>
      <c r="J15" s="1137"/>
      <c r="K15" s="1137"/>
    </row>
    <row r="16" spans="1:34" ht="25.15" customHeight="1">
      <c r="A16" s="223"/>
      <c r="B16" s="1225"/>
      <c r="C16" s="1225"/>
      <c r="D16" s="1225"/>
      <c r="E16" s="1225"/>
      <c r="F16" s="1137"/>
      <c r="G16" s="1137"/>
      <c r="H16" s="1137"/>
      <c r="I16" s="1137"/>
      <c r="J16" s="1137"/>
      <c r="K16" s="1137"/>
    </row>
    <row r="17" spans="1:34" ht="62.1" customHeight="1">
      <c r="A17" s="223"/>
      <c r="B17" s="1150" t="s">
        <v>547</v>
      </c>
      <c r="C17" s="1150"/>
      <c r="D17" s="1150"/>
      <c r="E17" s="1150"/>
      <c r="F17" s="1150"/>
      <c r="G17" s="1150"/>
      <c r="H17" s="1150"/>
      <c r="I17" s="1150"/>
      <c r="J17" s="1150"/>
      <c r="K17" s="1150"/>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row>
    <row r="18" spans="1:34" ht="20.100000000000001" customHeight="1">
      <c r="A18" s="223"/>
      <c r="B18" s="229"/>
      <c r="C18" s="229"/>
      <c r="D18" s="229"/>
      <c r="E18" s="229"/>
      <c r="F18" s="229"/>
      <c r="G18" s="229"/>
      <c r="H18" s="229"/>
      <c r="I18" s="229"/>
      <c r="J18" s="229"/>
      <c r="K18" s="229"/>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row>
    <row r="19" spans="1:34" s="214" customFormat="1" ht="22.5" customHeight="1">
      <c r="A19" s="219"/>
      <c r="B19" s="214" t="s">
        <v>548</v>
      </c>
      <c r="M19" s="215"/>
      <c r="N19" s="215"/>
      <c r="Q19" s="228"/>
    </row>
    <row r="20" spans="1:34" ht="24" customHeight="1" thickBot="1">
      <c r="A20" s="223"/>
      <c r="B20" s="1129" t="s">
        <v>549</v>
      </c>
      <c r="C20" s="1129"/>
      <c r="D20" s="1129"/>
      <c r="E20" s="1129"/>
      <c r="F20" s="1129"/>
      <c r="G20" s="1156" t="s">
        <v>550</v>
      </c>
      <c r="H20" s="1156"/>
      <c r="I20" s="1156"/>
      <c r="J20" s="1156"/>
    </row>
    <row r="21" spans="1:34" ht="25.15" customHeight="1" thickTop="1">
      <c r="A21" s="223"/>
      <c r="B21" s="1144" t="s">
        <v>545</v>
      </c>
      <c r="C21" s="1144"/>
      <c r="D21" s="1144"/>
      <c r="E21" s="1144"/>
      <c r="F21" s="1144"/>
      <c r="G21" s="1226">
        <f>COUNTIF(別紙１③!H7:H479,"L")</f>
        <v>1</v>
      </c>
      <c r="H21" s="1226"/>
      <c r="I21" s="1226"/>
      <c r="J21" s="1226"/>
    </row>
    <row r="22" spans="1:34" ht="25.15" customHeight="1">
      <c r="A22" s="223"/>
      <c r="B22" s="1136" t="s">
        <v>551</v>
      </c>
      <c r="C22" s="1136"/>
      <c r="D22" s="1136"/>
      <c r="E22" s="1136"/>
      <c r="F22" s="1136"/>
      <c r="G22" s="1227">
        <v>5</v>
      </c>
      <c r="H22" s="1227"/>
      <c r="I22" s="1227"/>
      <c r="J22" s="1227"/>
    </row>
    <row r="23" spans="1:34" ht="25.15" customHeight="1">
      <c r="A23" s="223"/>
      <c r="B23" s="1136" t="s">
        <v>552</v>
      </c>
      <c r="C23" s="1136"/>
      <c r="D23" s="1136"/>
      <c r="E23" s="1136"/>
      <c r="F23" s="1136"/>
      <c r="G23" s="1228">
        <f>SUM(G21:J22)</f>
        <v>6</v>
      </c>
      <c r="H23" s="1228"/>
      <c r="I23" s="1228"/>
      <c r="J23" s="1228"/>
    </row>
    <row r="24" spans="1:34" ht="23.25" customHeight="1">
      <c r="A24" s="223"/>
      <c r="B24" s="234" t="s">
        <v>570</v>
      </c>
      <c r="C24" s="234"/>
      <c r="D24" s="234"/>
      <c r="E24" s="234"/>
      <c r="F24" s="234"/>
      <c r="G24" s="234"/>
      <c r="H24" s="234"/>
      <c r="I24" s="234"/>
      <c r="J24" s="234"/>
      <c r="L24" s="408">
        <f>COUNTIF(別紙１③!H7:H479,"A")+COUNTIF(別紙１③!H7:H479,"B")+COUNTIF(別紙１③!H7:H479,"L")+G22</f>
        <v>12</v>
      </c>
    </row>
    <row r="25" spans="1:34" ht="22.5" customHeight="1">
      <c r="A25" s="223"/>
      <c r="B25" s="234" t="s">
        <v>568</v>
      </c>
      <c r="C25" s="236"/>
      <c r="D25" s="236"/>
      <c r="E25" s="406">
        <f>ROUNDDOWN((G23/L24)*100,0)</f>
        <v>50</v>
      </c>
      <c r="F25" s="407" t="s">
        <v>572</v>
      </c>
      <c r="G25" s="234" t="s">
        <v>569</v>
      </c>
      <c r="H25" s="235"/>
      <c r="I25" s="235"/>
      <c r="J25" s="235"/>
    </row>
    <row r="26" spans="1:34" ht="13.5" customHeight="1">
      <c r="A26" s="223"/>
      <c r="B26" s="234"/>
      <c r="C26" s="236"/>
      <c r="D26" s="236"/>
      <c r="E26" s="236"/>
      <c r="F26" s="234"/>
      <c r="G26" s="234"/>
      <c r="H26" s="235"/>
      <c r="I26" s="235"/>
      <c r="J26" s="235"/>
    </row>
    <row r="27" spans="1:34" ht="102" customHeight="1">
      <c r="A27" s="223"/>
      <c r="B27" s="1150" t="s">
        <v>553</v>
      </c>
      <c r="C27" s="1150"/>
      <c r="D27" s="1150"/>
      <c r="E27" s="1150"/>
      <c r="F27" s="1150"/>
      <c r="G27" s="1150"/>
      <c r="H27" s="1150"/>
      <c r="I27" s="1150"/>
      <c r="J27" s="1150"/>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row>
    <row r="28" spans="1:34" ht="20.100000000000001" customHeight="1">
      <c r="A28" s="223"/>
      <c r="B28" s="229"/>
      <c r="C28" s="229"/>
      <c r="D28" s="229"/>
      <c r="E28" s="229"/>
      <c r="F28" s="229"/>
      <c r="G28" s="229"/>
      <c r="H28" s="229"/>
      <c r="I28" s="229"/>
      <c r="J28" s="229"/>
      <c r="K28" s="229"/>
      <c r="L28" s="229"/>
      <c r="M28" s="229"/>
      <c r="N28" s="229"/>
      <c r="O28" s="217"/>
      <c r="P28" s="217"/>
      <c r="Q28" s="217"/>
      <c r="R28" s="217"/>
      <c r="S28" s="217"/>
      <c r="T28" s="217"/>
      <c r="U28" s="217"/>
      <c r="V28" s="217"/>
      <c r="W28" s="217"/>
      <c r="X28" s="217"/>
      <c r="Y28" s="217"/>
      <c r="Z28" s="217"/>
      <c r="AA28" s="217"/>
      <c r="AB28" s="217"/>
      <c r="AC28" s="217"/>
      <c r="AD28" s="217"/>
      <c r="AE28" s="217"/>
      <c r="AF28" s="217"/>
      <c r="AG28" s="217"/>
      <c r="AH28" s="217"/>
    </row>
    <row r="29" spans="1:34" s="214" customFormat="1" ht="22.5" customHeight="1">
      <c r="A29" s="219"/>
      <c r="B29" s="214" t="s">
        <v>554</v>
      </c>
      <c r="M29" s="215"/>
      <c r="N29" s="215"/>
      <c r="Q29" s="228"/>
    </row>
    <row r="30" spans="1:34" ht="24" customHeight="1" thickBot="1">
      <c r="A30" s="223"/>
      <c r="B30" s="1129" t="s">
        <v>456</v>
      </c>
      <c r="C30" s="1129"/>
      <c r="D30" s="1156"/>
      <c r="E30" s="1156"/>
      <c r="F30" s="1156"/>
      <c r="G30" s="1156"/>
      <c r="H30" s="1156" t="s">
        <v>456</v>
      </c>
      <c r="I30" s="1156"/>
      <c r="J30" s="1156"/>
      <c r="K30" s="1156"/>
      <c r="L30" s="1156"/>
      <c r="M30" s="1156"/>
    </row>
    <row r="31" spans="1:34" ht="23.85" customHeight="1" thickTop="1">
      <c r="A31" s="223"/>
      <c r="B31" s="1140" t="s">
        <v>566</v>
      </c>
      <c r="C31" s="1141"/>
      <c r="D31" s="1167" t="s">
        <v>555</v>
      </c>
      <c r="E31" s="1167"/>
      <c r="F31" s="1167"/>
      <c r="G31" s="1167"/>
      <c r="H31" s="1149" t="s">
        <v>59</v>
      </c>
      <c r="I31" s="1149"/>
      <c r="J31" s="1168" t="s">
        <v>556</v>
      </c>
      <c r="K31" s="1168"/>
      <c r="L31" s="1168"/>
      <c r="M31" s="1168"/>
    </row>
    <row r="32" spans="1:34" ht="24" customHeight="1">
      <c r="A32" s="223"/>
      <c r="B32" s="1149" t="s">
        <v>566</v>
      </c>
      <c r="C32" s="1149"/>
      <c r="D32" s="1169" t="s">
        <v>557</v>
      </c>
      <c r="E32" s="1169"/>
      <c r="F32" s="1169"/>
      <c r="G32" s="1169"/>
      <c r="H32" s="1145" t="s">
        <v>566</v>
      </c>
      <c r="I32" s="1146"/>
      <c r="J32" s="1213" t="s">
        <v>709</v>
      </c>
      <c r="K32" s="1214"/>
      <c r="L32" s="1214"/>
      <c r="M32" s="1215"/>
    </row>
    <row r="33" spans="1:34" ht="24" customHeight="1">
      <c r="A33" s="223"/>
      <c r="B33" s="1149" t="s">
        <v>59</v>
      </c>
      <c r="C33" s="1149"/>
      <c r="D33" s="1169" t="s">
        <v>558</v>
      </c>
      <c r="E33" s="1169"/>
      <c r="F33" s="1169"/>
      <c r="G33" s="1169"/>
      <c r="H33" s="1147"/>
      <c r="I33" s="1148"/>
      <c r="J33" s="1210" t="s">
        <v>708</v>
      </c>
      <c r="K33" s="1211"/>
      <c r="L33" s="1211"/>
      <c r="M33" s="1212"/>
    </row>
    <row r="34" spans="1:34" ht="75.2" customHeight="1">
      <c r="A34" s="223"/>
      <c r="B34" s="1206" t="s">
        <v>820</v>
      </c>
      <c r="C34" s="1206"/>
      <c r="D34" s="1206"/>
      <c r="E34" s="1206"/>
      <c r="F34" s="1206"/>
      <c r="G34" s="1206"/>
      <c r="H34" s="1206"/>
      <c r="I34" s="1206"/>
      <c r="J34" s="1206"/>
      <c r="K34" s="1206"/>
      <c r="L34" s="1206"/>
      <c r="M34" s="1206"/>
    </row>
    <row r="35" spans="1:34" ht="40.15" customHeight="1">
      <c r="A35" s="223"/>
      <c r="B35" s="1139" t="s">
        <v>462</v>
      </c>
      <c r="C35" s="1139"/>
      <c r="D35" s="1139"/>
      <c r="E35" s="1139"/>
      <c r="F35" s="1139"/>
      <c r="G35" s="1139"/>
      <c r="H35" s="1139"/>
      <c r="I35" s="1139"/>
      <c r="J35" s="1139"/>
      <c r="K35" s="1139"/>
      <c r="L35" s="1139"/>
      <c r="M35" s="1139"/>
      <c r="N35" s="217"/>
      <c r="O35" s="217"/>
      <c r="P35" s="217"/>
      <c r="Q35" s="217"/>
      <c r="R35" s="217"/>
      <c r="S35" s="217"/>
      <c r="T35" s="217"/>
      <c r="U35" s="217"/>
      <c r="V35" s="217"/>
      <c r="W35" s="217"/>
      <c r="X35" s="217"/>
      <c r="Y35" s="217"/>
      <c r="Z35" s="217"/>
      <c r="AA35" s="217"/>
      <c r="AB35" s="217"/>
      <c r="AC35" s="217"/>
      <c r="AD35" s="217"/>
      <c r="AE35" s="217"/>
      <c r="AF35" s="217"/>
      <c r="AG35" s="217"/>
      <c r="AH35" s="217"/>
    </row>
    <row r="36" spans="1:34" ht="20.100000000000001" customHeight="1">
      <c r="A36" s="223"/>
      <c r="B36" s="229"/>
      <c r="C36" s="229"/>
      <c r="D36" s="229"/>
      <c r="E36" s="229"/>
      <c r="F36" s="229"/>
      <c r="G36" s="229"/>
      <c r="H36" s="229"/>
      <c r="I36" s="229"/>
      <c r="J36" s="229"/>
      <c r="K36" s="229"/>
      <c r="L36" s="229"/>
      <c r="M36" s="229"/>
      <c r="N36" s="229"/>
      <c r="O36" s="217"/>
      <c r="P36" s="217"/>
      <c r="Q36" s="217"/>
      <c r="R36" s="217"/>
      <c r="S36" s="217"/>
      <c r="T36" s="217"/>
      <c r="U36" s="217"/>
      <c r="V36" s="217"/>
      <c r="W36" s="217"/>
      <c r="X36" s="217"/>
      <c r="Y36" s="217"/>
      <c r="Z36" s="217"/>
      <c r="AA36" s="217"/>
      <c r="AB36" s="217"/>
      <c r="AC36" s="217"/>
      <c r="AD36" s="217"/>
      <c r="AE36" s="217"/>
      <c r="AF36" s="217"/>
      <c r="AG36" s="217"/>
      <c r="AH36" s="217"/>
    </row>
    <row r="37" spans="1:34" s="214" customFormat="1" ht="22.5" customHeight="1">
      <c r="A37" s="219"/>
      <c r="B37" s="214" t="s">
        <v>559</v>
      </c>
      <c r="M37" s="215"/>
      <c r="N37" s="215"/>
      <c r="Q37" s="228"/>
    </row>
    <row r="38" spans="1:34" ht="24" customHeight="1" thickBot="1">
      <c r="A38" s="223"/>
      <c r="B38" s="1129" t="s">
        <v>456</v>
      </c>
      <c r="C38" s="1129"/>
      <c r="D38" s="1156" t="s">
        <v>560</v>
      </c>
      <c r="E38" s="1156"/>
      <c r="F38" s="1156"/>
      <c r="G38" s="1156"/>
      <c r="H38" s="1156" t="s">
        <v>456</v>
      </c>
      <c r="I38" s="1156"/>
      <c r="J38" s="1156" t="s">
        <v>560</v>
      </c>
      <c r="K38" s="1156"/>
      <c r="L38" s="1156"/>
      <c r="M38" s="1156"/>
    </row>
    <row r="39" spans="1:34" ht="24" customHeight="1" thickTop="1">
      <c r="A39" s="223"/>
      <c r="B39" s="1140" t="s">
        <v>566</v>
      </c>
      <c r="C39" s="1141"/>
      <c r="D39" s="1167" t="s">
        <v>561</v>
      </c>
      <c r="E39" s="1167"/>
      <c r="F39" s="1167"/>
      <c r="G39" s="1167"/>
      <c r="H39" s="1149" t="s">
        <v>59</v>
      </c>
      <c r="I39" s="1149"/>
      <c r="J39" s="1168" t="s">
        <v>562</v>
      </c>
      <c r="K39" s="1168"/>
      <c r="L39" s="1168"/>
      <c r="M39" s="1168"/>
    </row>
    <row r="40" spans="1:34" ht="23.85" customHeight="1">
      <c r="A40" s="223"/>
      <c r="B40" s="1149" t="s">
        <v>566</v>
      </c>
      <c r="C40" s="1149"/>
      <c r="D40" s="1169" t="s">
        <v>468</v>
      </c>
      <c r="E40" s="1169"/>
      <c r="F40" s="1169"/>
      <c r="G40" s="1169"/>
      <c r="H40" s="1149" t="s">
        <v>566</v>
      </c>
      <c r="I40" s="1149"/>
      <c r="J40" s="1170" t="s">
        <v>563</v>
      </c>
      <c r="K40" s="1170"/>
      <c r="L40" s="1170"/>
      <c r="M40" s="1170"/>
    </row>
    <row r="41" spans="1:34" ht="23.85" customHeight="1">
      <c r="A41" s="223"/>
      <c r="B41" s="1149" t="s">
        <v>566</v>
      </c>
      <c r="C41" s="1149"/>
      <c r="D41" s="1169" t="s">
        <v>470</v>
      </c>
      <c r="E41" s="1169"/>
      <c r="F41" s="1169"/>
      <c r="G41" s="1169"/>
      <c r="H41" s="1145"/>
      <c r="I41" s="1146"/>
      <c r="J41" s="1213" t="s">
        <v>840</v>
      </c>
      <c r="K41" s="1214"/>
      <c r="L41" s="1214"/>
      <c r="M41" s="1215"/>
    </row>
    <row r="42" spans="1:34" ht="24" customHeight="1">
      <c r="A42" s="223"/>
      <c r="B42" s="1149" t="s">
        <v>566</v>
      </c>
      <c r="C42" s="1149"/>
      <c r="D42" s="1169" t="s">
        <v>564</v>
      </c>
      <c r="E42" s="1169"/>
      <c r="F42" s="1169"/>
      <c r="G42" s="1169"/>
      <c r="H42" s="1142"/>
      <c r="I42" s="1143"/>
      <c r="J42" s="1231"/>
      <c r="K42" s="1232"/>
      <c r="L42" s="1232"/>
      <c r="M42" s="1233"/>
    </row>
    <row r="43" spans="1:34" ht="24" customHeight="1">
      <c r="A43" s="223"/>
      <c r="B43" s="1149" t="s">
        <v>59</v>
      </c>
      <c r="C43" s="1149"/>
      <c r="D43" s="1169" t="s">
        <v>565</v>
      </c>
      <c r="E43" s="1169"/>
      <c r="F43" s="1169"/>
      <c r="G43" s="1169"/>
      <c r="H43" s="1147"/>
      <c r="I43" s="1148"/>
      <c r="J43" s="1210"/>
      <c r="K43" s="1211"/>
      <c r="L43" s="1211"/>
      <c r="M43" s="1212"/>
    </row>
    <row r="44" spans="1:34" ht="250.5" customHeight="1">
      <c r="A44" s="223"/>
      <c r="B44" s="1229" t="s">
        <v>838</v>
      </c>
      <c r="C44" s="1230"/>
      <c r="D44" s="1230"/>
      <c r="E44" s="1230"/>
      <c r="F44" s="1230"/>
      <c r="G44" s="1230"/>
      <c r="H44" s="1230"/>
      <c r="I44" s="1230"/>
      <c r="J44" s="1230"/>
      <c r="K44" s="1230"/>
      <c r="L44" s="1230"/>
      <c r="M44" s="1230"/>
    </row>
    <row r="45" spans="1:34" ht="20.100000000000001" customHeight="1"/>
  </sheetData>
  <mergeCells count="63">
    <mergeCell ref="B44:M44"/>
    <mergeCell ref="B41:C41"/>
    <mergeCell ref="D41:G41"/>
    <mergeCell ref="H41:I43"/>
    <mergeCell ref="B42:C42"/>
    <mergeCell ref="D42:G42"/>
    <mergeCell ref="B43:C43"/>
    <mergeCell ref="D43:G43"/>
    <mergeCell ref="J41:M41"/>
    <mergeCell ref="J42:M43"/>
    <mergeCell ref="B39:C39"/>
    <mergeCell ref="D39:G39"/>
    <mergeCell ref="H39:I39"/>
    <mergeCell ref="J39:M39"/>
    <mergeCell ref="B40:C40"/>
    <mergeCell ref="D40:G40"/>
    <mergeCell ref="H40:I40"/>
    <mergeCell ref="J40:M40"/>
    <mergeCell ref="B34:M34"/>
    <mergeCell ref="B35:M35"/>
    <mergeCell ref="B38:C38"/>
    <mergeCell ref="D38:G38"/>
    <mergeCell ref="H38:I38"/>
    <mergeCell ref="J38:M38"/>
    <mergeCell ref="B31:C31"/>
    <mergeCell ref="D31:G31"/>
    <mergeCell ref="H31:I31"/>
    <mergeCell ref="J31:M31"/>
    <mergeCell ref="B32:C32"/>
    <mergeCell ref="D32:G32"/>
    <mergeCell ref="H32:I33"/>
    <mergeCell ref="B33:C33"/>
    <mergeCell ref="D33:G33"/>
    <mergeCell ref="J32:M32"/>
    <mergeCell ref="J33:M33"/>
    <mergeCell ref="B23:F23"/>
    <mergeCell ref="G23:J23"/>
    <mergeCell ref="B27:J27"/>
    <mergeCell ref="B30:C30"/>
    <mergeCell ref="D30:G30"/>
    <mergeCell ref="H30:I30"/>
    <mergeCell ref="J30:M30"/>
    <mergeCell ref="B20:F20"/>
    <mergeCell ref="G20:J20"/>
    <mergeCell ref="B21:F21"/>
    <mergeCell ref="G21:J21"/>
    <mergeCell ref="B22:F22"/>
    <mergeCell ref="G22:J22"/>
    <mergeCell ref="B17:K17"/>
    <mergeCell ref="B3:N3"/>
    <mergeCell ref="B6:G6"/>
    <mergeCell ref="B8:E8"/>
    <mergeCell ref="F8:K8"/>
    <mergeCell ref="B9:E12"/>
    <mergeCell ref="F9:K9"/>
    <mergeCell ref="F10:K10"/>
    <mergeCell ref="F11:K11"/>
    <mergeCell ref="F12:K12"/>
    <mergeCell ref="B13:E16"/>
    <mergeCell ref="F13:K13"/>
    <mergeCell ref="F14:K14"/>
    <mergeCell ref="F15:K15"/>
    <mergeCell ref="F16:K16"/>
  </mergeCells>
  <phoneticPr fontId="3"/>
  <dataValidations count="1">
    <dataValidation type="list" allowBlank="1" showInputMessage="1" showErrorMessage="1" prompt="該当する場合「○」を記載" sqref="C32:C33 B31:B33 H31:I33 C40:C43 B39:B43 H39:H41 I39:I40" xr:uid="{00000000-0002-0000-0E00-000000000000}">
      <formula1>"　,○,"</formula1>
    </dataValidation>
  </dataValidations>
  <printOptions horizontalCentered="1"/>
  <pageMargins left="0.59055118110236227" right="0.31496062992125984" top="0.55118110236220474" bottom="0.15748031496062992" header="0.31496062992125984" footer="0.31496062992125984"/>
  <pageSetup paperSize="9" scale="74" fitToHeight="0" orientation="portrait" r:id="rId1"/>
  <rowBreaks count="1" manualBreakCount="1">
    <brk id="28"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A1:H51"/>
  <sheetViews>
    <sheetView showGridLines="0" view="pageBreakPreview" topLeftCell="A17" zoomScaleNormal="100" zoomScaleSheetLayoutView="100" workbookViewId="0">
      <selection activeCell="C161" sqref="C161:X161"/>
    </sheetView>
  </sheetViews>
  <sheetFormatPr defaultColWidth="9" defaultRowHeight="18" customHeight="1"/>
  <cols>
    <col min="1" max="4" width="2.625" style="284" customWidth="1"/>
    <col min="5" max="5" width="5" style="284" customWidth="1"/>
    <col min="6" max="6" width="38.875" style="284" customWidth="1"/>
    <col min="7" max="7" width="23.625" style="284" customWidth="1"/>
    <col min="8" max="8" width="4.625" style="284" customWidth="1"/>
    <col min="9" max="9" width="3.5" style="284" customWidth="1"/>
    <col min="10" max="10" width="9" style="284"/>
    <col min="11" max="11" width="5.75" style="284" customWidth="1"/>
    <col min="12" max="16384" width="9" style="284"/>
  </cols>
  <sheetData>
    <row r="1" spans="1:8" ht="18" customHeight="1">
      <c r="A1" s="71"/>
    </row>
    <row r="3" spans="1:8" ht="18" customHeight="1">
      <c r="A3" s="430" t="s">
        <v>604</v>
      </c>
      <c r="B3" s="430"/>
      <c r="C3" s="430"/>
      <c r="D3" s="430"/>
      <c r="E3" s="430"/>
      <c r="F3" s="430"/>
      <c r="G3" s="430"/>
      <c r="H3" s="430"/>
    </row>
    <row r="5" spans="1:8" ht="24.95" customHeight="1">
      <c r="G5" s="431">
        <f>参４_申請!E3</f>
        <v>45869</v>
      </c>
      <c r="H5" s="431"/>
    </row>
    <row r="6" spans="1:8" ht="24.95" customHeight="1">
      <c r="G6" s="432" t="s">
        <v>737</v>
      </c>
      <c r="H6" s="432"/>
    </row>
    <row r="7" spans="1:8" ht="9.75" customHeight="1"/>
    <row r="8" spans="1:8" ht="18" customHeight="1">
      <c r="A8" s="285" t="s">
        <v>605</v>
      </c>
      <c r="B8" s="285"/>
    </row>
    <row r="9" spans="1:8" ht="15.2" customHeight="1">
      <c r="A9" s="285"/>
      <c r="B9" s="285"/>
    </row>
    <row r="10" spans="1:8" ht="18" customHeight="1">
      <c r="A10" s="284" t="s">
        <v>606</v>
      </c>
    </row>
    <row r="11" spans="1:8" ht="30.6" customHeight="1">
      <c r="B11" s="420" t="s">
        <v>726</v>
      </c>
      <c r="C11" s="420"/>
      <c r="D11" s="420"/>
      <c r="E11" s="420"/>
      <c r="F11" s="420"/>
      <c r="G11" s="420"/>
      <c r="H11" s="420"/>
    </row>
    <row r="12" spans="1:8" ht="15.2" customHeight="1">
      <c r="B12" s="286"/>
      <c r="C12" s="286"/>
      <c r="D12" s="286"/>
      <c r="E12" s="286"/>
      <c r="F12" s="286"/>
      <c r="G12" s="286"/>
      <c r="H12" s="286"/>
    </row>
    <row r="13" spans="1:8" ht="18" customHeight="1">
      <c r="A13" s="284" t="s">
        <v>607</v>
      </c>
    </row>
    <row r="14" spans="1:8" ht="30.6" customHeight="1">
      <c r="B14" s="420" t="s">
        <v>727</v>
      </c>
      <c r="C14" s="420"/>
      <c r="D14" s="420"/>
      <c r="E14" s="420"/>
      <c r="F14" s="420"/>
      <c r="G14" s="420"/>
      <c r="H14" s="420"/>
    </row>
    <row r="15" spans="1:8" ht="15.2" customHeight="1">
      <c r="B15" s="287"/>
      <c r="C15" s="288"/>
      <c r="D15" s="287"/>
      <c r="E15" s="287"/>
      <c r="F15" s="287"/>
      <c r="G15" s="287"/>
      <c r="H15" s="287"/>
    </row>
    <row r="16" spans="1:8" ht="18" customHeight="1">
      <c r="A16" s="285" t="s">
        <v>608</v>
      </c>
      <c r="B16" s="285"/>
    </row>
    <row r="17" spans="1:8" ht="18" customHeight="1">
      <c r="A17" s="284" t="s">
        <v>609</v>
      </c>
    </row>
    <row r="18" spans="1:8" ht="18" customHeight="1">
      <c r="A18" s="284" t="s">
        <v>610</v>
      </c>
    </row>
    <row r="19" spans="1:8" ht="18" customHeight="1">
      <c r="C19" s="433" t="s">
        <v>611</v>
      </c>
      <c r="D19" s="434"/>
      <c r="E19" s="434"/>
      <c r="F19" s="434"/>
      <c r="G19" s="434"/>
      <c r="H19" s="435"/>
    </row>
    <row r="20" spans="1:8" ht="36" customHeight="1">
      <c r="C20" s="436"/>
      <c r="D20" s="437"/>
      <c r="E20" s="442"/>
      <c r="F20" s="443" t="s">
        <v>612</v>
      </c>
      <c r="G20" s="443"/>
      <c r="H20" s="443"/>
    </row>
    <row r="21" spans="1:8" ht="40.5" customHeight="1">
      <c r="C21" s="438"/>
      <c r="D21" s="439"/>
      <c r="E21" s="442"/>
      <c r="F21" s="443"/>
      <c r="G21" s="443"/>
      <c r="H21" s="443"/>
    </row>
    <row r="22" spans="1:8" ht="18" customHeight="1">
      <c r="C22" s="438"/>
      <c r="D22" s="439"/>
      <c r="E22" s="442"/>
      <c r="F22" s="443" t="s">
        <v>613</v>
      </c>
      <c r="G22" s="443"/>
      <c r="H22" s="443"/>
    </row>
    <row r="23" spans="1:8" ht="27.75" customHeight="1">
      <c r="C23" s="440"/>
      <c r="D23" s="441"/>
      <c r="E23" s="442"/>
      <c r="F23" s="443"/>
      <c r="G23" s="443"/>
      <c r="H23" s="443"/>
    </row>
    <row r="24" spans="1:8" s="289" customFormat="1" ht="24.95" customHeight="1">
      <c r="C24" s="428" t="s">
        <v>76</v>
      </c>
      <c r="D24" s="429"/>
      <c r="E24" s="425" t="s">
        <v>614</v>
      </c>
      <c r="F24" s="425"/>
      <c r="G24" s="425"/>
      <c r="H24" s="425"/>
    </row>
    <row r="25" spans="1:8" s="289" customFormat="1" ht="24.95" customHeight="1">
      <c r="C25" s="423"/>
      <c r="D25" s="424"/>
      <c r="E25" s="425" t="s">
        <v>615</v>
      </c>
      <c r="F25" s="425"/>
      <c r="G25" s="425"/>
      <c r="H25" s="425"/>
    </row>
    <row r="26" spans="1:8" s="289" customFormat="1" ht="24.95" customHeight="1">
      <c r="C26" s="423"/>
      <c r="D26" s="424"/>
      <c r="E26" s="425" t="s">
        <v>616</v>
      </c>
      <c r="F26" s="425"/>
      <c r="G26" s="425"/>
      <c r="H26" s="425"/>
    </row>
    <row r="27" spans="1:8" ht="15.2" customHeight="1">
      <c r="C27" s="290"/>
      <c r="D27" s="290"/>
    </row>
    <row r="28" spans="1:8" ht="18" customHeight="1">
      <c r="A28" s="284" t="s">
        <v>617</v>
      </c>
    </row>
    <row r="29" spans="1:8" ht="18" customHeight="1">
      <c r="C29" s="420" t="s">
        <v>728</v>
      </c>
      <c r="D29" s="420"/>
      <c r="E29" s="420"/>
      <c r="F29" s="420"/>
      <c r="G29" s="420"/>
      <c r="H29" s="420"/>
    </row>
    <row r="30" spans="1:8" ht="18" customHeight="1">
      <c r="C30" s="420"/>
      <c r="D30" s="420"/>
      <c r="E30" s="420"/>
      <c r="F30" s="420"/>
      <c r="G30" s="420"/>
      <c r="H30" s="420"/>
    </row>
    <row r="31" spans="1:8" ht="18" customHeight="1">
      <c r="C31" s="291"/>
      <c r="D31" s="291"/>
      <c r="E31" s="291"/>
      <c r="F31" s="291"/>
      <c r="G31" s="291"/>
      <c r="H31" s="291"/>
    </row>
    <row r="32" spans="1:8" ht="18" customHeight="1">
      <c r="A32" s="284" t="s">
        <v>618</v>
      </c>
    </row>
    <row r="33" spans="1:8" ht="18" customHeight="1">
      <c r="A33" s="284" t="s">
        <v>619</v>
      </c>
    </row>
    <row r="34" spans="1:8" ht="18" customHeight="1">
      <c r="A34" s="284" t="s">
        <v>620</v>
      </c>
    </row>
    <row r="35" spans="1:8" ht="45.6" customHeight="1">
      <c r="C35" s="426" t="s">
        <v>729</v>
      </c>
      <c r="D35" s="426"/>
      <c r="E35" s="427"/>
      <c r="F35" s="427"/>
      <c r="G35" s="427"/>
      <c r="H35" s="427"/>
    </row>
    <row r="36" spans="1:8" ht="45.6" customHeight="1">
      <c r="C36" s="427"/>
      <c r="D36" s="427"/>
      <c r="E36" s="427"/>
      <c r="F36" s="427"/>
      <c r="G36" s="427"/>
      <c r="H36" s="427"/>
    </row>
    <row r="38" spans="1:8" ht="18" customHeight="1">
      <c r="A38" s="284" t="s">
        <v>621</v>
      </c>
    </row>
    <row r="39" spans="1:8" ht="22.9" customHeight="1">
      <c r="C39" s="420" t="s">
        <v>730</v>
      </c>
      <c r="D39" s="420"/>
      <c r="E39" s="420"/>
      <c r="F39" s="420"/>
      <c r="G39" s="420"/>
      <c r="H39" s="420"/>
    </row>
    <row r="40" spans="1:8" ht="22.9" customHeight="1">
      <c r="C40" s="420"/>
      <c r="D40" s="420"/>
      <c r="E40" s="420"/>
      <c r="F40" s="420"/>
      <c r="G40" s="420"/>
      <c r="H40" s="420"/>
    </row>
    <row r="41" spans="1:8" ht="22.9" customHeight="1">
      <c r="C41" s="420"/>
      <c r="D41" s="420"/>
      <c r="E41" s="420"/>
      <c r="F41" s="420"/>
      <c r="G41" s="420"/>
      <c r="H41" s="420"/>
    </row>
    <row r="42" spans="1:8" ht="22.9" customHeight="1">
      <c r="C42" s="420"/>
      <c r="D42" s="420"/>
      <c r="E42" s="420"/>
      <c r="F42" s="420"/>
      <c r="G42" s="420"/>
      <c r="H42" s="420"/>
    </row>
    <row r="43" spans="1:8" ht="50.25" customHeight="1">
      <c r="C43" s="420"/>
      <c r="D43" s="420"/>
      <c r="E43" s="420"/>
      <c r="F43" s="420"/>
      <c r="G43" s="420"/>
      <c r="H43" s="420"/>
    </row>
    <row r="44" spans="1:8" ht="15.2" customHeight="1">
      <c r="C44" s="292"/>
      <c r="D44" s="292"/>
      <c r="E44" s="292"/>
      <c r="F44" s="292"/>
      <c r="G44" s="292"/>
      <c r="H44" s="292"/>
    </row>
    <row r="45" spans="1:8" ht="18" customHeight="1">
      <c r="A45" s="285" t="s">
        <v>622</v>
      </c>
      <c r="B45" s="285"/>
    </row>
    <row r="46" spans="1:8" ht="93" customHeight="1">
      <c r="C46" s="420" t="s">
        <v>731</v>
      </c>
      <c r="D46" s="420"/>
      <c r="E46" s="420"/>
      <c r="F46" s="420"/>
      <c r="G46" s="420"/>
      <c r="H46" s="420"/>
    </row>
    <row r="47" spans="1:8" ht="16.149999999999999" customHeight="1"/>
    <row r="48" spans="1:8" ht="18" customHeight="1">
      <c r="A48" s="285" t="s">
        <v>623</v>
      </c>
      <c r="B48" s="285"/>
    </row>
    <row r="49" spans="1:8" ht="87.6" customHeight="1">
      <c r="C49" s="420" t="s">
        <v>732</v>
      </c>
      <c r="D49" s="420"/>
      <c r="E49" s="420"/>
      <c r="F49" s="420"/>
      <c r="G49" s="420"/>
      <c r="H49" s="420"/>
    </row>
    <row r="50" spans="1:8" ht="18.600000000000001" customHeight="1">
      <c r="A50" s="293" t="s">
        <v>15</v>
      </c>
      <c r="B50" s="294"/>
      <c r="C50" s="294"/>
      <c r="D50" s="294"/>
      <c r="E50" s="294"/>
      <c r="F50" s="294"/>
      <c r="G50" s="294"/>
      <c r="H50" s="294"/>
    </row>
    <row r="51" spans="1:8" ht="51.6" customHeight="1">
      <c r="A51" s="421" t="s">
        <v>624</v>
      </c>
      <c r="B51" s="422"/>
      <c r="C51" s="422"/>
      <c r="D51" s="422"/>
      <c r="E51" s="422"/>
      <c r="F51" s="422"/>
      <c r="G51" s="422"/>
      <c r="H51" s="422"/>
    </row>
  </sheetData>
  <mergeCells count="23">
    <mergeCell ref="C24:D24"/>
    <mergeCell ref="E24:H24"/>
    <mergeCell ref="A3:H3"/>
    <mergeCell ref="G5:H5"/>
    <mergeCell ref="G6:H6"/>
    <mergeCell ref="B11:H11"/>
    <mergeCell ref="B14:H14"/>
    <mergeCell ref="C19:H19"/>
    <mergeCell ref="C20:D23"/>
    <mergeCell ref="E20:E21"/>
    <mergeCell ref="F20:H21"/>
    <mergeCell ref="E22:E23"/>
    <mergeCell ref="F22:H23"/>
    <mergeCell ref="C39:H43"/>
    <mergeCell ref="C46:H46"/>
    <mergeCell ref="C49:H49"/>
    <mergeCell ref="A51:H51"/>
    <mergeCell ref="C25:D25"/>
    <mergeCell ref="E25:H25"/>
    <mergeCell ref="C26:D26"/>
    <mergeCell ref="E26:H26"/>
    <mergeCell ref="C29:H30"/>
    <mergeCell ref="C35:H36"/>
  </mergeCells>
  <phoneticPr fontId="3"/>
  <dataValidations count="1">
    <dataValidation type="list" allowBlank="1" showInputMessage="1" showErrorMessage="1" prompt="実施するものに「○」を記載" sqref="C24:D26 C20:E23" xr:uid="{00000000-0002-0000-0100-000000000000}">
      <formula1>"　,〇,"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CCFFCC"/>
  </sheetPr>
  <dimension ref="A1:AN321"/>
  <sheetViews>
    <sheetView showGridLines="0" view="pageBreakPreview" topLeftCell="A52" zoomScaleNormal="64" zoomScaleSheetLayoutView="100" workbookViewId="0">
      <selection activeCell="C161" sqref="C161:X161"/>
    </sheetView>
  </sheetViews>
  <sheetFormatPr defaultColWidth="4.125" defaultRowHeight="18" customHeight="1"/>
  <cols>
    <col min="1" max="1" width="1.875" style="1" customWidth="1"/>
    <col min="2" max="2" width="4.625" style="1" customWidth="1"/>
    <col min="3" max="3" width="7.625" style="1" customWidth="1"/>
    <col min="4" max="4" width="4.875" style="1" customWidth="1"/>
    <col min="5" max="5" width="2.875" style="1" customWidth="1"/>
    <col min="6" max="7" width="5" style="1" customWidth="1"/>
    <col min="8" max="8" width="2.875" style="1" customWidth="1"/>
    <col min="9" max="10" width="5" style="1" customWidth="1"/>
    <col min="11" max="11" width="7.375" style="1" customWidth="1"/>
    <col min="12" max="12" width="5" style="1" customWidth="1"/>
    <col min="13" max="13" width="2.875" style="1" customWidth="1"/>
    <col min="14" max="15" width="5" style="1" customWidth="1"/>
    <col min="16" max="16" width="2.875" style="1" customWidth="1"/>
    <col min="17" max="17" width="5" style="1" customWidth="1"/>
    <col min="18" max="18" width="7.375" style="1" customWidth="1"/>
    <col min="19" max="19" width="12.25" style="1" customWidth="1"/>
    <col min="20" max="20" width="2.625" style="1" customWidth="1"/>
    <col min="21" max="21" width="5.875" style="1" customWidth="1"/>
    <col min="22" max="127" width="4.625" style="1" customWidth="1"/>
    <col min="128" max="260" width="8.625" style="1" customWidth="1"/>
    <col min="261" max="16384" width="4.125" style="1"/>
  </cols>
  <sheetData>
    <row r="1" spans="1:21" ht="18" customHeight="1">
      <c r="A1" s="52"/>
      <c r="B1" s="52"/>
      <c r="C1" s="52"/>
      <c r="D1" s="52"/>
      <c r="E1" s="52"/>
      <c r="F1" s="52"/>
      <c r="G1" s="52"/>
      <c r="H1" s="52"/>
      <c r="I1" s="52"/>
      <c r="J1" s="52"/>
      <c r="K1" s="52"/>
      <c r="L1" s="52"/>
      <c r="M1" s="52"/>
      <c r="N1" s="52"/>
      <c r="O1" s="52"/>
      <c r="P1" s="52"/>
      <c r="Q1" s="52"/>
      <c r="R1" s="52"/>
      <c r="S1" s="52"/>
      <c r="T1" s="52"/>
    </row>
    <row r="2" spans="1:21" s="2" customFormat="1" ht="24" customHeight="1">
      <c r="A2" s="71"/>
      <c r="B2" s="154"/>
      <c r="C2" s="154"/>
      <c r="D2" s="183"/>
      <c r="E2" s="183"/>
      <c r="F2" s="154"/>
      <c r="G2" s="154"/>
      <c r="H2" s="154"/>
      <c r="I2" s="154"/>
      <c r="J2" s="154"/>
      <c r="K2" s="154"/>
      <c r="L2" s="154"/>
      <c r="M2" s="154"/>
      <c r="N2" s="154"/>
      <c r="O2" s="154"/>
      <c r="P2" s="154"/>
      <c r="Q2" s="154"/>
      <c r="R2" s="552" t="s">
        <v>640</v>
      </c>
      <c r="S2" s="553"/>
      <c r="T2" s="154"/>
    </row>
    <row r="3" spans="1:21" s="2" customFormat="1" ht="42.75" customHeight="1">
      <c r="A3" s="184"/>
      <c r="B3" s="154"/>
      <c r="C3" s="154"/>
      <c r="D3" s="183"/>
      <c r="E3" s="183"/>
      <c r="F3" s="185"/>
      <c r="G3" s="154"/>
      <c r="H3" s="154"/>
      <c r="I3" s="154"/>
      <c r="J3" s="154"/>
      <c r="K3" s="154"/>
      <c r="L3" s="154"/>
      <c r="M3" s="154"/>
      <c r="N3" s="154"/>
      <c r="O3" s="154"/>
      <c r="P3" s="154"/>
      <c r="Q3" s="154"/>
      <c r="R3" s="154"/>
      <c r="S3" s="154"/>
      <c r="T3" s="154"/>
    </row>
    <row r="4" spans="1:21" s="2" customFormat="1" ht="76.5" customHeight="1">
      <c r="A4" s="154"/>
      <c r="B4" s="561" t="s">
        <v>630</v>
      </c>
      <c r="C4" s="562"/>
      <c r="D4" s="562"/>
      <c r="E4" s="562"/>
      <c r="F4" s="562"/>
      <c r="G4" s="562"/>
      <c r="H4" s="562"/>
      <c r="I4" s="562"/>
      <c r="J4" s="562"/>
      <c r="K4" s="562"/>
      <c r="L4" s="562"/>
      <c r="M4" s="562"/>
      <c r="N4" s="562"/>
      <c r="O4" s="562"/>
      <c r="P4" s="562"/>
      <c r="Q4" s="562"/>
      <c r="R4" s="562"/>
      <c r="S4" s="562"/>
      <c r="T4" s="154"/>
    </row>
    <row r="5" spans="1:21" s="2" customFormat="1" ht="21.75" customHeight="1">
      <c r="A5" s="154"/>
      <c r="B5" s="186"/>
      <c r="C5" s="186"/>
      <c r="D5" s="186"/>
      <c r="E5" s="186"/>
      <c r="F5" s="186"/>
      <c r="G5" s="49"/>
      <c r="H5" s="49"/>
      <c r="I5" s="49"/>
      <c r="J5" s="49"/>
      <c r="K5" s="49"/>
      <c r="L5" s="49"/>
      <c r="M5" s="49"/>
      <c r="N5" s="49"/>
      <c r="O5" s="49"/>
      <c r="P5" s="49"/>
      <c r="Q5" s="49"/>
      <c r="R5" s="49"/>
      <c r="S5" s="49"/>
      <c r="T5" s="154"/>
    </row>
    <row r="6" spans="1:21" s="2" customFormat="1" ht="21.75" customHeight="1">
      <c r="A6" s="154"/>
      <c r="B6" s="154"/>
      <c r="C6" s="154"/>
      <c r="D6" s="554" t="s">
        <v>586</v>
      </c>
      <c r="E6" s="554"/>
      <c r="F6" s="554"/>
      <c r="G6" s="557" t="s">
        <v>738</v>
      </c>
      <c r="H6" s="557"/>
      <c r="I6" s="557"/>
      <c r="J6" s="557"/>
      <c r="K6" s="557"/>
      <c r="L6" s="557"/>
      <c r="M6" s="557"/>
      <c r="N6" s="557"/>
      <c r="O6" s="557"/>
      <c r="P6" s="557"/>
      <c r="Q6" s="558"/>
      <c r="R6" s="154"/>
      <c r="S6" s="154"/>
      <c r="T6" s="154"/>
    </row>
    <row r="7" spans="1:21" s="2" customFormat="1" ht="30.75" customHeight="1">
      <c r="A7" s="154"/>
      <c r="B7" s="154"/>
      <c r="C7" s="154"/>
      <c r="D7" s="531" t="s">
        <v>28</v>
      </c>
      <c r="E7" s="531"/>
      <c r="F7" s="531"/>
      <c r="G7" s="555" t="s">
        <v>824</v>
      </c>
      <c r="H7" s="555"/>
      <c r="I7" s="555"/>
      <c r="J7" s="555"/>
      <c r="K7" s="555"/>
      <c r="L7" s="555"/>
      <c r="M7" s="555"/>
      <c r="N7" s="555"/>
      <c r="O7" s="555"/>
      <c r="P7" s="555"/>
      <c r="Q7" s="556"/>
      <c r="R7" s="154"/>
      <c r="S7" s="154"/>
      <c r="T7" s="154"/>
      <c r="U7" s="1"/>
    </row>
    <row r="8" spans="1:21" s="2" customFormat="1" ht="3" customHeight="1">
      <c r="A8" s="154"/>
      <c r="B8" s="154"/>
      <c r="C8" s="154"/>
      <c r="D8" s="187"/>
      <c r="E8" s="187"/>
      <c r="F8" s="187"/>
      <c r="G8" s="365"/>
      <c r="H8" s="365"/>
      <c r="I8" s="366"/>
      <c r="J8" s="366"/>
      <c r="K8" s="366"/>
      <c r="L8" s="366"/>
      <c r="M8" s="366"/>
      <c r="N8" s="366"/>
      <c r="O8" s="366"/>
      <c r="P8" s="366"/>
      <c r="Q8" s="366"/>
      <c r="R8" s="154"/>
      <c r="S8" s="154"/>
      <c r="T8" s="154"/>
    </row>
    <row r="9" spans="1:21" s="2" customFormat="1" ht="19.5" customHeight="1">
      <c r="A9" s="154"/>
      <c r="B9" s="154"/>
      <c r="C9" s="154"/>
      <c r="D9" s="554" t="s">
        <v>586</v>
      </c>
      <c r="E9" s="554"/>
      <c r="F9" s="554"/>
      <c r="G9" s="557" t="s">
        <v>734</v>
      </c>
      <c r="H9" s="557"/>
      <c r="I9" s="557"/>
      <c r="J9" s="557"/>
      <c r="K9" s="557"/>
      <c r="L9" s="557"/>
      <c r="M9" s="557"/>
      <c r="N9" s="557"/>
      <c r="O9" s="557"/>
      <c r="P9" s="557"/>
      <c r="Q9" s="558"/>
      <c r="R9" s="154"/>
      <c r="S9" s="154"/>
      <c r="T9" s="154"/>
    </row>
    <row r="10" spans="1:21" s="2" customFormat="1" ht="30.75" customHeight="1">
      <c r="A10" s="154"/>
      <c r="B10" s="154"/>
      <c r="C10" s="154"/>
      <c r="D10" s="531" t="s">
        <v>29</v>
      </c>
      <c r="E10" s="531"/>
      <c r="F10" s="531"/>
      <c r="G10" s="555" t="s">
        <v>822</v>
      </c>
      <c r="H10" s="555"/>
      <c r="I10" s="555"/>
      <c r="J10" s="555"/>
      <c r="K10" s="555"/>
      <c r="L10" s="555"/>
      <c r="M10" s="555"/>
      <c r="N10" s="555"/>
      <c r="O10" s="559"/>
      <c r="P10" s="559"/>
      <c r="Q10" s="560"/>
      <c r="R10" s="154"/>
      <c r="S10" s="154"/>
      <c r="T10" s="154"/>
      <c r="U10" s="1"/>
    </row>
    <row r="11" spans="1:21" s="2" customFormat="1" ht="3" customHeight="1">
      <c r="A11" s="154"/>
      <c r="B11" s="154"/>
      <c r="C11" s="154"/>
      <c r="D11" s="187"/>
      <c r="E11" s="187"/>
      <c r="F11" s="187"/>
      <c r="G11" s="367"/>
      <c r="H11" s="368"/>
      <c r="I11" s="369"/>
      <c r="J11" s="367"/>
      <c r="K11" s="367"/>
      <c r="L11" s="367"/>
      <c r="M11" s="367"/>
      <c r="N11" s="367"/>
      <c r="O11" s="367"/>
      <c r="P11" s="367"/>
      <c r="Q11" s="367"/>
      <c r="R11" s="154"/>
      <c r="S11" s="154"/>
      <c r="T11" s="154"/>
    </row>
    <row r="12" spans="1:21" s="2" customFormat="1" ht="21.75" customHeight="1">
      <c r="A12" s="154"/>
      <c r="B12" s="154"/>
      <c r="C12" s="154"/>
      <c r="D12" s="554" t="s">
        <v>586</v>
      </c>
      <c r="E12" s="554"/>
      <c r="F12" s="554"/>
      <c r="G12" s="557" t="s">
        <v>808</v>
      </c>
      <c r="H12" s="557"/>
      <c r="I12" s="557"/>
      <c r="J12" s="557"/>
      <c r="K12" s="557"/>
      <c r="L12" s="557"/>
      <c r="M12" s="557"/>
      <c r="N12" s="557"/>
      <c r="O12" s="557"/>
      <c r="P12" s="557"/>
      <c r="Q12" s="558"/>
      <c r="R12" s="154"/>
      <c r="S12" s="154"/>
      <c r="T12" s="154"/>
    </row>
    <row r="13" spans="1:21" s="2" customFormat="1" ht="30.75" customHeight="1">
      <c r="A13" s="154"/>
      <c r="B13" s="154"/>
      <c r="C13" s="154"/>
      <c r="D13" s="531" t="s">
        <v>11</v>
      </c>
      <c r="E13" s="531"/>
      <c r="F13" s="531"/>
      <c r="G13" s="555" t="s">
        <v>807</v>
      </c>
      <c r="H13" s="555"/>
      <c r="I13" s="555"/>
      <c r="J13" s="555"/>
      <c r="K13" s="555"/>
      <c r="L13" s="555"/>
      <c r="M13" s="555"/>
      <c r="N13" s="555"/>
      <c r="O13" s="555"/>
      <c r="P13" s="555"/>
      <c r="Q13" s="556"/>
      <c r="R13" s="154"/>
      <c r="S13" s="154"/>
      <c r="T13" s="154"/>
    </row>
    <row r="14" spans="1:21" s="2" customFormat="1" ht="20.25" customHeight="1">
      <c r="A14" s="154"/>
      <c r="B14" s="154"/>
      <c r="C14" s="154"/>
      <c r="D14" s="154"/>
      <c r="E14" s="154"/>
      <c r="F14" s="188"/>
      <c r="G14" s="154"/>
      <c r="H14" s="154"/>
      <c r="I14" s="154"/>
      <c r="J14" s="154"/>
      <c r="K14" s="154"/>
      <c r="L14" s="154"/>
      <c r="M14" s="154"/>
      <c r="N14" s="154"/>
      <c r="O14" s="154"/>
      <c r="P14" s="154"/>
      <c r="Q14" s="154"/>
      <c r="R14" s="154"/>
      <c r="S14" s="154"/>
      <c r="T14" s="154"/>
    </row>
    <row r="15" spans="1:21" s="2" customFormat="1" ht="21.75" customHeight="1">
      <c r="A15" s="154"/>
      <c r="B15" s="154"/>
      <c r="C15" s="188"/>
      <c r="D15" s="188"/>
      <c r="E15" s="188"/>
      <c r="F15" s="188"/>
      <c r="G15" s="154"/>
      <c r="H15" s="154"/>
      <c r="I15" s="154"/>
      <c r="J15" s="154"/>
      <c r="K15" s="154"/>
      <c r="L15" s="154"/>
      <c r="M15" s="154"/>
      <c r="N15" s="154"/>
      <c r="O15" s="154"/>
      <c r="P15" s="154"/>
      <c r="Q15" s="154"/>
      <c r="R15" s="154"/>
      <c r="S15" s="154"/>
      <c r="T15" s="154"/>
    </row>
    <row r="16" spans="1:21" s="2" customFormat="1" ht="21.75" customHeight="1">
      <c r="A16" s="154"/>
      <c r="B16" s="154"/>
      <c r="C16" s="154"/>
      <c r="D16" s="308" t="s">
        <v>38</v>
      </c>
      <c r="E16" s="538" t="s">
        <v>39</v>
      </c>
      <c r="F16" s="538"/>
      <c r="G16" s="538"/>
      <c r="H16" s="538"/>
      <c r="I16" s="538"/>
      <c r="J16" s="538"/>
      <c r="K16" s="538"/>
      <c r="L16" s="538"/>
      <c r="M16" s="538"/>
      <c r="N16" s="538"/>
      <c r="O16" s="538"/>
      <c r="P16" s="538"/>
      <c r="Q16" s="538"/>
      <c r="R16" s="538"/>
      <c r="S16" s="49"/>
      <c r="T16" s="154"/>
    </row>
    <row r="17" spans="1:40" s="2" customFormat="1" ht="16.5" customHeight="1">
      <c r="A17" s="154"/>
      <c r="B17" s="154"/>
      <c r="C17" s="183"/>
      <c r="D17" s="189"/>
      <c r="E17" s="189"/>
      <c r="F17" s="189"/>
      <c r="G17" s="49"/>
      <c r="H17" s="49"/>
      <c r="I17" s="49"/>
      <c r="J17" s="49"/>
      <c r="K17" s="49"/>
      <c r="L17" s="49"/>
      <c r="M17" s="49"/>
      <c r="N17" s="49"/>
      <c r="O17" s="49"/>
      <c r="P17" s="49"/>
      <c r="Q17" s="49"/>
      <c r="R17" s="49"/>
      <c r="S17" s="49"/>
      <c r="T17" s="154"/>
    </row>
    <row r="18" spans="1:40" s="2" customFormat="1" ht="21.75" customHeight="1">
      <c r="A18" s="154"/>
      <c r="B18" s="154"/>
      <c r="C18" s="154"/>
      <c r="D18" s="49" t="s">
        <v>12</v>
      </c>
      <c r="E18" s="49"/>
      <c r="F18" s="186"/>
      <c r="G18" s="189"/>
      <c r="H18" s="189"/>
      <c r="I18" s="189"/>
      <c r="J18" s="49"/>
      <c r="K18" s="49"/>
      <c r="L18" s="49"/>
      <c r="M18" s="49"/>
      <c r="N18" s="49"/>
      <c r="O18" s="49"/>
      <c r="P18" s="49"/>
      <c r="Q18" s="49"/>
      <c r="R18" s="49"/>
      <c r="S18" s="49"/>
      <c r="T18" s="154"/>
    </row>
    <row r="19" spans="1:40" s="2" customFormat="1" ht="21.75" customHeight="1">
      <c r="A19" s="154"/>
      <c r="B19" s="154"/>
      <c r="C19" s="154"/>
      <c r="D19" s="295" t="str">
        <f>参４_申請!B16</f>
        <v>□</v>
      </c>
      <c r="E19" s="539" t="s">
        <v>31</v>
      </c>
      <c r="F19" s="540"/>
      <c r="G19" s="540"/>
      <c r="H19" s="540"/>
      <c r="I19" s="540"/>
      <c r="J19" s="540"/>
      <c r="K19" s="540"/>
      <c r="L19" s="540"/>
      <c r="M19" s="540"/>
      <c r="N19" s="540"/>
      <c r="O19" s="540"/>
      <c r="P19" s="540"/>
      <c r="Q19" s="541"/>
      <c r="R19" s="299" t="s">
        <v>61</v>
      </c>
      <c r="S19" s="154"/>
      <c r="T19" s="154"/>
    </row>
    <row r="20" spans="1:40" s="2" customFormat="1" ht="21.75" customHeight="1">
      <c r="A20" s="154"/>
      <c r="B20" s="154"/>
      <c r="C20" s="154"/>
      <c r="D20" s="370" t="str">
        <f>参４_申請!B17</f>
        <v>☑</v>
      </c>
      <c r="E20" s="539" t="s">
        <v>48</v>
      </c>
      <c r="F20" s="540"/>
      <c r="G20" s="540"/>
      <c r="H20" s="540"/>
      <c r="I20" s="540"/>
      <c r="J20" s="540"/>
      <c r="K20" s="540"/>
      <c r="L20" s="540"/>
      <c r="M20" s="540"/>
      <c r="N20" s="540"/>
      <c r="O20" s="540"/>
      <c r="P20" s="540"/>
      <c r="Q20" s="541"/>
      <c r="R20" s="298" t="s">
        <v>632</v>
      </c>
      <c r="S20" s="154"/>
      <c r="T20" s="154"/>
    </row>
    <row r="21" spans="1:40" s="2" customFormat="1" ht="21.75" customHeight="1">
      <c r="A21" s="154"/>
      <c r="B21" s="154"/>
      <c r="C21" s="154"/>
      <c r="D21" s="295" t="str">
        <f>参４_申請!B18</f>
        <v>□</v>
      </c>
      <c r="E21" s="539" t="s">
        <v>49</v>
      </c>
      <c r="F21" s="540"/>
      <c r="G21" s="540"/>
      <c r="H21" s="540"/>
      <c r="I21" s="540"/>
      <c r="J21" s="540"/>
      <c r="K21" s="540"/>
      <c r="L21" s="540"/>
      <c r="M21" s="540"/>
      <c r="N21" s="540"/>
      <c r="O21" s="540"/>
      <c r="P21" s="540"/>
      <c r="Q21" s="541"/>
      <c r="R21" s="299" t="s">
        <v>13</v>
      </c>
      <c r="S21" s="154"/>
      <c r="T21" s="154"/>
    </row>
    <row r="22" spans="1:40" s="2" customFormat="1" ht="21.75" customHeight="1">
      <c r="A22" s="154"/>
      <c r="B22" s="154"/>
      <c r="C22" s="154"/>
      <c r="D22" s="300" t="s">
        <v>30</v>
      </c>
      <c r="E22" s="591" t="s">
        <v>50</v>
      </c>
      <c r="F22" s="592"/>
      <c r="G22" s="592"/>
      <c r="H22" s="592"/>
      <c r="I22" s="592"/>
      <c r="J22" s="592"/>
      <c r="K22" s="592"/>
      <c r="L22" s="592"/>
      <c r="M22" s="592"/>
      <c r="N22" s="592"/>
      <c r="O22" s="592"/>
      <c r="P22" s="592"/>
      <c r="Q22" s="593"/>
      <c r="R22" s="299" t="s">
        <v>13</v>
      </c>
      <c r="S22" s="154"/>
      <c r="T22" s="154"/>
    </row>
    <row r="23" spans="1:40" s="2" customFormat="1" ht="28.5" customHeight="1">
      <c r="A23" s="154"/>
      <c r="B23" s="154"/>
      <c r="C23" s="154"/>
      <c r="D23" s="154" t="s">
        <v>14</v>
      </c>
      <c r="E23" s="154"/>
      <c r="F23" s="49"/>
      <c r="G23" s="49"/>
      <c r="H23" s="49"/>
      <c r="I23" s="49"/>
      <c r="J23" s="190"/>
      <c r="K23" s="49"/>
      <c r="L23" s="49"/>
      <c r="M23" s="49"/>
      <c r="N23" s="49"/>
      <c r="O23" s="49"/>
      <c r="P23" s="49"/>
      <c r="Q23" s="49"/>
      <c r="R23" s="49"/>
      <c r="S23" s="49"/>
      <c r="T23" s="154"/>
    </row>
    <row r="24" spans="1:40" s="2" customFormat="1" ht="48.75" customHeight="1">
      <c r="C24" s="11"/>
      <c r="D24" s="12"/>
      <c r="E24" s="12"/>
      <c r="F24" s="13"/>
      <c r="G24" s="13"/>
      <c r="H24" s="13"/>
      <c r="I24" s="13"/>
      <c r="J24" s="13"/>
      <c r="K24" s="13"/>
      <c r="L24" s="13"/>
      <c r="M24" s="13"/>
      <c r="N24" s="13"/>
      <c r="O24" s="13"/>
      <c r="P24" s="13"/>
      <c r="Q24" s="13"/>
      <c r="R24" s="13"/>
      <c r="S24" s="13"/>
    </row>
    <row r="25" spans="1:40" s="2" customFormat="1" ht="14.25" customHeight="1">
      <c r="A25" s="154"/>
      <c r="B25" s="154"/>
      <c r="C25" s="154" t="s">
        <v>40</v>
      </c>
      <c r="D25" s="154"/>
      <c r="E25" s="154"/>
      <c r="F25" s="154"/>
      <c r="G25" s="154"/>
      <c r="H25" s="154"/>
      <c r="I25" s="154"/>
      <c r="J25" s="154"/>
      <c r="K25" s="154"/>
      <c r="L25" s="154"/>
      <c r="M25" s="154"/>
      <c r="N25" s="154"/>
      <c r="O25" s="154"/>
      <c r="P25" s="154"/>
      <c r="Q25" s="154"/>
      <c r="R25" s="154"/>
      <c r="S25" s="154"/>
    </row>
    <row r="26" spans="1:40" s="2" customFormat="1" ht="45.75" customHeight="1">
      <c r="A26" s="155"/>
      <c r="B26" s="155"/>
      <c r="C26" s="548" t="s">
        <v>41</v>
      </c>
      <c r="D26" s="548"/>
      <c r="E26" s="548"/>
      <c r="F26" s="548"/>
      <c r="G26" s="548"/>
      <c r="H26" s="548"/>
      <c r="I26" s="548"/>
      <c r="J26" s="548"/>
      <c r="K26" s="548"/>
      <c r="L26" s="548"/>
      <c r="M26" s="548"/>
      <c r="N26" s="548"/>
      <c r="O26" s="548"/>
      <c r="P26" s="548"/>
      <c r="Q26" s="548"/>
      <c r="R26" s="548"/>
      <c r="S26" s="548"/>
    </row>
    <row r="27" spans="1:40" ht="19.5" customHeight="1">
      <c r="A27" s="156" t="s">
        <v>8</v>
      </c>
      <c r="B27" s="56"/>
      <c r="C27" s="56"/>
      <c r="D27" s="56"/>
      <c r="E27" s="56"/>
      <c r="F27" s="56"/>
      <c r="G27" s="56"/>
      <c r="H27" s="56"/>
      <c r="I27" s="56"/>
      <c r="J27" s="56"/>
      <c r="K27" s="56"/>
      <c r="L27" s="49"/>
      <c r="M27" s="49"/>
      <c r="N27" s="49"/>
      <c r="O27" s="49"/>
      <c r="P27" s="49"/>
      <c r="Q27" s="49"/>
      <c r="R27" s="49"/>
      <c r="S27" s="49"/>
    </row>
    <row r="28" spans="1:40" ht="28.5" customHeight="1">
      <c r="A28" s="156"/>
      <c r="B28" s="548" t="s">
        <v>34</v>
      </c>
      <c r="C28" s="548"/>
      <c r="D28" s="548"/>
      <c r="E28" s="548"/>
      <c r="F28" s="548"/>
      <c r="G28" s="548"/>
      <c r="H28" s="548"/>
      <c r="I28" s="548"/>
      <c r="J28" s="548"/>
      <c r="K28" s="548"/>
      <c r="L28" s="548"/>
      <c r="M28" s="548"/>
      <c r="N28" s="548"/>
      <c r="O28" s="548"/>
      <c r="P28" s="548"/>
      <c r="Q28" s="548"/>
      <c r="R28" s="548"/>
      <c r="S28" s="548"/>
      <c r="T28" s="3"/>
      <c r="U28" s="3"/>
      <c r="V28" s="3"/>
      <c r="W28" s="3"/>
      <c r="X28" s="3"/>
      <c r="Y28" s="3"/>
      <c r="Z28" s="3"/>
      <c r="AA28" s="3"/>
      <c r="AB28" s="3"/>
      <c r="AC28" s="3"/>
      <c r="AD28" s="3"/>
      <c r="AE28" s="3"/>
      <c r="AF28" s="3"/>
      <c r="AG28" s="3"/>
      <c r="AH28" s="3"/>
      <c r="AI28" s="3"/>
      <c r="AJ28" s="3"/>
      <c r="AK28" s="3"/>
      <c r="AL28" s="3"/>
      <c r="AM28" s="3"/>
      <c r="AN28" s="3"/>
    </row>
    <row r="29" spans="1:40" ht="20.25" customHeight="1">
      <c r="A29" s="156"/>
      <c r="B29" s="71" t="s">
        <v>52</v>
      </c>
      <c r="C29" s="71"/>
      <c r="D29" s="49"/>
      <c r="E29" s="49"/>
      <c r="F29" s="49"/>
      <c r="G29" s="157"/>
      <c r="H29" s="157"/>
      <c r="I29" s="157"/>
      <c r="J29" s="158"/>
      <c r="K29" s="158"/>
      <c r="L29" s="49"/>
      <c r="M29" s="49"/>
      <c r="N29" s="49"/>
      <c r="O29" s="49"/>
      <c r="P29" s="49"/>
      <c r="Q29" s="49"/>
      <c r="R29" s="49"/>
      <c r="S29" s="49"/>
    </row>
    <row r="30" spans="1:40" ht="38.25" customHeight="1">
      <c r="A30" s="159"/>
      <c r="B30" s="599"/>
      <c r="C30" s="600"/>
      <c r="D30" s="532" t="s">
        <v>642</v>
      </c>
      <c r="E30" s="533"/>
      <c r="F30" s="534"/>
      <c r="G30" s="577" t="s">
        <v>7</v>
      </c>
      <c r="H30" s="533"/>
      <c r="I30" s="534"/>
      <c r="J30" s="578" t="s">
        <v>16</v>
      </c>
      <c r="K30" s="579"/>
      <c r="L30" s="577" t="s">
        <v>641</v>
      </c>
      <c r="M30" s="533"/>
      <c r="N30" s="534"/>
      <c r="O30" s="580" t="s">
        <v>641</v>
      </c>
      <c r="P30" s="581"/>
      <c r="Q30" s="582"/>
      <c r="R30" s="49"/>
      <c r="S30" s="49"/>
    </row>
    <row r="31" spans="1:40" ht="9" customHeight="1">
      <c r="A31" s="159"/>
      <c r="B31" s="544" t="s">
        <v>17</v>
      </c>
      <c r="C31" s="545"/>
      <c r="D31" s="551"/>
      <c r="E31" s="565"/>
      <c r="F31" s="566"/>
      <c r="G31" s="551"/>
      <c r="H31" s="565"/>
      <c r="I31" s="566"/>
      <c r="J31" s="536"/>
      <c r="K31" s="537"/>
      <c r="L31" s="551"/>
      <c r="M31" s="565"/>
      <c r="N31" s="566"/>
      <c r="O31" s="551"/>
      <c r="P31" s="491"/>
      <c r="Q31" s="492"/>
      <c r="R31" s="160"/>
      <c r="S31" s="49"/>
    </row>
    <row r="32" spans="1:40" ht="22.5" customHeight="1">
      <c r="A32" s="159"/>
      <c r="B32" s="546"/>
      <c r="C32" s="547"/>
      <c r="D32" s="311"/>
      <c r="E32" s="331"/>
      <c r="F32" s="312"/>
      <c r="G32" s="311"/>
      <c r="H32" s="331"/>
      <c r="I32" s="312"/>
      <c r="J32" s="451"/>
      <c r="K32" s="452"/>
      <c r="L32" s="311"/>
      <c r="M32" s="331"/>
      <c r="N32" s="312"/>
      <c r="O32" s="311"/>
      <c r="P32" s="331"/>
      <c r="Q32" s="312"/>
      <c r="R32" s="160"/>
      <c r="S32" s="49"/>
    </row>
    <row r="33" spans="1:23" ht="6.75" customHeight="1">
      <c r="A33" s="159"/>
      <c r="B33" s="544" t="s">
        <v>35</v>
      </c>
      <c r="C33" s="545"/>
      <c r="D33" s="490"/>
      <c r="E33" s="491"/>
      <c r="F33" s="492"/>
      <c r="G33" s="490"/>
      <c r="H33" s="491"/>
      <c r="I33" s="492"/>
      <c r="J33" s="536"/>
      <c r="K33" s="537"/>
      <c r="L33" s="490"/>
      <c r="M33" s="491"/>
      <c r="N33" s="492"/>
      <c r="O33" s="490"/>
      <c r="P33" s="491"/>
      <c r="Q33" s="492"/>
      <c r="R33" s="160"/>
      <c r="S33" s="49"/>
    </row>
    <row r="34" spans="1:23" ht="22.5" customHeight="1">
      <c r="A34" s="159"/>
      <c r="B34" s="546"/>
      <c r="C34" s="547"/>
      <c r="D34" s="311"/>
      <c r="E34" s="331"/>
      <c r="F34" s="312"/>
      <c r="G34" s="311"/>
      <c r="H34" s="331"/>
      <c r="I34" s="312"/>
      <c r="J34" s="451"/>
      <c r="K34" s="452"/>
      <c r="L34" s="311"/>
      <c r="M34" s="331"/>
      <c r="N34" s="312"/>
      <c r="O34" s="311"/>
      <c r="P34" s="331"/>
      <c r="Q34" s="312"/>
      <c r="R34" s="160"/>
      <c r="S34" s="49"/>
    </row>
    <row r="35" spans="1:23" ht="6.75" customHeight="1">
      <c r="A35" s="159"/>
      <c r="B35" s="544" t="s">
        <v>36</v>
      </c>
      <c r="C35" s="545"/>
      <c r="D35" s="490"/>
      <c r="E35" s="491"/>
      <c r="F35" s="535"/>
      <c r="G35" s="490"/>
      <c r="H35" s="491"/>
      <c r="I35" s="535"/>
      <c r="J35" s="536"/>
      <c r="K35" s="537"/>
      <c r="L35" s="490"/>
      <c r="M35" s="491"/>
      <c r="N35" s="535"/>
      <c r="O35" s="490"/>
      <c r="P35" s="491"/>
      <c r="Q35" s="492"/>
      <c r="R35" s="160"/>
      <c r="S35" s="49"/>
    </row>
    <row r="36" spans="1:23" ht="22.5" customHeight="1">
      <c r="A36" s="159"/>
      <c r="B36" s="546"/>
      <c r="C36" s="547"/>
      <c r="D36" s="311"/>
      <c r="E36" s="331"/>
      <c r="F36" s="312"/>
      <c r="G36" s="311"/>
      <c r="H36" s="331"/>
      <c r="I36" s="312"/>
      <c r="J36" s="451"/>
      <c r="K36" s="452"/>
      <c r="L36" s="311"/>
      <c r="M36" s="331"/>
      <c r="N36" s="312"/>
      <c r="O36" s="311"/>
      <c r="P36" s="331"/>
      <c r="Q36" s="312"/>
      <c r="R36" s="160"/>
      <c r="S36" s="49"/>
    </row>
    <row r="37" spans="1:23" ht="9" customHeight="1">
      <c r="A37" s="159"/>
      <c r="B37" s="544" t="s">
        <v>18</v>
      </c>
      <c r="C37" s="545"/>
      <c r="D37" s="455"/>
      <c r="E37" s="456"/>
      <c r="F37" s="457"/>
      <c r="G37" s="455"/>
      <c r="H37" s="456"/>
      <c r="I37" s="457"/>
      <c r="J37" s="510"/>
      <c r="K37" s="511"/>
      <c r="L37" s="490"/>
      <c r="M37" s="491"/>
      <c r="N37" s="535"/>
      <c r="O37" s="490"/>
      <c r="P37" s="491"/>
      <c r="Q37" s="492"/>
      <c r="R37" s="160"/>
      <c r="S37" s="49"/>
    </row>
    <row r="38" spans="1:23" ht="22.5" customHeight="1">
      <c r="A38" s="159"/>
      <c r="B38" s="546"/>
      <c r="C38" s="547"/>
      <c r="D38" s="371" t="s">
        <v>57</v>
      </c>
      <c r="E38" s="372">
        <v>7</v>
      </c>
      <c r="F38" s="373" t="s">
        <v>60</v>
      </c>
      <c r="G38" s="371" t="s">
        <v>57</v>
      </c>
      <c r="H38" s="372">
        <v>11</v>
      </c>
      <c r="I38" s="373" t="s">
        <v>60</v>
      </c>
      <c r="J38" s="549">
        <f>H38-E38+1</f>
        <v>5</v>
      </c>
      <c r="K38" s="550"/>
      <c r="L38" s="374" t="s">
        <v>57</v>
      </c>
      <c r="M38" s="375"/>
      <c r="N38" s="376" t="s">
        <v>60</v>
      </c>
      <c r="O38" s="374" t="s">
        <v>57</v>
      </c>
      <c r="P38" s="375"/>
      <c r="Q38" s="376" t="s">
        <v>60</v>
      </c>
      <c r="R38" s="160"/>
      <c r="S38" s="49"/>
    </row>
    <row r="39" spans="1:23" ht="9" customHeight="1">
      <c r="A39" s="159"/>
      <c r="B39" s="544" t="s">
        <v>19</v>
      </c>
      <c r="C39" s="545"/>
      <c r="D39" s="490"/>
      <c r="E39" s="491"/>
      <c r="F39" s="535"/>
      <c r="G39" s="490"/>
      <c r="H39" s="491"/>
      <c r="I39" s="535"/>
      <c r="J39" s="536"/>
      <c r="K39" s="537"/>
      <c r="L39" s="490"/>
      <c r="M39" s="491"/>
      <c r="N39" s="535"/>
      <c r="O39" s="490"/>
      <c r="P39" s="491"/>
      <c r="Q39" s="492"/>
      <c r="R39" s="160"/>
      <c r="S39" s="49"/>
    </row>
    <row r="40" spans="1:23" ht="22.5" customHeight="1">
      <c r="A40" s="159"/>
      <c r="B40" s="546"/>
      <c r="C40" s="547"/>
      <c r="D40" s="311"/>
      <c r="E40" s="331"/>
      <c r="F40" s="312"/>
      <c r="G40" s="311"/>
      <c r="H40" s="331"/>
      <c r="I40" s="312"/>
      <c r="J40" s="451"/>
      <c r="K40" s="452"/>
      <c r="L40" s="311"/>
      <c r="M40" s="331"/>
      <c r="N40" s="312"/>
      <c r="O40" s="311"/>
      <c r="P40" s="331"/>
      <c r="Q40" s="312"/>
      <c r="R40" s="160"/>
      <c r="S40" s="49"/>
    </row>
    <row r="41" spans="1:23" s="4" customFormat="1" ht="36.75" customHeight="1">
      <c r="A41" s="156"/>
      <c r="B41" s="309" t="s">
        <v>53</v>
      </c>
      <c r="C41" s="161"/>
      <c r="D41" s="161"/>
      <c r="E41" s="161"/>
      <c r="F41" s="161"/>
      <c r="G41" s="161"/>
      <c r="H41" s="161"/>
      <c r="I41" s="161"/>
      <c r="J41" s="161"/>
      <c r="K41" s="161"/>
      <c r="L41" s="161"/>
      <c r="M41" s="161"/>
      <c r="N41" s="161"/>
      <c r="O41" s="161"/>
      <c r="P41" s="161"/>
      <c r="Q41" s="161"/>
      <c r="R41" s="162"/>
      <c r="S41" s="162"/>
      <c r="V41" s="5"/>
    </row>
    <row r="42" spans="1:23" ht="21" customHeight="1">
      <c r="A42" s="163"/>
      <c r="B42" s="595" t="s">
        <v>42</v>
      </c>
      <c r="C42" s="596"/>
      <c r="D42" s="164"/>
      <c r="E42" s="165"/>
      <c r="F42" s="166"/>
      <c r="G42" s="166"/>
      <c r="H42" s="165"/>
      <c r="I42" s="166"/>
      <c r="J42" s="166"/>
      <c r="K42" s="166"/>
      <c r="L42" s="166"/>
      <c r="M42" s="167"/>
      <c r="N42" s="167"/>
      <c r="O42" s="512" t="s">
        <v>10</v>
      </c>
      <c r="P42" s="513"/>
      <c r="Q42" s="514"/>
      <c r="R42" s="527" t="s">
        <v>335</v>
      </c>
      <c r="S42" s="529" t="s">
        <v>43</v>
      </c>
    </row>
    <row r="43" spans="1:23" ht="21" customHeight="1">
      <c r="A43" s="163"/>
      <c r="B43" s="597"/>
      <c r="C43" s="598"/>
      <c r="D43" s="473" t="s">
        <v>3</v>
      </c>
      <c r="E43" s="474"/>
      <c r="F43" s="475"/>
      <c r="G43" s="473" t="s">
        <v>6</v>
      </c>
      <c r="H43" s="474"/>
      <c r="I43" s="475"/>
      <c r="J43" s="473" t="s">
        <v>5</v>
      </c>
      <c r="K43" s="475"/>
      <c r="L43" s="473" t="s">
        <v>20</v>
      </c>
      <c r="M43" s="474"/>
      <c r="N43" s="475"/>
      <c r="O43" s="515"/>
      <c r="P43" s="515"/>
      <c r="Q43" s="516"/>
      <c r="R43" s="528"/>
      <c r="S43" s="530"/>
    </row>
    <row r="44" spans="1:23" ht="9" customHeight="1">
      <c r="A44" s="163"/>
      <c r="B44" s="168"/>
      <c r="C44" s="542" t="s">
        <v>643</v>
      </c>
      <c r="D44" s="524"/>
      <c r="E44" s="525"/>
      <c r="F44" s="526"/>
      <c r="G44" s="524"/>
      <c r="H44" s="525"/>
      <c r="I44" s="526"/>
      <c r="J44" s="524"/>
      <c r="K44" s="526"/>
      <c r="L44" s="467"/>
      <c r="M44" s="468"/>
      <c r="N44" s="469"/>
      <c r="O44" s="332"/>
      <c r="P44" s="333"/>
      <c r="Q44" s="334"/>
      <c r="R44" s="169"/>
      <c r="S44" s="355"/>
    </row>
    <row r="45" spans="1:23" ht="22.5" customHeight="1">
      <c r="A45" s="163"/>
      <c r="B45" s="168"/>
      <c r="C45" s="543"/>
      <c r="D45" s="465"/>
      <c r="E45" s="465"/>
      <c r="F45" s="466"/>
      <c r="G45" s="465"/>
      <c r="H45" s="465"/>
      <c r="I45" s="466"/>
      <c r="J45" s="465"/>
      <c r="K45" s="466"/>
      <c r="L45" s="470"/>
      <c r="M45" s="471"/>
      <c r="N45" s="472"/>
      <c r="O45" s="517"/>
      <c r="P45" s="518"/>
      <c r="Q45" s="519"/>
      <c r="R45" s="335"/>
      <c r="S45" s="356"/>
    </row>
    <row r="46" spans="1:23" ht="9" customHeight="1">
      <c r="A46" s="163"/>
      <c r="B46" s="168"/>
      <c r="C46" s="521" t="s">
        <v>32</v>
      </c>
      <c r="D46" s="496"/>
      <c r="E46" s="498"/>
      <c r="F46" s="497"/>
      <c r="G46" s="496"/>
      <c r="H46" s="498"/>
      <c r="I46" s="497"/>
      <c r="J46" s="496"/>
      <c r="K46" s="497"/>
      <c r="L46" s="496"/>
      <c r="M46" s="498"/>
      <c r="N46" s="497"/>
      <c r="O46" s="496">
        <f>SUM(D46:N46)</f>
        <v>0</v>
      </c>
      <c r="P46" s="498"/>
      <c r="Q46" s="497"/>
      <c r="R46" s="170"/>
      <c r="S46" s="171"/>
    </row>
    <row r="47" spans="1:23" ht="22.5" customHeight="1">
      <c r="A47" s="163"/>
      <c r="B47" s="168"/>
      <c r="C47" s="522"/>
      <c r="D47" s="453">
        <v>1000</v>
      </c>
      <c r="E47" s="453"/>
      <c r="F47" s="454"/>
      <c r="G47" s="453">
        <v>0</v>
      </c>
      <c r="H47" s="453"/>
      <c r="I47" s="454"/>
      <c r="J47" s="453">
        <v>0</v>
      </c>
      <c r="K47" s="454"/>
      <c r="L47" s="453">
        <v>0</v>
      </c>
      <c r="M47" s="453"/>
      <c r="N47" s="453"/>
      <c r="O47" s="573">
        <v>1000</v>
      </c>
      <c r="P47" s="574"/>
      <c r="Q47" s="575"/>
      <c r="R47" s="449">
        <f>SUMIFS(別紙２①!$F$18:$F$105,別紙２①!$P$18:$P$105,"荒廃農地")/100</f>
        <v>0</v>
      </c>
      <c r="S47" s="445">
        <v>0</v>
      </c>
      <c r="W47" s="63"/>
    </row>
    <row r="48" spans="1:23" ht="73.150000000000006" customHeight="1">
      <c r="A48" s="163"/>
      <c r="B48" s="168"/>
      <c r="C48" s="523"/>
      <c r="D48" s="310" t="s">
        <v>304</v>
      </c>
      <c r="E48" s="447" t="s">
        <v>739</v>
      </c>
      <c r="F48" s="448"/>
      <c r="G48" s="310" t="s">
        <v>21</v>
      </c>
      <c r="H48" s="463"/>
      <c r="I48" s="464"/>
      <c r="J48" s="310" t="s">
        <v>21</v>
      </c>
      <c r="K48" s="272"/>
      <c r="L48" s="310" t="s">
        <v>21</v>
      </c>
      <c r="M48" s="463"/>
      <c r="N48" s="464"/>
      <c r="O48" s="576"/>
      <c r="P48" s="453"/>
      <c r="Q48" s="454"/>
      <c r="R48" s="450"/>
      <c r="S48" s="446"/>
    </row>
    <row r="49" spans="1:39" ht="10.5" customHeight="1">
      <c r="A49" s="163"/>
      <c r="B49" s="485" t="s">
        <v>644</v>
      </c>
      <c r="C49" s="487" t="s">
        <v>33</v>
      </c>
      <c r="D49" s="567">
        <v>0</v>
      </c>
      <c r="E49" s="568"/>
      <c r="F49" s="568"/>
      <c r="G49" s="568"/>
      <c r="H49" s="568"/>
      <c r="I49" s="568"/>
      <c r="J49" s="568"/>
      <c r="K49" s="568"/>
      <c r="L49" s="568"/>
      <c r="M49" s="568"/>
      <c r="N49" s="568"/>
      <c r="O49" s="568"/>
      <c r="P49" s="568"/>
      <c r="Q49" s="568"/>
      <c r="R49" s="569"/>
      <c r="S49" s="172"/>
    </row>
    <row r="50" spans="1:39" ht="24" customHeight="1">
      <c r="A50" s="163"/>
      <c r="B50" s="486"/>
      <c r="C50" s="488"/>
      <c r="D50" s="570">
        <v>0</v>
      </c>
      <c r="E50" s="571"/>
      <c r="F50" s="571"/>
      <c r="G50" s="571"/>
      <c r="H50" s="571"/>
      <c r="I50" s="571"/>
      <c r="J50" s="571"/>
      <c r="K50" s="571"/>
      <c r="L50" s="571"/>
      <c r="M50" s="571"/>
      <c r="N50" s="571"/>
      <c r="O50" s="571"/>
      <c r="P50" s="571"/>
      <c r="Q50" s="571"/>
      <c r="R50" s="572"/>
      <c r="S50" s="356">
        <v>0</v>
      </c>
    </row>
    <row r="51" spans="1:39" ht="63" customHeight="1">
      <c r="A51" s="163"/>
      <c r="B51" s="482" t="s">
        <v>51</v>
      </c>
      <c r="C51" s="482"/>
      <c r="D51" s="482"/>
      <c r="E51" s="482"/>
      <c r="F51" s="482"/>
      <c r="G51" s="482"/>
      <c r="H51" s="482"/>
      <c r="I51" s="482"/>
      <c r="J51" s="482"/>
      <c r="K51" s="482"/>
      <c r="L51" s="482"/>
      <c r="M51" s="482"/>
      <c r="N51" s="482"/>
      <c r="O51" s="482"/>
      <c r="P51" s="482"/>
      <c r="Q51" s="482"/>
      <c r="R51" s="482"/>
      <c r="S51" s="482"/>
      <c r="T51" s="6"/>
      <c r="U51" s="6"/>
      <c r="V51" s="6"/>
      <c r="W51" s="6"/>
      <c r="X51" s="6"/>
      <c r="Y51" s="6"/>
      <c r="Z51" s="6"/>
      <c r="AA51" s="6"/>
      <c r="AB51" s="6"/>
      <c r="AC51" s="6"/>
      <c r="AD51" s="6"/>
      <c r="AE51" s="6"/>
      <c r="AF51" s="6"/>
      <c r="AG51" s="6"/>
      <c r="AH51" s="6"/>
      <c r="AI51" s="6"/>
      <c r="AJ51" s="6"/>
      <c r="AK51" s="6"/>
      <c r="AL51" s="6"/>
      <c r="AM51" s="6"/>
    </row>
    <row r="52" spans="1:39" s="2" customFormat="1" ht="23.25" customHeight="1">
      <c r="A52" s="173"/>
      <c r="B52" s="476" t="s">
        <v>22</v>
      </c>
      <c r="C52" s="477"/>
      <c r="D52" s="477"/>
      <c r="E52" s="477"/>
      <c r="F52" s="478"/>
      <c r="G52" s="483" t="s">
        <v>0</v>
      </c>
      <c r="H52" s="484"/>
      <c r="I52" s="483"/>
      <c r="J52" s="483" t="s">
        <v>1</v>
      </c>
      <c r="K52" s="483"/>
      <c r="L52" s="499" t="s">
        <v>2</v>
      </c>
      <c r="M52" s="500"/>
      <c r="N52" s="501"/>
      <c r="O52" s="174"/>
      <c r="P52" s="174"/>
      <c r="Q52" s="154"/>
      <c r="R52" s="154"/>
      <c r="S52" s="154"/>
    </row>
    <row r="53" spans="1:39" s="2" customFormat="1" ht="9" customHeight="1">
      <c r="A53" s="173"/>
      <c r="B53" s="479"/>
      <c r="C53" s="480"/>
      <c r="D53" s="480"/>
      <c r="E53" s="480"/>
      <c r="F53" s="481"/>
      <c r="G53" s="502"/>
      <c r="H53" s="503"/>
      <c r="I53" s="502"/>
      <c r="J53" s="502"/>
      <c r="K53" s="502"/>
      <c r="L53" s="589"/>
      <c r="M53" s="590"/>
      <c r="N53" s="589"/>
      <c r="O53" s="175"/>
      <c r="P53" s="175"/>
      <c r="Q53" s="154"/>
      <c r="R53" s="154"/>
      <c r="S53" s="154"/>
    </row>
    <row r="54" spans="1:39" s="2" customFormat="1" ht="22.5" customHeight="1">
      <c r="A54" s="173"/>
      <c r="B54" s="479"/>
      <c r="C54" s="480"/>
      <c r="D54" s="480"/>
      <c r="E54" s="480"/>
      <c r="F54" s="481"/>
      <c r="G54" s="494">
        <v>0</v>
      </c>
      <c r="H54" s="494"/>
      <c r="I54" s="495"/>
      <c r="J54" s="495">
        <v>0</v>
      </c>
      <c r="K54" s="495"/>
      <c r="L54" s="504">
        <v>0</v>
      </c>
      <c r="M54" s="505"/>
      <c r="N54" s="506"/>
      <c r="O54" s="176"/>
      <c r="P54" s="176"/>
      <c r="Q54" s="154"/>
      <c r="R54" s="154"/>
      <c r="S54" s="154"/>
    </row>
    <row r="55" spans="1:39" s="2" customFormat="1" ht="9" customHeight="1">
      <c r="A55" s="173"/>
      <c r="B55" s="177"/>
      <c r="C55" s="583" t="s">
        <v>46</v>
      </c>
      <c r="D55" s="584"/>
      <c r="E55" s="584"/>
      <c r="F55" s="585"/>
      <c r="G55" s="509"/>
      <c r="H55" s="594"/>
      <c r="I55" s="509"/>
      <c r="J55" s="509"/>
      <c r="K55" s="509"/>
      <c r="L55" s="461"/>
      <c r="M55" s="462"/>
      <c r="N55" s="461"/>
      <c r="O55" s="178"/>
      <c r="P55" s="178"/>
      <c r="Q55" s="154"/>
      <c r="R55" s="154"/>
      <c r="S55" s="154"/>
    </row>
    <row r="56" spans="1:39" s="2" customFormat="1" ht="22.5" customHeight="1">
      <c r="A56" s="173"/>
      <c r="B56" s="179"/>
      <c r="C56" s="586"/>
      <c r="D56" s="587"/>
      <c r="E56" s="587"/>
      <c r="F56" s="588"/>
      <c r="G56" s="495">
        <v>0</v>
      </c>
      <c r="H56" s="495"/>
      <c r="I56" s="495"/>
      <c r="J56" s="495">
        <v>0</v>
      </c>
      <c r="K56" s="495"/>
      <c r="L56" s="504">
        <v>0</v>
      </c>
      <c r="M56" s="505"/>
      <c r="N56" s="506"/>
      <c r="O56" s="176"/>
      <c r="P56" s="176"/>
      <c r="Q56" s="154"/>
      <c r="R56" s="154"/>
      <c r="S56" s="154"/>
    </row>
    <row r="57" spans="1:39" s="2" customFormat="1" ht="18" customHeight="1">
      <c r="A57" s="173"/>
      <c r="B57" s="493" t="s">
        <v>47</v>
      </c>
      <c r="C57" s="493"/>
      <c r="D57" s="493"/>
      <c r="E57" s="493"/>
      <c r="F57" s="493"/>
      <c r="G57" s="493"/>
      <c r="H57" s="493"/>
      <c r="I57" s="493"/>
      <c r="J57" s="493"/>
      <c r="K57" s="493"/>
      <c r="L57" s="493"/>
      <c r="M57" s="493"/>
      <c r="N57" s="493"/>
      <c r="O57" s="493"/>
      <c r="P57" s="493"/>
      <c r="Q57" s="493"/>
      <c r="R57" s="493"/>
      <c r="S57" s="493"/>
    </row>
    <row r="58" spans="1:39" ht="18.600000000000001" customHeight="1">
      <c r="A58" s="52"/>
      <c r="B58" s="161" t="s">
        <v>54</v>
      </c>
      <c r="C58" s="52"/>
      <c r="D58" s="52"/>
      <c r="E58" s="52"/>
      <c r="F58" s="52"/>
      <c r="G58" s="52"/>
      <c r="H58" s="52"/>
      <c r="I58" s="52"/>
      <c r="J58" s="52"/>
      <c r="K58" s="52"/>
      <c r="L58" s="52"/>
      <c r="M58" s="52"/>
      <c r="N58" s="52"/>
      <c r="O58" s="52"/>
      <c r="P58" s="52"/>
      <c r="Q58" s="52"/>
      <c r="R58" s="52"/>
      <c r="S58" s="52"/>
    </row>
    <row r="59" spans="1:39" s="8" customFormat="1" ht="17.45" customHeight="1">
      <c r="A59" s="180"/>
      <c r="B59" s="520" t="s">
        <v>715</v>
      </c>
      <c r="C59" s="520"/>
      <c r="D59" s="520"/>
      <c r="E59" s="520"/>
      <c r="F59" s="520"/>
      <c r="G59" s="520"/>
      <c r="H59" s="520"/>
      <c r="I59" s="520"/>
      <c r="J59" s="520"/>
      <c r="K59" s="520"/>
      <c r="L59" s="520"/>
      <c r="M59" s="520"/>
      <c r="N59" s="520"/>
      <c r="O59" s="520"/>
      <c r="P59" s="520"/>
      <c r="Q59" s="520"/>
      <c r="R59" s="520"/>
      <c r="S59" s="520"/>
    </row>
    <row r="60" spans="1:39" ht="18.600000000000001" customHeight="1">
      <c r="A60" s="52"/>
      <c r="B60" s="161" t="s">
        <v>55</v>
      </c>
      <c r="C60" s="52"/>
      <c r="D60" s="52"/>
      <c r="E60" s="52"/>
      <c r="F60" s="52"/>
      <c r="G60" s="52"/>
      <c r="H60" s="52"/>
      <c r="I60" s="52"/>
      <c r="J60" s="52"/>
      <c r="K60" s="52"/>
      <c r="L60" s="52"/>
      <c r="M60" s="52"/>
      <c r="N60" s="52"/>
      <c r="O60" s="52"/>
      <c r="P60" s="52"/>
      <c r="Q60" s="52"/>
      <c r="R60" s="52"/>
      <c r="S60" s="52"/>
    </row>
    <row r="61" spans="1:39" ht="31.5" customHeight="1">
      <c r="A61" s="180"/>
      <c r="B61" s="507" t="s">
        <v>716</v>
      </c>
      <c r="C61" s="508"/>
      <c r="D61" s="508"/>
      <c r="E61" s="508"/>
      <c r="F61" s="508"/>
      <c r="G61" s="508"/>
      <c r="H61" s="508"/>
      <c r="I61" s="508"/>
      <c r="J61" s="508"/>
      <c r="K61" s="508"/>
      <c r="L61" s="508"/>
      <c r="M61" s="508"/>
      <c r="N61" s="508"/>
      <c r="O61" s="508"/>
      <c r="P61" s="508"/>
      <c r="Q61" s="508"/>
      <c r="R61" s="508"/>
      <c r="S61" s="508"/>
    </row>
    <row r="62" spans="1:39" ht="18.600000000000001" customHeight="1">
      <c r="A62" s="52"/>
      <c r="B62" s="161" t="s">
        <v>58</v>
      </c>
      <c r="C62" s="52"/>
      <c r="D62" s="161"/>
      <c r="E62" s="161"/>
      <c r="F62" s="161"/>
      <c r="G62" s="161"/>
      <c r="H62" s="161"/>
      <c r="I62" s="161"/>
      <c r="J62" s="161"/>
      <c r="K62" s="161"/>
      <c r="L62" s="161"/>
      <c r="M62" s="161"/>
      <c r="N62" s="161"/>
      <c r="O62" s="161"/>
      <c r="P62" s="161"/>
      <c r="Q62" s="161"/>
      <c r="R62" s="52"/>
      <c r="S62" s="52"/>
    </row>
    <row r="63" spans="1:39" ht="30" customHeight="1">
      <c r="A63" s="52"/>
      <c r="B63" s="444" t="s">
        <v>56</v>
      </c>
      <c r="C63" s="444"/>
      <c r="D63" s="444"/>
      <c r="E63" s="444"/>
      <c r="F63" s="444"/>
      <c r="G63" s="52"/>
      <c r="H63" s="52"/>
      <c r="I63" s="52"/>
      <c r="J63" s="52"/>
      <c r="K63" s="52"/>
      <c r="L63" s="52"/>
      <c r="M63" s="52"/>
      <c r="N63" s="52"/>
      <c r="O63" s="52"/>
      <c r="P63" s="52"/>
      <c r="Q63" s="52"/>
      <c r="R63" s="52"/>
      <c r="S63" s="52"/>
    </row>
    <row r="64" spans="1:39" ht="9" customHeight="1">
      <c r="A64" s="52"/>
      <c r="B64" s="458">
        <f>O44+O46-D64</f>
        <v>0</v>
      </c>
      <c r="C64" s="459"/>
      <c r="D64" s="459"/>
      <c r="E64" s="459"/>
      <c r="F64" s="460"/>
      <c r="G64" s="52"/>
      <c r="H64" s="52"/>
      <c r="I64" s="52"/>
      <c r="J64" s="52"/>
      <c r="K64" s="52"/>
      <c r="L64" s="52"/>
      <c r="M64" s="52"/>
      <c r="N64" s="52"/>
      <c r="O64" s="52"/>
      <c r="P64" s="52"/>
      <c r="Q64" s="52"/>
      <c r="R64" s="52"/>
      <c r="S64" s="52"/>
    </row>
    <row r="65" spans="1:39" ht="22.5" customHeight="1">
      <c r="A65" s="52"/>
      <c r="B65" s="489">
        <v>0</v>
      </c>
      <c r="C65" s="489"/>
      <c r="D65" s="489"/>
      <c r="E65" s="489"/>
      <c r="F65" s="489"/>
      <c r="G65" s="181"/>
      <c r="H65" s="181"/>
      <c r="I65" s="181"/>
      <c r="J65" s="181"/>
      <c r="K65" s="181"/>
      <c r="L65" s="181"/>
      <c r="M65" s="181"/>
      <c r="N65" s="181"/>
      <c r="O65" s="181"/>
      <c r="P65" s="181"/>
      <c r="Q65" s="181"/>
      <c r="R65" s="181"/>
      <c r="S65" s="181"/>
      <c r="T65" s="3"/>
      <c r="U65" s="3"/>
      <c r="V65" s="3"/>
      <c r="W65" s="3"/>
      <c r="X65" s="3"/>
    </row>
    <row r="66" spans="1:39" ht="15" customHeight="1">
      <c r="B66" s="563"/>
      <c r="C66" s="563"/>
      <c r="D66" s="563"/>
      <c r="E66" s="563"/>
      <c r="F66" s="563"/>
      <c r="G66" s="563"/>
      <c r="H66" s="563"/>
      <c r="I66" s="563"/>
      <c r="J66" s="563"/>
      <c r="K66" s="563"/>
      <c r="L66" s="563"/>
      <c r="M66" s="563"/>
      <c r="N66" s="563"/>
      <c r="O66" s="563"/>
      <c r="P66" s="563"/>
      <c r="Q66" s="563"/>
      <c r="R66" s="563"/>
      <c r="S66" s="563"/>
      <c r="T66" s="3"/>
      <c r="U66" s="3"/>
      <c r="V66" s="3"/>
      <c r="W66" s="3"/>
      <c r="X66" s="3"/>
      <c r="Y66" s="3"/>
      <c r="Z66" s="3"/>
      <c r="AA66" s="3"/>
      <c r="AB66" s="3"/>
      <c r="AC66" s="3"/>
      <c r="AD66" s="3"/>
      <c r="AE66" s="3"/>
      <c r="AF66" s="3"/>
      <c r="AG66" s="3"/>
      <c r="AH66" s="3"/>
      <c r="AI66" s="3"/>
      <c r="AJ66" s="3"/>
      <c r="AK66" s="3"/>
      <c r="AL66" s="3"/>
      <c r="AM66" s="3"/>
    </row>
    <row r="67" spans="1:39" ht="27.75" customHeight="1">
      <c r="B67" s="564" t="s">
        <v>717</v>
      </c>
      <c r="C67" s="564"/>
      <c r="D67" s="564"/>
      <c r="E67" s="564"/>
      <c r="F67" s="564"/>
      <c r="G67" s="564"/>
      <c r="H67" s="564"/>
      <c r="I67" s="564"/>
      <c r="J67" s="564"/>
      <c r="K67" s="564"/>
      <c r="L67" s="564"/>
      <c r="M67" s="564"/>
      <c r="N67" s="564"/>
      <c r="O67" s="564"/>
      <c r="P67" s="564"/>
      <c r="Q67" s="564"/>
      <c r="R67" s="564"/>
      <c r="S67" s="564"/>
      <c r="T67" s="3"/>
      <c r="U67" s="3"/>
      <c r="V67" s="3"/>
      <c r="W67" s="3"/>
      <c r="X67" s="3"/>
      <c r="Y67" s="3"/>
      <c r="Z67" s="3"/>
      <c r="AA67" s="3"/>
      <c r="AB67" s="3"/>
      <c r="AC67" s="3"/>
      <c r="AD67" s="3"/>
      <c r="AE67" s="3"/>
      <c r="AF67" s="3"/>
      <c r="AG67" s="3"/>
      <c r="AH67" s="3"/>
      <c r="AI67" s="3"/>
      <c r="AJ67" s="3"/>
      <c r="AK67" s="3"/>
      <c r="AL67" s="3"/>
      <c r="AM67" s="3"/>
    </row>
    <row r="68" spans="1:39" ht="15" customHeight="1">
      <c r="B68" s="182" t="s">
        <v>15</v>
      </c>
      <c r="C68" s="154"/>
      <c r="D68" s="11"/>
      <c r="E68" s="11"/>
      <c r="F68" s="11"/>
      <c r="G68" s="11"/>
      <c r="H68" s="11"/>
      <c r="I68" s="11"/>
      <c r="J68" s="11"/>
      <c r="K68" s="11"/>
      <c r="L68" s="11"/>
      <c r="M68" s="11"/>
      <c r="N68" s="11"/>
      <c r="O68" s="11"/>
      <c r="P68" s="11"/>
      <c r="Q68" s="11"/>
      <c r="R68" s="11"/>
      <c r="S68" s="11"/>
    </row>
    <row r="69" spans="1:39" ht="24.75" customHeight="1">
      <c r="B69" s="548" t="s">
        <v>718</v>
      </c>
      <c r="C69" s="548"/>
      <c r="D69" s="548"/>
      <c r="E69" s="548"/>
      <c r="F69" s="548"/>
      <c r="G69" s="548"/>
      <c r="H69" s="548"/>
      <c r="I69" s="548"/>
      <c r="J69" s="548"/>
      <c r="K69" s="548"/>
      <c r="L69" s="548"/>
      <c r="M69" s="548"/>
      <c r="N69" s="548"/>
      <c r="O69" s="548"/>
      <c r="P69" s="548"/>
      <c r="Q69" s="548"/>
      <c r="R69" s="548"/>
      <c r="S69" s="548"/>
      <c r="T69" s="3"/>
      <c r="U69" s="3"/>
      <c r="V69" s="3"/>
      <c r="W69" s="3"/>
      <c r="X69" s="3"/>
      <c r="Y69" s="3"/>
      <c r="Z69" s="3"/>
      <c r="AA69" s="3"/>
      <c r="AB69" s="3"/>
      <c r="AC69" s="3"/>
      <c r="AD69" s="3"/>
      <c r="AE69" s="3"/>
      <c r="AF69" s="3"/>
      <c r="AG69" s="3"/>
      <c r="AH69" s="3"/>
      <c r="AI69" s="3"/>
      <c r="AJ69" s="3"/>
      <c r="AK69" s="3"/>
      <c r="AL69" s="3"/>
      <c r="AM69" s="3"/>
    </row>
    <row r="106" spans="2:21" ht="22.5" customHeight="1">
      <c r="B106" s="7"/>
      <c r="D106" s="4"/>
      <c r="E106" s="4"/>
      <c r="F106" s="4"/>
      <c r="G106" s="4"/>
      <c r="H106" s="4"/>
      <c r="I106" s="4"/>
      <c r="J106" s="4"/>
      <c r="K106" s="4"/>
      <c r="L106" s="4"/>
      <c r="M106" s="4"/>
      <c r="N106" s="4"/>
      <c r="O106" s="4"/>
      <c r="P106" s="4"/>
      <c r="Q106" s="4"/>
      <c r="R106" s="4"/>
      <c r="S106" s="4"/>
      <c r="T106" s="4"/>
      <c r="U106" s="4"/>
    </row>
    <row r="109" spans="2:21" ht="30" customHeight="1"/>
    <row r="321" ht="65.25" customHeight="1"/>
  </sheetData>
  <mergeCells count="126">
    <mergeCell ref="G46:I46"/>
    <mergeCell ref="O30:Q30"/>
    <mergeCell ref="C55:F56"/>
    <mergeCell ref="G56:I56"/>
    <mergeCell ref="L53:N53"/>
    <mergeCell ref="L37:N37"/>
    <mergeCell ref="E20:Q20"/>
    <mergeCell ref="E21:Q21"/>
    <mergeCell ref="E22:Q22"/>
    <mergeCell ref="L35:N35"/>
    <mergeCell ref="O39:Q39"/>
    <mergeCell ref="O37:Q37"/>
    <mergeCell ref="G55:I55"/>
    <mergeCell ref="O46:Q46"/>
    <mergeCell ref="J36:K36"/>
    <mergeCell ref="D33:F33"/>
    <mergeCell ref="G33:I33"/>
    <mergeCell ref="J33:K33"/>
    <mergeCell ref="B42:C43"/>
    <mergeCell ref="B30:C30"/>
    <mergeCell ref="B39:C40"/>
    <mergeCell ref="B69:S69"/>
    <mergeCell ref="B4:S4"/>
    <mergeCell ref="B66:S66"/>
    <mergeCell ref="B67:S67"/>
    <mergeCell ref="J53:K53"/>
    <mergeCell ref="D31:F31"/>
    <mergeCell ref="G31:I31"/>
    <mergeCell ref="J31:K31"/>
    <mergeCell ref="L31:N31"/>
    <mergeCell ref="B28:S28"/>
    <mergeCell ref="B31:C32"/>
    <mergeCell ref="J32:K32"/>
    <mergeCell ref="G12:Q12"/>
    <mergeCell ref="G13:Q13"/>
    <mergeCell ref="G44:I44"/>
    <mergeCell ref="J44:K44"/>
    <mergeCell ref="D46:F46"/>
    <mergeCell ref="D49:R49"/>
    <mergeCell ref="D50:R50"/>
    <mergeCell ref="O47:Q48"/>
    <mergeCell ref="G30:I30"/>
    <mergeCell ref="J30:K30"/>
    <mergeCell ref="L30:N30"/>
    <mergeCell ref="D12:F12"/>
    <mergeCell ref="R2:S2"/>
    <mergeCell ref="D6:F6"/>
    <mergeCell ref="D7:F7"/>
    <mergeCell ref="D9:F9"/>
    <mergeCell ref="D10:F10"/>
    <mergeCell ref="G7:Q7"/>
    <mergeCell ref="G6:Q6"/>
    <mergeCell ref="G9:Q9"/>
    <mergeCell ref="G10:Q10"/>
    <mergeCell ref="D13:F13"/>
    <mergeCell ref="D30:F30"/>
    <mergeCell ref="D39:F39"/>
    <mergeCell ref="G39:I39"/>
    <mergeCell ref="J39:K39"/>
    <mergeCell ref="E16:R16"/>
    <mergeCell ref="E19:Q19"/>
    <mergeCell ref="C44:C45"/>
    <mergeCell ref="D45:F45"/>
    <mergeCell ref="G45:I45"/>
    <mergeCell ref="B35:C36"/>
    <mergeCell ref="D35:F35"/>
    <mergeCell ref="G35:I35"/>
    <mergeCell ref="J35:K35"/>
    <mergeCell ref="C26:S26"/>
    <mergeCell ref="J38:K38"/>
    <mergeCell ref="J40:K40"/>
    <mergeCell ref="B33:C34"/>
    <mergeCell ref="O31:Q31"/>
    <mergeCell ref="O33:Q33"/>
    <mergeCell ref="O35:Q35"/>
    <mergeCell ref="L43:N43"/>
    <mergeCell ref="L39:N39"/>
    <mergeCell ref="B37:C38"/>
    <mergeCell ref="B65:F65"/>
    <mergeCell ref="L33:N33"/>
    <mergeCell ref="B57:S57"/>
    <mergeCell ref="J47:K47"/>
    <mergeCell ref="G54:I54"/>
    <mergeCell ref="J46:K46"/>
    <mergeCell ref="L46:N46"/>
    <mergeCell ref="L52:N52"/>
    <mergeCell ref="G53:I53"/>
    <mergeCell ref="J56:K56"/>
    <mergeCell ref="L56:N56"/>
    <mergeCell ref="J54:K54"/>
    <mergeCell ref="L54:N54"/>
    <mergeCell ref="B61:S61"/>
    <mergeCell ref="J55:K55"/>
    <mergeCell ref="J37:K37"/>
    <mergeCell ref="O42:Q43"/>
    <mergeCell ref="O45:Q45"/>
    <mergeCell ref="B59:S59"/>
    <mergeCell ref="C46:C48"/>
    <mergeCell ref="D47:F47"/>
    <mergeCell ref="D44:F44"/>
    <mergeCell ref="R42:R43"/>
    <mergeCell ref="S42:S43"/>
    <mergeCell ref="B63:F63"/>
    <mergeCell ref="S47:S48"/>
    <mergeCell ref="E48:F48"/>
    <mergeCell ref="R47:R48"/>
    <mergeCell ref="J34:K34"/>
    <mergeCell ref="G47:I47"/>
    <mergeCell ref="G37:I37"/>
    <mergeCell ref="B64:F64"/>
    <mergeCell ref="L55:N55"/>
    <mergeCell ref="M48:N48"/>
    <mergeCell ref="J45:K45"/>
    <mergeCell ref="L44:N45"/>
    <mergeCell ref="H48:I48"/>
    <mergeCell ref="D43:F43"/>
    <mergeCell ref="G43:I43"/>
    <mergeCell ref="J43:K43"/>
    <mergeCell ref="B52:F54"/>
    <mergeCell ref="L47:N47"/>
    <mergeCell ref="B51:S51"/>
    <mergeCell ref="G52:I52"/>
    <mergeCell ref="J52:K52"/>
    <mergeCell ref="B49:B50"/>
    <mergeCell ref="C49:C50"/>
    <mergeCell ref="D37:F37"/>
  </mergeCells>
  <phoneticPr fontId="3"/>
  <dataValidations count="6">
    <dataValidation imeMode="off" allowBlank="1" showInputMessage="1" showErrorMessage="1" sqref="R47 L55:P55 L53:P53 G53:K56 D44:K45 R44:S45 S50" xr:uid="{00000000-0002-0000-0200-000000000000}"/>
    <dataValidation imeMode="hiragana" allowBlank="1" showInputMessage="1" showErrorMessage="1" sqref="G12:Q12 G9:Q9 G6:Q6" xr:uid="{00000000-0002-0000-0200-000001000000}"/>
    <dataValidation type="list" allowBlank="1" showInputMessage="1" showErrorMessage="1" prompt="7~11を選択" sqref="P38 P32 P34 P36 P40 E38 H38 M38 E32 H32 M32 E34 H34 M34 E36 H36 M36 E40 H40 M40" xr:uid="{00000000-0002-0000-0200-000002000000}">
      <formula1>"7,8,9,10,11"</formula1>
    </dataValidation>
    <dataValidation allowBlank="1" showInputMessage="1" showErrorMessage="1" prompt="自動入力" sqref="J38:K38 J32:K32 J34:K34 J36:K36 J40:K40" xr:uid="{00000000-0002-0000-0200-000003000000}"/>
    <dataValidation type="list" allowBlank="1" showInputMessage="1" showErrorMessage="1" prompt="該当する場合「☑」を選択" sqref="D22" xr:uid="{00000000-0002-0000-0200-000004000000}">
      <formula1>"□,☑"</formula1>
    </dataValidation>
    <dataValidation type="list" allowBlank="1" showInputMessage="1" showErrorMessage="1" prompt="下記リストから選択" sqref="R19:R22" xr:uid="{00000000-0002-0000-0200-000005000000}">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4" fitToWidth="0" fitToHeight="0" orientation="portrait" r:id="rId1"/>
  <rowBreaks count="1" manualBreakCount="1">
    <brk id="26" max="14" man="1"/>
  </rowBreaks>
  <drawing r:id="rId2"/>
  <extLst>
    <ext xmlns:x14="http://schemas.microsoft.com/office/spreadsheetml/2009/9/main" uri="{78C0D931-6437-407d-A8EE-F0AAD7539E65}">
      <x14:conditionalFormattings>
        <x14:conditionalFormatting xmlns:xm="http://schemas.microsoft.com/office/excel/2006/main">
          <x14:cfRule type="expression" priority="1" id="{9D376382-089C-4961-B596-B6EB50EE1A75}">
            <xm:f>AND(別紙１④!$A$153="✓",$B$65="")</xm:f>
            <x14:dxf>
              <fill>
                <patternFill>
                  <bgColor rgb="FFFF0000"/>
                </patternFill>
              </fill>
            </x14:dxf>
          </x14:cfRule>
          <xm:sqref>B65:F65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CCFFCC"/>
  </sheetPr>
  <dimension ref="A1:H31"/>
  <sheetViews>
    <sheetView showGridLines="0" view="pageBreakPreview" zoomScale="73" zoomScaleNormal="55" zoomScaleSheetLayoutView="100" workbookViewId="0">
      <selection activeCell="K25" sqref="K25"/>
    </sheetView>
  </sheetViews>
  <sheetFormatPr defaultColWidth="4.875" defaultRowHeight="18.7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1:8">
      <c r="A1" s="52"/>
      <c r="B1" s="52" t="s">
        <v>44</v>
      </c>
      <c r="C1" s="52"/>
      <c r="D1" s="52"/>
      <c r="E1" s="52"/>
      <c r="F1" s="52"/>
      <c r="G1" s="52"/>
      <c r="H1" s="52"/>
    </row>
    <row r="2" spans="1:8">
      <c r="A2" s="52"/>
      <c r="B2" s="191" t="s">
        <v>23</v>
      </c>
      <c r="C2" s="192"/>
      <c r="D2" s="192"/>
      <c r="E2" s="192"/>
      <c r="F2" s="192"/>
      <c r="G2" s="192"/>
      <c r="H2" s="192" t="s">
        <v>24</v>
      </c>
    </row>
    <row r="3" spans="1:8" s="9" customFormat="1" ht="24" customHeight="1">
      <c r="A3" s="186"/>
      <c r="B3" s="296" t="str">
        <f>別紙１①!D19</f>
        <v>□</v>
      </c>
      <c r="C3" s="186" t="s">
        <v>25</v>
      </c>
      <c r="D3" s="377" t="str">
        <f>別紙１①!D20</f>
        <v>☑</v>
      </c>
      <c r="E3" s="186" t="s">
        <v>26</v>
      </c>
      <c r="F3" s="193" t="str">
        <f>別紙１①!D21</f>
        <v>□</v>
      </c>
      <c r="G3" s="186" t="s">
        <v>27</v>
      </c>
      <c r="H3" s="378" t="s">
        <v>823</v>
      </c>
    </row>
    <row r="4" spans="1:8" s="7" customFormat="1" ht="14.25" customHeight="1">
      <c r="A4" s="194"/>
      <c r="B4" s="195"/>
      <c r="C4" s="196"/>
      <c r="D4" s="197"/>
      <c r="E4" s="196"/>
      <c r="F4" s="197"/>
      <c r="G4" s="196"/>
      <c r="H4" s="198"/>
    </row>
    <row r="5" spans="1:8">
      <c r="B5" s="10"/>
      <c r="C5" s="14"/>
      <c r="D5" s="15"/>
      <c r="E5" s="15"/>
      <c r="F5" s="15"/>
      <c r="G5" s="15"/>
      <c r="H5" s="16"/>
    </row>
    <row r="6" spans="1:8">
      <c r="B6" s="10"/>
      <c r="C6" s="17"/>
      <c r="D6" s="18"/>
      <c r="E6" s="18"/>
      <c r="F6" s="18"/>
      <c r="G6" s="18"/>
      <c r="H6" s="19"/>
    </row>
    <row r="7" spans="1:8">
      <c r="B7" s="10"/>
      <c r="C7" s="17"/>
      <c r="D7" s="18"/>
      <c r="E7" s="18"/>
      <c r="F7" s="18"/>
      <c r="G7" s="18"/>
      <c r="H7" s="19"/>
    </row>
    <row r="8" spans="1:8">
      <c r="B8" s="10"/>
      <c r="C8" s="17"/>
      <c r="D8" s="18"/>
      <c r="E8" s="18"/>
      <c r="F8" s="18"/>
      <c r="G8" s="18"/>
      <c r="H8" s="19"/>
    </row>
    <row r="9" spans="1:8">
      <c r="B9" s="10"/>
      <c r="C9" s="17"/>
      <c r="D9" s="18"/>
      <c r="E9" s="18"/>
      <c r="F9" s="18"/>
      <c r="G9" s="18"/>
      <c r="H9" s="19"/>
    </row>
    <row r="10" spans="1:8">
      <c r="B10" s="10"/>
      <c r="C10" s="17"/>
      <c r="D10" s="18"/>
      <c r="E10" s="18"/>
      <c r="F10" s="18"/>
      <c r="G10" s="18"/>
      <c r="H10" s="19"/>
    </row>
    <row r="11" spans="1:8">
      <c r="B11" s="10"/>
      <c r="C11" s="17"/>
      <c r="D11" s="18"/>
      <c r="E11" s="18"/>
      <c r="F11" s="18"/>
      <c r="G11" s="18"/>
      <c r="H11" s="19"/>
    </row>
    <row r="12" spans="1:8">
      <c r="B12" s="10"/>
      <c r="C12" s="17"/>
      <c r="D12" s="18"/>
      <c r="E12" s="18"/>
      <c r="F12" s="18"/>
      <c r="G12" s="18"/>
      <c r="H12" s="19"/>
    </row>
    <row r="13" spans="1:8">
      <c r="B13" s="10"/>
      <c r="C13" s="17"/>
      <c r="D13" s="18"/>
      <c r="E13" s="18"/>
      <c r="F13" s="18"/>
      <c r="G13" s="18"/>
      <c r="H13" s="19"/>
    </row>
    <row r="14" spans="1:8">
      <c r="B14" s="10"/>
      <c r="C14" s="17"/>
      <c r="D14" s="18"/>
      <c r="E14" s="18"/>
      <c r="F14" s="18"/>
      <c r="G14" s="18"/>
      <c r="H14" s="19"/>
    </row>
    <row r="15" spans="1:8">
      <c r="B15" s="10"/>
      <c r="C15" s="17"/>
      <c r="D15" s="18"/>
      <c r="E15" s="18"/>
      <c r="F15" s="18"/>
      <c r="G15" s="18"/>
      <c r="H15" s="19"/>
    </row>
    <row r="16" spans="1:8">
      <c r="B16" s="10"/>
      <c r="C16" s="17"/>
      <c r="D16" s="18"/>
      <c r="E16" s="18"/>
      <c r="F16" s="18"/>
      <c r="G16" s="18"/>
      <c r="H16" s="19"/>
    </row>
    <row r="17" spans="2:8">
      <c r="B17" s="10"/>
      <c r="C17" s="17"/>
      <c r="D17" s="18"/>
      <c r="E17" s="18"/>
      <c r="F17" s="18"/>
      <c r="G17" s="18"/>
      <c r="H17" s="19"/>
    </row>
    <row r="18" spans="2:8">
      <c r="B18" s="10"/>
      <c r="C18" s="17"/>
      <c r="D18" s="18"/>
      <c r="E18" s="18"/>
      <c r="F18" s="18"/>
      <c r="G18" s="18"/>
      <c r="H18" s="19"/>
    </row>
    <row r="19" spans="2:8">
      <c r="B19" s="10"/>
      <c r="C19" s="17"/>
      <c r="D19" s="18"/>
      <c r="E19" s="18"/>
      <c r="F19" s="18"/>
      <c r="G19" s="18"/>
      <c r="H19" s="19"/>
    </row>
    <row r="20" spans="2:8">
      <c r="B20" s="10"/>
      <c r="C20" s="17"/>
      <c r="D20" s="18"/>
      <c r="E20" s="18"/>
      <c r="F20" s="18"/>
      <c r="G20" s="18"/>
      <c r="H20" s="19"/>
    </row>
    <row r="21" spans="2:8">
      <c r="B21" s="10"/>
      <c r="C21" s="17"/>
      <c r="D21" s="18"/>
      <c r="E21" s="18"/>
      <c r="F21" s="18"/>
      <c r="G21" s="18"/>
      <c r="H21" s="19"/>
    </row>
    <row r="22" spans="2:8">
      <c r="B22" s="10"/>
      <c r="C22" s="17"/>
      <c r="D22" s="18"/>
      <c r="E22" s="18"/>
      <c r="F22" s="18"/>
      <c r="G22" s="18"/>
      <c r="H22" s="19"/>
    </row>
    <row r="23" spans="2:8">
      <c r="B23" s="10"/>
      <c r="C23" s="17"/>
      <c r="D23" s="18"/>
      <c r="E23" s="18"/>
      <c r="F23" s="18"/>
      <c r="G23" s="18"/>
      <c r="H23" s="19"/>
    </row>
    <row r="24" spans="2:8">
      <c r="B24" s="10"/>
      <c r="C24" s="17"/>
      <c r="D24" s="18"/>
      <c r="E24" s="18"/>
      <c r="F24" s="18"/>
      <c r="G24" s="18"/>
      <c r="H24" s="19"/>
    </row>
    <row r="25" spans="2:8">
      <c r="B25" s="10"/>
      <c r="C25" s="17"/>
      <c r="D25" s="18"/>
      <c r="E25" s="18"/>
      <c r="F25" s="18"/>
      <c r="G25" s="18"/>
      <c r="H25" s="19"/>
    </row>
    <row r="26" spans="2:8">
      <c r="B26" s="10"/>
      <c r="C26" s="17"/>
      <c r="D26" s="18"/>
      <c r="E26" s="18"/>
      <c r="F26" s="18"/>
      <c r="G26" s="18"/>
      <c r="H26" s="19"/>
    </row>
    <row r="27" spans="2:8">
      <c r="B27" s="10"/>
      <c r="C27" s="17"/>
      <c r="D27" s="18"/>
      <c r="E27" s="18"/>
      <c r="F27" s="18"/>
      <c r="G27" s="18"/>
      <c r="H27" s="19"/>
    </row>
    <row r="28" spans="2:8">
      <c r="B28" s="10"/>
      <c r="C28" s="17"/>
      <c r="D28" s="18"/>
      <c r="E28" s="18"/>
      <c r="F28" s="18"/>
      <c r="G28" s="18"/>
      <c r="H28" s="19"/>
    </row>
    <row r="29" spans="2:8">
      <c r="B29" s="10"/>
      <c r="C29" s="17"/>
      <c r="D29" s="18"/>
      <c r="E29" s="18"/>
      <c r="F29" s="18"/>
      <c r="G29" s="18"/>
      <c r="H29" s="19"/>
    </row>
    <row r="30" spans="2:8">
      <c r="B30" s="10"/>
      <c r="C30" s="17"/>
      <c r="D30" s="18"/>
      <c r="E30" s="18"/>
      <c r="F30" s="18"/>
      <c r="G30" s="18"/>
      <c r="H30" s="19"/>
    </row>
    <row r="31" spans="2:8">
      <c r="B31" s="10"/>
      <c r="C31" s="20"/>
      <c r="D31" s="21"/>
      <c r="E31" s="21"/>
      <c r="F31" s="21"/>
      <c r="G31" s="21"/>
      <c r="H31" s="22"/>
    </row>
  </sheetData>
  <phoneticPr fontId="3"/>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CCFFCC"/>
    <pageSetUpPr fitToPage="1"/>
  </sheetPr>
  <dimension ref="A1:AK42"/>
  <sheetViews>
    <sheetView showGridLines="0" view="pageBreakPreview" topLeftCell="A29" zoomScale="90" zoomScaleNormal="100" zoomScaleSheetLayoutView="90" workbookViewId="0">
      <selection activeCell="C161" sqref="C161:X161"/>
    </sheetView>
  </sheetViews>
  <sheetFormatPr defaultColWidth="5.625" defaultRowHeight="28.5"/>
  <cols>
    <col min="1" max="1" width="17.5" style="25" customWidth="1"/>
    <col min="2" max="2" width="32.625" style="25" customWidth="1"/>
    <col min="3" max="3" width="41.625" style="25" customWidth="1"/>
    <col min="4" max="7" width="6" style="25" customWidth="1"/>
    <col min="8" max="9" width="10.5" style="25" customWidth="1"/>
    <col min="10" max="10" width="5.875" style="64" customWidth="1"/>
    <col min="11" max="11" width="11.125" style="25" customWidth="1"/>
    <col min="12" max="14" width="5.5" style="25" customWidth="1"/>
    <col min="15" max="35" width="5.625" style="25"/>
    <col min="36" max="36" width="5.625" style="64"/>
    <col min="37" max="254" width="5.625" style="25"/>
    <col min="255" max="256" width="7.5" style="25" customWidth="1"/>
    <col min="257" max="510" width="5.625" style="25"/>
    <col min="511" max="512" width="7.5" style="25" customWidth="1"/>
    <col min="513" max="766" width="5.625" style="25"/>
    <col min="767" max="768" width="7.5" style="25" customWidth="1"/>
    <col min="769" max="1022" width="5.625" style="25"/>
    <col min="1023" max="1024" width="7.5" style="25" customWidth="1"/>
    <col min="1025" max="1278" width="5.625" style="25"/>
    <col min="1279" max="1280" width="7.5" style="25" customWidth="1"/>
    <col min="1281" max="1534" width="5.625" style="25"/>
    <col min="1535" max="1536" width="7.5" style="25" customWidth="1"/>
    <col min="1537" max="1790" width="5.625" style="25"/>
    <col min="1791" max="1792" width="7.5" style="25" customWidth="1"/>
    <col min="1793" max="2046" width="5.625" style="25"/>
    <col min="2047" max="2048" width="7.5" style="25" customWidth="1"/>
    <col min="2049" max="2302" width="5.625" style="25"/>
    <col min="2303" max="2304" width="7.5" style="25" customWidth="1"/>
    <col min="2305" max="2558" width="5.625" style="25"/>
    <col min="2559" max="2560" width="7.5" style="25" customWidth="1"/>
    <col min="2561" max="2814" width="5.625" style="25"/>
    <col min="2815" max="2816" width="7.5" style="25" customWidth="1"/>
    <col min="2817" max="3070" width="5.625" style="25"/>
    <col min="3071" max="3072" width="7.5" style="25" customWidth="1"/>
    <col min="3073" max="3326" width="5.625" style="25"/>
    <col min="3327" max="3328" width="7.5" style="25" customWidth="1"/>
    <col min="3329" max="3582" width="5.625" style="25"/>
    <col min="3583" max="3584" width="7.5" style="25" customWidth="1"/>
    <col min="3585" max="3838" width="5.625" style="25"/>
    <col min="3839" max="3840" width="7.5" style="25" customWidth="1"/>
    <col min="3841" max="4094" width="5.625" style="25"/>
    <col min="4095" max="4096" width="7.5" style="25" customWidth="1"/>
    <col min="4097" max="4350" width="5.625" style="25"/>
    <col min="4351" max="4352" width="7.5" style="25" customWidth="1"/>
    <col min="4353" max="4606" width="5.625" style="25"/>
    <col min="4607" max="4608" width="7.5" style="25" customWidth="1"/>
    <col min="4609" max="4862" width="5.625" style="25"/>
    <col min="4863" max="4864" width="7.5" style="25" customWidth="1"/>
    <col min="4865" max="5118" width="5.625" style="25"/>
    <col min="5119" max="5120" width="7.5" style="25" customWidth="1"/>
    <col min="5121" max="5374" width="5.625" style="25"/>
    <col min="5375" max="5376" width="7.5" style="25" customWidth="1"/>
    <col min="5377" max="5630" width="5.625" style="25"/>
    <col min="5631" max="5632" width="7.5" style="25" customWidth="1"/>
    <col min="5633" max="5886" width="5.625" style="25"/>
    <col min="5887" max="5888" width="7.5" style="25" customWidth="1"/>
    <col min="5889" max="6142" width="5.625" style="25"/>
    <col min="6143" max="6144" width="7.5" style="25" customWidth="1"/>
    <col min="6145" max="6398" width="5.625" style="25"/>
    <col min="6399" max="6400" width="7.5" style="25" customWidth="1"/>
    <col min="6401" max="6654" width="5.625" style="25"/>
    <col min="6655" max="6656" width="7.5" style="25" customWidth="1"/>
    <col min="6657" max="6910" width="5.625" style="25"/>
    <col min="6911" max="6912" width="7.5" style="25" customWidth="1"/>
    <col min="6913" max="7166" width="5.625" style="25"/>
    <col min="7167" max="7168" width="7.5" style="25" customWidth="1"/>
    <col min="7169" max="7422" width="5.625" style="25"/>
    <col min="7423" max="7424" width="7.5" style="25" customWidth="1"/>
    <col min="7425" max="7678" width="5.625" style="25"/>
    <col min="7679" max="7680" width="7.5" style="25" customWidth="1"/>
    <col min="7681" max="7934" width="5.625" style="25"/>
    <col min="7935" max="7936" width="7.5" style="25" customWidth="1"/>
    <col min="7937" max="8190" width="5.625" style="25"/>
    <col min="8191" max="8192" width="7.5" style="25" customWidth="1"/>
    <col min="8193" max="8446" width="5.625" style="25"/>
    <col min="8447" max="8448" width="7.5" style="25" customWidth="1"/>
    <col min="8449" max="8702" width="5.625" style="25"/>
    <col min="8703" max="8704" width="7.5" style="25" customWidth="1"/>
    <col min="8705" max="8958" width="5.625" style="25"/>
    <col min="8959" max="8960" width="7.5" style="25" customWidth="1"/>
    <col min="8961" max="9214" width="5.625" style="25"/>
    <col min="9215" max="9216" width="7.5" style="25" customWidth="1"/>
    <col min="9217" max="9470" width="5.625" style="25"/>
    <col min="9471" max="9472" width="7.5" style="25" customWidth="1"/>
    <col min="9473" max="9726" width="5.625" style="25"/>
    <col min="9727" max="9728" width="7.5" style="25" customWidth="1"/>
    <col min="9729" max="9982" width="5.625" style="25"/>
    <col min="9983" max="9984" width="7.5" style="25" customWidth="1"/>
    <col min="9985" max="10238" width="5.625" style="25"/>
    <col min="10239" max="10240" width="7.5" style="25" customWidth="1"/>
    <col min="10241" max="10494" width="5.625" style="25"/>
    <col min="10495" max="10496" width="7.5" style="25" customWidth="1"/>
    <col min="10497" max="10750" width="5.625" style="25"/>
    <col min="10751" max="10752" width="7.5" style="25" customWidth="1"/>
    <col min="10753" max="11006" width="5.625" style="25"/>
    <col min="11007" max="11008" width="7.5" style="25" customWidth="1"/>
    <col min="11009" max="11262" width="5.625" style="25"/>
    <col min="11263" max="11264" width="7.5" style="25" customWidth="1"/>
    <col min="11265" max="11518" width="5.625" style="25"/>
    <col min="11519" max="11520" width="7.5" style="25" customWidth="1"/>
    <col min="11521" max="11774" width="5.625" style="25"/>
    <col min="11775" max="11776" width="7.5" style="25" customWidth="1"/>
    <col min="11777" max="12030" width="5.625" style="25"/>
    <col min="12031" max="12032" width="7.5" style="25" customWidth="1"/>
    <col min="12033" max="12286" width="5.625" style="25"/>
    <col min="12287" max="12288" width="7.5" style="25" customWidth="1"/>
    <col min="12289" max="12542" width="5.625" style="25"/>
    <col min="12543" max="12544" width="7.5" style="25" customWidth="1"/>
    <col min="12545" max="12798" width="5.625" style="25"/>
    <col min="12799" max="12800" width="7.5" style="25" customWidth="1"/>
    <col min="12801" max="13054" width="5.625" style="25"/>
    <col min="13055" max="13056" width="7.5" style="25" customWidth="1"/>
    <col min="13057" max="13310" width="5.625" style="25"/>
    <col min="13311" max="13312" width="7.5" style="25" customWidth="1"/>
    <col min="13313" max="13566" width="5.625" style="25"/>
    <col min="13567" max="13568" width="7.5" style="25" customWidth="1"/>
    <col min="13569" max="13822" width="5.625" style="25"/>
    <col min="13823" max="13824" width="7.5" style="25" customWidth="1"/>
    <col min="13825" max="14078" width="5.625" style="25"/>
    <col min="14079" max="14080" width="7.5" style="25" customWidth="1"/>
    <col min="14081" max="14334" width="5.625" style="25"/>
    <col min="14335" max="14336" width="7.5" style="25" customWidth="1"/>
    <col min="14337" max="14590" width="5.625" style="25"/>
    <col min="14591" max="14592" width="7.5" style="25" customWidth="1"/>
    <col min="14593" max="14846" width="5.625" style="25"/>
    <col min="14847" max="14848" width="7.5" style="25" customWidth="1"/>
    <col min="14849" max="15102" width="5.625" style="25"/>
    <col min="15103" max="15104" width="7.5" style="25" customWidth="1"/>
    <col min="15105" max="15358" width="5.625" style="25"/>
    <col min="15359" max="15360" width="7.5" style="25" customWidth="1"/>
    <col min="15361" max="15614" width="5.625" style="25"/>
    <col min="15615" max="15616" width="7.5" style="25" customWidth="1"/>
    <col min="15617" max="15870" width="5.625" style="25"/>
    <col min="15871" max="15872" width="7.5" style="25" customWidth="1"/>
    <col min="15873" max="16126" width="5.625" style="25"/>
    <col min="16127" max="16128" width="7.5" style="25" customWidth="1"/>
    <col min="16129" max="16384" width="5.625" style="25"/>
  </cols>
  <sheetData>
    <row r="1" spans="1:37" ht="36.75" customHeight="1">
      <c r="A1" s="23" t="s">
        <v>62</v>
      </c>
      <c r="B1" s="24"/>
      <c r="C1" s="24"/>
      <c r="D1" s="24"/>
      <c r="E1" s="24"/>
      <c r="F1" s="24"/>
      <c r="G1" s="24"/>
      <c r="H1" s="24"/>
      <c r="I1" s="24"/>
    </row>
    <row r="2" spans="1:37" ht="28.5" customHeight="1">
      <c r="A2" s="605" t="s">
        <v>37</v>
      </c>
      <c r="B2" s="605"/>
      <c r="C2" s="605"/>
      <c r="D2" s="605"/>
      <c r="E2" s="605"/>
      <c r="F2" s="605"/>
      <c r="G2" s="605"/>
      <c r="H2" s="605"/>
      <c r="I2" s="605"/>
      <c r="J2" s="66"/>
      <c r="K2" s="610"/>
      <c r="L2" s="610"/>
      <c r="M2" s="610"/>
      <c r="N2" s="610"/>
      <c r="O2" s="610"/>
    </row>
    <row r="3" spans="1:37" ht="28.5" customHeight="1">
      <c r="A3" s="26"/>
      <c r="B3" s="27"/>
      <c r="C3" s="27"/>
      <c r="D3" s="27"/>
      <c r="E3" s="27"/>
      <c r="F3" s="27"/>
      <c r="G3" s="27"/>
      <c r="H3" s="379">
        <f>参４_申請!E3</f>
        <v>45869</v>
      </c>
      <c r="I3" s="60"/>
      <c r="J3" s="66"/>
      <c r="K3" s="28"/>
      <c r="L3" s="28"/>
      <c r="M3" s="28"/>
      <c r="N3" s="28"/>
      <c r="O3" s="28"/>
    </row>
    <row r="4" spans="1:37" ht="39.75" customHeight="1">
      <c r="A4" s="606" t="s">
        <v>355</v>
      </c>
      <c r="B4" s="609" t="s">
        <v>63</v>
      </c>
      <c r="C4" s="606" t="s">
        <v>356</v>
      </c>
      <c r="D4" s="612" t="s">
        <v>345</v>
      </c>
      <c r="E4" s="613"/>
      <c r="F4" s="614"/>
      <c r="G4" s="615" t="s">
        <v>347</v>
      </c>
      <c r="H4" s="616"/>
      <c r="I4" s="617"/>
      <c r="J4" s="615" t="s">
        <v>19</v>
      </c>
      <c r="K4" s="618"/>
      <c r="L4" s="618"/>
      <c r="M4" s="618"/>
      <c r="N4" s="619"/>
      <c r="O4" s="29"/>
    </row>
    <row r="5" spans="1:37" ht="39.75" customHeight="1">
      <c r="A5" s="607"/>
      <c r="B5" s="607"/>
      <c r="C5" s="607"/>
      <c r="D5" s="146"/>
      <c r="E5" s="609" t="s">
        <v>64</v>
      </c>
      <c r="F5" s="609" t="s">
        <v>349</v>
      </c>
      <c r="G5" s="147"/>
      <c r="H5" s="621" t="s">
        <v>64</v>
      </c>
      <c r="I5" s="621" t="s">
        <v>354</v>
      </c>
      <c r="J5" s="147"/>
      <c r="K5" s="622" t="s">
        <v>348</v>
      </c>
      <c r="L5" s="623" t="s">
        <v>350</v>
      </c>
      <c r="M5" s="616"/>
      <c r="N5" s="617"/>
      <c r="O5" s="29"/>
    </row>
    <row r="6" spans="1:37" ht="63.75" customHeight="1">
      <c r="A6" s="608"/>
      <c r="B6" s="608"/>
      <c r="C6" s="608"/>
      <c r="D6" s="148"/>
      <c r="E6" s="620"/>
      <c r="F6" s="620"/>
      <c r="G6" s="149"/>
      <c r="H6" s="621"/>
      <c r="I6" s="621"/>
      <c r="J6" s="150"/>
      <c r="K6" s="622"/>
      <c r="L6" s="151" t="s">
        <v>351</v>
      </c>
      <c r="M6" s="145" t="s">
        <v>352</v>
      </c>
      <c r="N6" s="145" t="s">
        <v>353</v>
      </c>
      <c r="O6" s="28"/>
    </row>
    <row r="7" spans="1:37" ht="27" customHeight="1">
      <c r="A7" s="380" t="s">
        <v>68</v>
      </c>
      <c r="B7" s="380" t="s">
        <v>733</v>
      </c>
      <c r="C7" s="381" t="s">
        <v>735</v>
      </c>
      <c r="D7" s="336"/>
      <c r="E7" s="336"/>
      <c r="F7" s="336"/>
      <c r="G7" s="380" t="s">
        <v>346</v>
      </c>
      <c r="H7" s="382" t="s">
        <v>65</v>
      </c>
      <c r="I7" s="382" t="s">
        <v>66</v>
      </c>
      <c r="J7" s="337"/>
      <c r="K7" s="338"/>
      <c r="L7" s="339"/>
      <c r="M7" s="339"/>
      <c r="N7" s="339"/>
      <c r="AJ7" s="64" t="s">
        <v>330</v>
      </c>
      <c r="AK7" s="65"/>
    </row>
    <row r="8" spans="1:37" ht="27" customHeight="1">
      <c r="A8" s="380" t="s">
        <v>740</v>
      </c>
      <c r="B8" s="380" t="s">
        <v>753</v>
      </c>
      <c r="C8" s="381" t="s">
        <v>746</v>
      </c>
      <c r="D8" s="336"/>
      <c r="E8" s="336"/>
      <c r="F8" s="336"/>
      <c r="G8" s="380" t="s">
        <v>346</v>
      </c>
      <c r="H8" s="383" t="s">
        <v>65</v>
      </c>
      <c r="I8" s="383" t="s">
        <v>70</v>
      </c>
      <c r="J8" s="337"/>
      <c r="K8" s="340"/>
      <c r="L8" s="339"/>
      <c r="M8" s="339"/>
      <c r="N8" s="339"/>
      <c r="AJ8" s="64" t="s">
        <v>330</v>
      </c>
      <c r="AK8" s="65"/>
    </row>
    <row r="9" spans="1:37" ht="27" customHeight="1">
      <c r="A9" s="380" t="s">
        <v>741</v>
      </c>
      <c r="B9" s="380" t="s">
        <v>754</v>
      </c>
      <c r="C9" s="381" t="s">
        <v>747</v>
      </c>
      <c r="D9" s="336"/>
      <c r="E9" s="336"/>
      <c r="F9" s="336"/>
      <c r="G9" s="380" t="s">
        <v>346</v>
      </c>
      <c r="H9" s="383" t="s">
        <v>67</v>
      </c>
      <c r="I9" s="383" t="s">
        <v>71</v>
      </c>
      <c r="J9" s="337"/>
      <c r="K9" s="340"/>
      <c r="L9" s="339"/>
      <c r="M9" s="339"/>
      <c r="N9" s="339"/>
      <c r="AJ9" s="64" t="s">
        <v>330</v>
      </c>
      <c r="AK9" s="65"/>
    </row>
    <row r="10" spans="1:37" ht="27" customHeight="1">
      <c r="A10" s="380" t="s">
        <v>742</v>
      </c>
      <c r="B10" s="380" t="s">
        <v>755</v>
      </c>
      <c r="C10" s="381" t="s">
        <v>748</v>
      </c>
      <c r="D10" s="336"/>
      <c r="E10" s="336"/>
      <c r="F10" s="336"/>
      <c r="G10" s="380" t="s">
        <v>346</v>
      </c>
      <c r="H10" s="383" t="s">
        <v>65</v>
      </c>
      <c r="I10" s="383" t="s">
        <v>240</v>
      </c>
      <c r="J10" s="337"/>
      <c r="K10" s="340"/>
      <c r="L10" s="339"/>
      <c r="M10" s="339"/>
      <c r="N10" s="339"/>
      <c r="AJ10" s="64" t="s">
        <v>330</v>
      </c>
      <c r="AK10" s="65"/>
    </row>
    <row r="11" spans="1:37" ht="27" customHeight="1">
      <c r="A11" s="380" t="s">
        <v>743</v>
      </c>
      <c r="B11" s="380" t="s">
        <v>756</v>
      </c>
      <c r="C11" s="381" t="s">
        <v>749</v>
      </c>
      <c r="D11" s="336"/>
      <c r="E11" s="336"/>
      <c r="F11" s="336"/>
      <c r="G11" s="380" t="s">
        <v>346</v>
      </c>
      <c r="H11" s="383" t="s">
        <v>65</v>
      </c>
      <c r="I11" s="383" t="s">
        <v>66</v>
      </c>
      <c r="J11" s="337"/>
      <c r="K11" s="340"/>
      <c r="L11" s="339"/>
      <c r="M11" s="339"/>
      <c r="N11" s="339"/>
      <c r="AJ11" s="64" t="s">
        <v>330</v>
      </c>
      <c r="AK11" s="65"/>
    </row>
    <row r="12" spans="1:37" ht="27" customHeight="1">
      <c r="A12" s="380"/>
      <c r="B12" s="380" t="s">
        <v>757</v>
      </c>
      <c r="C12" s="381" t="s">
        <v>750</v>
      </c>
      <c r="D12" s="336"/>
      <c r="E12" s="336"/>
      <c r="F12" s="336"/>
      <c r="G12" s="380" t="s">
        <v>346</v>
      </c>
      <c r="H12" s="383" t="s">
        <v>65</v>
      </c>
      <c r="I12" s="383" t="s">
        <v>752</v>
      </c>
      <c r="J12" s="337"/>
      <c r="K12" s="340"/>
      <c r="L12" s="339"/>
      <c r="M12" s="339"/>
      <c r="N12" s="339"/>
      <c r="AJ12" s="64" t="s">
        <v>330</v>
      </c>
      <c r="AK12" s="65"/>
    </row>
    <row r="13" spans="1:37" ht="27" customHeight="1">
      <c r="A13" s="380"/>
      <c r="B13" s="380" t="s">
        <v>758</v>
      </c>
      <c r="C13" s="381" t="s">
        <v>751</v>
      </c>
      <c r="D13" s="336"/>
      <c r="E13" s="336"/>
      <c r="F13" s="336"/>
      <c r="G13" s="380" t="s">
        <v>346</v>
      </c>
      <c r="H13" s="383" t="s">
        <v>239</v>
      </c>
      <c r="I13" s="383" t="s">
        <v>69</v>
      </c>
      <c r="J13" s="337"/>
      <c r="K13" s="340"/>
      <c r="L13" s="339"/>
      <c r="M13" s="339"/>
      <c r="N13" s="339"/>
      <c r="AJ13" s="64" t="s">
        <v>330</v>
      </c>
      <c r="AK13" s="65"/>
    </row>
    <row r="14" spans="1:37">
      <c r="A14" s="359"/>
      <c r="B14" s="360"/>
      <c r="C14" s="360"/>
      <c r="D14" s="360"/>
      <c r="E14" s="360"/>
      <c r="F14" s="360"/>
      <c r="G14" s="360"/>
      <c r="H14" s="359"/>
      <c r="I14" s="359"/>
    </row>
    <row r="15" spans="1:37">
      <c r="A15" s="142"/>
      <c r="B15" s="34"/>
      <c r="C15" s="34"/>
      <c r="D15" s="34"/>
      <c r="E15" s="34"/>
      <c r="F15" s="34"/>
      <c r="G15" s="34"/>
      <c r="H15" s="35"/>
      <c r="I15" s="35"/>
    </row>
    <row r="16" spans="1:37">
      <c r="A16" s="603"/>
      <c r="B16" s="604"/>
      <c r="C16" s="604"/>
      <c r="D16" s="604"/>
      <c r="E16" s="604"/>
      <c r="F16" s="604"/>
      <c r="G16" s="604"/>
      <c r="H16" s="604"/>
      <c r="I16" s="604"/>
    </row>
    <row r="17" spans="1:36">
      <c r="A17" s="37"/>
      <c r="B17" s="37"/>
      <c r="C17" s="37"/>
      <c r="D17" s="37"/>
      <c r="E17" s="37"/>
      <c r="F17" s="37"/>
      <c r="G17" s="37"/>
      <c r="H17" s="38"/>
      <c r="I17" s="36"/>
    </row>
    <row r="18" spans="1:36" s="140" customFormat="1" ht="29.25" customHeight="1">
      <c r="A18" s="143" t="s">
        <v>344</v>
      </c>
      <c r="B18" s="143"/>
      <c r="C18" s="152" t="s">
        <v>343</v>
      </c>
      <c r="D18" s="144"/>
      <c r="E18" s="144"/>
      <c r="F18" s="144"/>
      <c r="G18" s="144"/>
      <c r="H18" s="153" t="s">
        <v>331</v>
      </c>
      <c r="I18" s="138"/>
      <c r="J18" s="139"/>
      <c r="AJ18" s="139"/>
    </row>
    <row r="19" spans="1:36">
      <c r="A19" s="32"/>
      <c r="B19" s="30"/>
      <c r="C19" s="30"/>
      <c r="D19" s="30"/>
      <c r="E19" s="30"/>
      <c r="F19" s="30"/>
      <c r="G19" s="30"/>
      <c r="H19" s="38"/>
      <c r="I19" s="39"/>
    </row>
    <row r="20" spans="1:36">
      <c r="A20" s="32"/>
      <c r="B20" s="30"/>
      <c r="C20" s="30"/>
      <c r="D20" s="30"/>
      <c r="E20" s="30"/>
      <c r="F20" s="30"/>
      <c r="G20" s="30"/>
      <c r="H20" s="38"/>
      <c r="I20" s="36"/>
    </row>
    <row r="21" spans="1:36">
      <c r="A21" s="32"/>
      <c r="B21" s="31"/>
      <c r="C21" s="31"/>
      <c r="D21" s="31"/>
      <c r="E21" s="31"/>
      <c r="F21" s="31"/>
      <c r="G21" s="31"/>
      <c r="H21" s="38"/>
    </row>
    <row r="22" spans="1:36">
      <c r="A22" s="33"/>
      <c r="B22" s="31"/>
      <c r="C22" s="31"/>
      <c r="D22" s="31"/>
      <c r="E22" s="31"/>
      <c r="F22" s="31"/>
      <c r="G22" s="31"/>
      <c r="H22" s="38"/>
    </row>
    <row r="23" spans="1:36">
      <c r="A23" s="33"/>
      <c r="B23" s="31"/>
      <c r="C23" s="31"/>
      <c r="D23" s="31"/>
      <c r="E23" s="31"/>
      <c r="F23" s="31"/>
      <c r="G23" s="31"/>
      <c r="H23" s="38"/>
    </row>
    <row r="24" spans="1:36">
      <c r="A24" s="33"/>
      <c r="B24" s="31"/>
      <c r="C24" s="31"/>
      <c r="D24" s="31"/>
      <c r="E24" s="31"/>
      <c r="F24" s="31"/>
      <c r="G24" s="31"/>
      <c r="H24" s="38"/>
    </row>
    <row r="25" spans="1:36">
      <c r="A25" s="33"/>
      <c r="B25" s="31"/>
      <c r="C25" s="31"/>
      <c r="D25" s="31"/>
      <c r="E25" s="31"/>
      <c r="F25" s="31"/>
      <c r="G25" s="31"/>
      <c r="H25" s="40"/>
    </row>
    <row r="29" spans="1:36">
      <c r="B29" s="137"/>
    </row>
    <row r="36" spans="1:9">
      <c r="A36" s="601" t="s">
        <v>337</v>
      </c>
      <c r="B36" s="601"/>
      <c r="C36" s="601"/>
      <c r="D36" s="601"/>
      <c r="E36" s="601"/>
      <c r="F36" s="601"/>
      <c r="G36" s="601"/>
      <c r="H36" s="601"/>
      <c r="I36" s="601"/>
    </row>
    <row r="37" spans="1:9">
      <c r="A37" s="601" t="s">
        <v>338</v>
      </c>
      <c r="B37" s="601"/>
      <c r="C37" s="601"/>
      <c r="D37" s="601"/>
      <c r="E37" s="601"/>
      <c r="F37" s="601"/>
      <c r="G37" s="601"/>
      <c r="H37" s="601"/>
      <c r="I37" s="601"/>
    </row>
    <row r="38" spans="1:9">
      <c r="A38" s="601" t="s">
        <v>339</v>
      </c>
      <c r="B38" s="601"/>
      <c r="C38" s="601"/>
      <c r="D38" s="601"/>
      <c r="E38" s="601"/>
      <c r="F38" s="601"/>
      <c r="G38" s="601"/>
      <c r="H38" s="601"/>
      <c r="I38" s="601"/>
    </row>
    <row r="39" spans="1:9" ht="56.25" customHeight="1">
      <c r="A39" s="611" t="s">
        <v>711</v>
      </c>
      <c r="B39" s="611"/>
      <c r="C39" s="611"/>
      <c r="D39" s="611"/>
      <c r="E39" s="611"/>
      <c r="F39" s="611"/>
      <c r="G39" s="611"/>
      <c r="H39" s="611"/>
      <c r="I39" s="611"/>
    </row>
    <row r="40" spans="1:9">
      <c r="A40" s="601" t="s">
        <v>340</v>
      </c>
      <c r="B40" s="601"/>
      <c r="C40" s="601"/>
      <c r="D40" s="601"/>
      <c r="E40" s="601"/>
      <c r="F40" s="601"/>
      <c r="G40" s="601"/>
      <c r="H40" s="601"/>
      <c r="I40" s="601"/>
    </row>
    <row r="41" spans="1:9" ht="45" customHeight="1">
      <c r="A41" s="602" t="s">
        <v>341</v>
      </c>
      <c r="B41" s="602"/>
      <c r="C41" s="602"/>
      <c r="D41" s="602"/>
      <c r="E41" s="602"/>
      <c r="F41" s="602"/>
      <c r="G41" s="602"/>
      <c r="H41" s="602"/>
      <c r="I41" s="602"/>
    </row>
    <row r="42" spans="1:9">
      <c r="A42" s="601" t="s">
        <v>342</v>
      </c>
      <c r="B42" s="601"/>
      <c r="C42" s="601"/>
      <c r="D42" s="601"/>
      <c r="E42" s="601"/>
      <c r="F42" s="601"/>
      <c r="G42" s="601"/>
      <c r="H42" s="601"/>
      <c r="I42" s="601"/>
    </row>
  </sheetData>
  <mergeCells count="22">
    <mergeCell ref="K2:O2"/>
    <mergeCell ref="A39:I39"/>
    <mergeCell ref="A38:I38"/>
    <mergeCell ref="A37:I37"/>
    <mergeCell ref="A36:I36"/>
    <mergeCell ref="D4:F4"/>
    <mergeCell ref="G4:I4"/>
    <mergeCell ref="J4:N4"/>
    <mergeCell ref="E5:E6"/>
    <mergeCell ref="F5:F6"/>
    <mergeCell ref="H5:H6"/>
    <mergeCell ref="I5:I6"/>
    <mergeCell ref="K5:K6"/>
    <mergeCell ref="L5:N5"/>
    <mergeCell ref="A40:I40"/>
    <mergeCell ref="A41:I41"/>
    <mergeCell ref="A42:I42"/>
    <mergeCell ref="A16:I16"/>
    <mergeCell ref="A2:I2"/>
    <mergeCell ref="A4:A6"/>
    <mergeCell ref="B4:B6"/>
    <mergeCell ref="C4:C6"/>
  </mergeCells>
  <phoneticPr fontId="3"/>
  <dataValidations count="4">
    <dataValidation type="list" allowBlank="1" showInputMessage="1" prompt="下記リストから該当する記号を選択" sqref="H7:H13" xr:uid="{00000000-0002-0000-0400-000000000000}">
      <formula1>"A,B,C,D,E,F,G,H,I,J,K,L,M"</formula1>
    </dataValidation>
    <dataValidation type="list" allowBlank="1" showInputMessage="1" prompt="下記リストから該当する年齢区分を選択" sqref="I7:I13" xr:uid="{00000000-0002-0000-0400-000001000000}">
      <formula1>"ア,イ,ウ,エ,オ,カ,キ,ク,ケ,コ,−,"</formula1>
    </dataValidation>
    <dataValidation type="list" allowBlank="1" showInputMessage="1" showErrorMessage="1" sqref="I14" xr:uid="{00000000-0002-0000-0400-000002000000}">
      <formula1>"ア,イ,ウ,エ,オ,カ,キ,ク,ケ,コ,−,"</formula1>
    </dataValidation>
    <dataValidation type="list" allowBlank="1" showInputMessage="1" showErrorMessage="1" sqref="H14" xr:uid="{00000000-0002-0000-0400-000003000000}">
      <formula1>"A,B,C,D,E,F,G,H,I,J,K,L,M"</formula1>
    </dataValidation>
  </dataValidations>
  <pageMargins left="0.31496062992125984" right="0.31496062992125984" top="0.74803149606299213" bottom="0.74803149606299213" header="0.31496062992125984" footer="0.31496062992125984"/>
  <pageSetup paperSize="9" scale="57" orientation="portrait" cellComments="asDisplayed" r:id="rId1"/>
  <colBreaks count="1" manualBreakCount="1">
    <brk id="2" max="56"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CCFFCC"/>
  </sheetPr>
  <dimension ref="A1:AA278"/>
  <sheetViews>
    <sheetView showGridLines="0" view="pageBreakPreview" zoomScale="90" zoomScaleNormal="100" zoomScaleSheetLayoutView="90" workbookViewId="0">
      <selection sqref="A1:C1"/>
    </sheetView>
  </sheetViews>
  <sheetFormatPr defaultColWidth="8.625" defaultRowHeight="18" customHeight="1"/>
  <cols>
    <col min="1" max="2" width="3.5" style="1" customWidth="1"/>
    <col min="3" max="3" width="8" style="1" customWidth="1"/>
    <col min="4" max="4" width="4.75" style="1" customWidth="1"/>
    <col min="5" max="5" width="7.625" style="1" customWidth="1"/>
    <col min="6" max="6" width="7.125" style="1" customWidth="1"/>
    <col min="7" max="7" width="5.75" style="1" hidden="1" customWidth="1"/>
    <col min="8" max="8" width="4.625" style="1" customWidth="1"/>
    <col min="9" max="9" width="9.5" style="1" customWidth="1"/>
    <col min="10" max="10" width="9.875" style="1" customWidth="1"/>
    <col min="11" max="11" width="7.125" style="1" customWidth="1"/>
    <col min="12" max="12" width="6.125" style="1" hidden="1" customWidth="1"/>
    <col min="13" max="13" width="4.5" style="1" customWidth="1"/>
    <col min="14" max="15" width="7.625" style="1" customWidth="1"/>
    <col min="16" max="16" width="7.125" style="1" customWidth="1"/>
    <col min="17" max="17" width="7" style="1" hidden="1" customWidth="1"/>
    <col min="18" max="18" width="4.625" style="1" customWidth="1"/>
    <col min="19" max="20" width="7.625" style="1" customWidth="1"/>
    <col min="21" max="21" width="7.125" style="1" customWidth="1"/>
    <col min="22" max="22" width="5.625" style="1" hidden="1" customWidth="1"/>
    <col min="23" max="23" width="5.625" style="1" customWidth="1"/>
    <col min="24" max="24" width="7.625" style="1" customWidth="1"/>
    <col min="25" max="27" width="3.875" style="1" customWidth="1"/>
    <col min="28" max="41" width="4.625" style="1" customWidth="1"/>
    <col min="42" max="42" width="3.75" style="1" customWidth="1"/>
    <col min="43" max="84" width="4.625" style="1" customWidth="1"/>
    <col min="85" max="16384" width="8.625" style="1"/>
  </cols>
  <sheetData>
    <row r="1" spans="1:24" s="68" customFormat="1" ht="18" customHeight="1">
      <c r="A1" s="625" t="str">
        <f>"（"&amp;別紙１①!R20&amp;"）"</f>
        <v>（別紙1）</v>
      </c>
      <c r="B1" s="625"/>
      <c r="C1" s="625"/>
      <c r="D1" s="71"/>
      <c r="E1" s="71"/>
      <c r="F1" s="71"/>
      <c r="G1" s="71"/>
      <c r="H1" s="71"/>
      <c r="I1" s="71"/>
      <c r="J1" s="71"/>
      <c r="K1" s="71"/>
      <c r="L1" s="71"/>
      <c r="M1" s="71"/>
      <c r="N1" s="71"/>
      <c r="O1" s="71"/>
      <c r="P1" s="71"/>
      <c r="Q1" s="71"/>
      <c r="R1" s="71"/>
      <c r="S1" s="71"/>
      <c r="T1" s="71"/>
      <c r="U1" s="71"/>
      <c r="V1" s="71"/>
      <c r="W1" s="71"/>
      <c r="X1" s="71"/>
    </row>
    <row r="2" spans="1:24" s="68" customFormat="1" ht="18" customHeight="1">
      <c r="A2" s="71"/>
      <c r="B2" s="71"/>
      <c r="C2" s="71"/>
      <c r="D2" s="71"/>
      <c r="E2" s="71"/>
      <c r="F2" s="71"/>
      <c r="G2" s="71"/>
      <c r="H2" s="71"/>
      <c r="I2" s="71"/>
      <c r="J2" s="71"/>
      <c r="K2" s="71"/>
      <c r="L2" s="71"/>
      <c r="M2" s="71"/>
      <c r="N2" s="71"/>
      <c r="O2" s="71"/>
      <c r="P2" s="71"/>
      <c r="Q2" s="71"/>
      <c r="R2" s="71"/>
      <c r="S2" s="71"/>
      <c r="T2" s="71"/>
      <c r="U2" s="71"/>
      <c r="V2" s="71"/>
      <c r="W2" s="71"/>
      <c r="X2" s="71"/>
    </row>
    <row r="3" spans="1:24" s="68" customFormat="1" ht="18" customHeight="1">
      <c r="A3" s="904" t="s">
        <v>72</v>
      </c>
      <c r="B3" s="904"/>
      <c r="C3" s="904"/>
      <c r="D3" s="904"/>
      <c r="E3" s="904"/>
      <c r="F3" s="904"/>
      <c r="G3" s="904"/>
      <c r="H3" s="904"/>
      <c r="I3" s="904"/>
      <c r="J3" s="904"/>
      <c r="K3" s="904"/>
      <c r="L3" s="904"/>
      <c r="M3" s="904"/>
      <c r="N3" s="904"/>
      <c r="O3" s="904"/>
      <c r="P3" s="904"/>
      <c r="Q3" s="904"/>
      <c r="R3" s="904"/>
      <c r="S3" s="904"/>
      <c r="T3" s="904"/>
      <c r="U3" s="904"/>
      <c r="V3" s="904"/>
      <c r="W3" s="904"/>
      <c r="X3" s="904"/>
    </row>
    <row r="4" spans="1:24" s="69" customFormat="1" ht="18" customHeight="1">
      <c r="A4" s="418" t="s">
        <v>73</v>
      </c>
      <c r="B4" s="418"/>
      <c r="C4" s="418"/>
      <c r="D4" s="418"/>
      <c r="E4" s="418"/>
      <c r="F4" s="418"/>
      <c r="G4" s="418"/>
      <c r="H4" s="418"/>
      <c r="I4" s="418"/>
      <c r="J4" s="418"/>
      <c r="K4" s="418"/>
      <c r="L4" s="418"/>
      <c r="M4" s="418"/>
      <c r="N4" s="418"/>
      <c r="O4" s="418"/>
      <c r="P4" s="418"/>
      <c r="Q4" s="418"/>
      <c r="R4" s="418"/>
      <c r="S4" s="418"/>
      <c r="T4" s="418"/>
      <c r="U4" s="418"/>
      <c r="V4" s="418"/>
      <c r="W4" s="418"/>
      <c r="X4" s="418"/>
    </row>
    <row r="5" spans="1:24" s="69" customFormat="1" ht="18" customHeight="1">
      <c r="A5" s="42"/>
      <c r="B5" s="42"/>
      <c r="C5" s="42"/>
      <c r="D5" s="42"/>
      <c r="E5" s="42"/>
      <c r="F5" s="42"/>
      <c r="G5" s="42"/>
      <c r="H5" s="42"/>
      <c r="I5" s="42"/>
      <c r="J5" s="42"/>
      <c r="K5" s="42"/>
      <c r="L5" s="42"/>
      <c r="M5" s="42"/>
      <c r="N5" s="42"/>
      <c r="O5" s="42"/>
      <c r="P5" s="42"/>
      <c r="Q5" s="42"/>
      <c r="R5" s="42"/>
      <c r="S5" s="42"/>
      <c r="T5" s="42"/>
      <c r="U5" s="42"/>
      <c r="V5" s="42"/>
      <c r="W5" s="42"/>
      <c r="X5" s="42"/>
    </row>
    <row r="6" spans="1:24" s="69" customFormat="1" ht="18" customHeight="1">
      <c r="A6" s="42" t="s">
        <v>74</v>
      </c>
      <c r="B6" s="42"/>
      <c r="C6" s="42"/>
      <c r="D6" s="42"/>
      <c r="E6" s="42"/>
      <c r="F6" s="42"/>
      <c r="G6" s="42"/>
      <c r="H6" s="42"/>
      <c r="I6" s="42"/>
      <c r="J6" s="42"/>
      <c r="K6" s="42"/>
      <c r="L6" s="42"/>
      <c r="M6" s="42"/>
      <c r="N6" s="42"/>
      <c r="O6" s="42"/>
      <c r="P6" s="42"/>
      <c r="Q6" s="42"/>
      <c r="R6" s="42"/>
      <c r="S6" s="42"/>
      <c r="T6" s="42"/>
      <c r="U6" s="42"/>
      <c r="V6" s="42"/>
      <c r="W6" s="42"/>
      <c r="X6" s="42"/>
    </row>
    <row r="7" spans="1:24" s="69" customFormat="1" ht="18" customHeight="1">
      <c r="A7" s="42"/>
      <c r="B7" s="42"/>
      <c r="C7" s="42"/>
      <c r="D7" s="42"/>
      <c r="E7" s="42"/>
      <c r="F7" s="42"/>
      <c r="G7" s="42"/>
      <c r="H7" s="42"/>
      <c r="I7" s="42"/>
      <c r="J7" s="42"/>
      <c r="K7" s="42"/>
      <c r="L7" s="42"/>
      <c r="M7" s="42"/>
      <c r="N7" s="42"/>
      <c r="O7" s="42"/>
      <c r="P7" s="42"/>
      <c r="Q7" s="42"/>
      <c r="R7" s="42"/>
      <c r="S7" s="42"/>
      <c r="T7" s="42"/>
      <c r="U7" s="42"/>
      <c r="V7" s="42"/>
      <c r="W7" s="42"/>
      <c r="X7" s="42"/>
    </row>
    <row r="8" spans="1:24" s="69" customFormat="1" ht="18" customHeight="1">
      <c r="A8" s="42" t="s">
        <v>255</v>
      </c>
      <c r="B8" s="42"/>
      <c r="C8" s="42"/>
      <c r="D8" s="42"/>
      <c r="E8" s="42"/>
      <c r="F8" s="42"/>
      <c r="G8" s="42"/>
      <c r="H8" s="42"/>
      <c r="I8" s="42"/>
      <c r="J8" s="42"/>
      <c r="K8" s="42"/>
      <c r="L8" s="42"/>
      <c r="M8" s="42"/>
      <c r="N8" s="42"/>
      <c r="O8" s="42"/>
      <c r="P8" s="42"/>
      <c r="Q8" s="42"/>
      <c r="R8" s="42"/>
      <c r="S8" s="42"/>
      <c r="T8" s="42"/>
      <c r="U8" s="42"/>
      <c r="V8" s="42"/>
      <c r="W8" s="42"/>
      <c r="X8" s="42"/>
    </row>
    <row r="9" spans="1:24" s="69" customFormat="1" ht="6" customHeight="1">
      <c r="A9" s="72"/>
      <c r="B9" s="42"/>
      <c r="C9" s="42"/>
      <c r="D9" s="42"/>
      <c r="E9" s="42"/>
      <c r="F9" s="42"/>
      <c r="G9" s="42"/>
      <c r="H9" s="42"/>
      <c r="I9" s="42"/>
      <c r="J9" s="42"/>
      <c r="K9" s="42"/>
      <c r="L9" s="42"/>
      <c r="M9" s="42"/>
      <c r="N9" s="42"/>
      <c r="O9" s="42"/>
      <c r="P9" s="42"/>
      <c r="Q9" s="42"/>
      <c r="R9" s="42"/>
      <c r="S9" s="42"/>
      <c r="T9" s="42"/>
      <c r="U9" s="42"/>
      <c r="V9" s="42"/>
      <c r="W9" s="42"/>
      <c r="X9" s="42"/>
    </row>
    <row r="10" spans="1:24" s="69" customFormat="1" ht="25.9" customHeight="1">
      <c r="A10" s="928" t="s">
        <v>256</v>
      </c>
      <c r="B10" s="928"/>
      <c r="C10" s="928"/>
      <c r="D10" s="928"/>
      <c r="E10" s="928"/>
      <c r="F10" s="928"/>
      <c r="G10" s="928"/>
      <c r="H10" s="928"/>
      <c r="I10" s="928"/>
      <c r="J10" s="928"/>
      <c r="K10" s="929" t="s">
        <v>257</v>
      </c>
      <c r="L10" s="929"/>
      <c r="M10" s="929"/>
      <c r="N10" s="929"/>
      <c r="O10" s="929"/>
      <c r="P10" s="929"/>
      <c r="Q10" s="929"/>
      <c r="R10" s="929"/>
      <c r="S10" s="929"/>
      <c r="T10" s="929"/>
      <c r="U10" s="42"/>
      <c r="V10" s="42"/>
      <c r="W10" s="42"/>
      <c r="X10" s="42"/>
    </row>
    <row r="11" spans="1:24" s="69" customFormat="1" ht="37.15" customHeight="1">
      <c r="A11" s="930" t="s">
        <v>258</v>
      </c>
      <c r="B11" s="930"/>
      <c r="C11" s="930"/>
      <c r="D11" s="930"/>
      <c r="E11" s="930"/>
      <c r="F11" s="930"/>
      <c r="G11" s="930"/>
      <c r="H11" s="930"/>
      <c r="I11" s="930"/>
      <c r="J11" s="930"/>
      <c r="K11" s="879" t="s">
        <v>759</v>
      </c>
      <c r="L11" s="879"/>
      <c r="M11" s="879"/>
      <c r="N11" s="879"/>
      <c r="O11" s="879"/>
      <c r="P11" s="879"/>
      <c r="Q11" s="879"/>
      <c r="R11" s="879"/>
      <c r="S11" s="879"/>
      <c r="T11" s="879"/>
      <c r="U11" s="42"/>
      <c r="V11" s="42"/>
      <c r="W11" s="42"/>
      <c r="X11" s="42"/>
    </row>
    <row r="12" spans="1:24" s="69" customFormat="1" ht="37.15" customHeight="1">
      <c r="A12" s="930" t="s">
        <v>259</v>
      </c>
      <c r="B12" s="930"/>
      <c r="C12" s="930"/>
      <c r="D12" s="930"/>
      <c r="E12" s="930"/>
      <c r="F12" s="930"/>
      <c r="G12" s="930"/>
      <c r="H12" s="930"/>
      <c r="I12" s="930"/>
      <c r="J12" s="930"/>
      <c r="K12" s="879" t="s">
        <v>760</v>
      </c>
      <c r="L12" s="879"/>
      <c r="M12" s="879"/>
      <c r="N12" s="879"/>
      <c r="O12" s="879"/>
      <c r="P12" s="879"/>
      <c r="Q12" s="879"/>
      <c r="R12" s="879"/>
      <c r="S12" s="879"/>
      <c r="T12" s="879"/>
      <c r="U12" s="42"/>
      <c r="V12" s="42"/>
      <c r="W12" s="42"/>
      <c r="X12" s="42"/>
    </row>
    <row r="13" spans="1:24" s="69" customFormat="1" ht="37.15" customHeight="1">
      <c r="A13" s="930" t="s">
        <v>260</v>
      </c>
      <c r="B13" s="930"/>
      <c r="C13" s="930"/>
      <c r="D13" s="930"/>
      <c r="E13" s="930"/>
      <c r="F13" s="930"/>
      <c r="G13" s="930"/>
      <c r="H13" s="930"/>
      <c r="I13" s="930"/>
      <c r="J13" s="930"/>
      <c r="K13" s="879" t="s">
        <v>761</v>
      </c>
      <c r="L13" s="879"/>
      <c r="M13" s="879"/>
      <c r="N13" s="879"/>
      <c r="O13" s="879"/>
      <c r="P13" s="879"/>
      <c r="Q13" s="879"/>
      <c r="R13" s="879"/>
      <c r="S13" s="879"/>
      <c r="T13" s="879"/>
      <c r="U13" s="42"/>
      <c r="V13" s="42"/>
      <c r="W13" s="42"/>
      <c r="X13" s="42"/>
    </row>
    <row r="14" spans="1:24" s="69" customFormat="1" ht="37.15" customHeight="1">
      <c r="A14" s="930" t="s">
        <v>261</v>
      </c>
      <c r="B14" s="930"/>
      <c r="C14" s="930"/>
      <c r="D14" s="930"/>
      <c r="E14" s="930"/>
      <c r="F14" s="930"/>
      <c r="G14" s="930"/>
      <c r="H14" s="930"/>
      <c r="I14" s="930"/>
      <c r="J14" s="930"/>
      <c r="K14" s="879" t="s">
        <v>762</v>
      </c>
      <c r="L14" s="879"/>
      <c r="M14" s="879"/>
      <c r="N14" s="879"/>
      <c r="O14" s="879"/>
      <c r="P14" s="879"/>
      <c r="Q14" s="879"/>
      <c r="R14" s="879"/>
      <c r="S14" s="879"/>
      <c r="T14" s="879"/>
      <c r="U14" s="42"/>
      <c r="V14" s="42"/>
      <c r="W14" s="42"/>
      <c r="X14" s="42"/>
    </row>
    <row r="15" spans="1:24" s="69" customFormat="1" ht="37.15" customHeight="1">
      <c r="A15" s="930" t="s">
        <v>262</v>
      </c>
      <c r="B15" s="930"/>
      <c r="C15" s="930"/>
      <c r="D15" s="930"/>
      <c r="E15" s="930"/>
      <c r="F15" s="930"/>
      <c r="G15" s="930"/>
      <c r="H15" s="930"/>
      <c r="I15" s="930"/>
      <c r="J15" s="930"/>
      <c r="K15" s="949" t="s">
        <v>763</v>
      </c>
      <c r="L15" s="950"/>
      <c r="M15" s="950"/>
      <c r="N15" s="950"/>
      <c r="O15" s="950"/>
      <c r="P15" s="950"/>
      <c r="Q15" s="950"/>
      <c r="R15" s="950"/>
      <c r="S15" s="950"/>
      <c r="T15" s="951"/>
      <c r="U15" s="42"/>
      <c r="V15" s="42"/>
      <c r="W15" s="42"/>
      <c r="X15" s="42"/>
    </row>
    <row r="16" spans="1:24" s="69" customFormat="1" ht="37.15" customHeight="1">
      <c r="A16" s="930" t="s">
        <v>263</v>
      </c>
      <c r="B16" s="930"/>
      <c r="C16" s="930"/>
      <c r="D16" s="930"/>
      <c r="E16" s="930"/>
      <c r="F16" s="930"/>
      <c r="G16" s="930"/>
      <c r="H16" s="930"/>
      <c r="I16" s="930"/>
      <c r="J16" s="930"/>
      <c r="K16" s="879" t="s">
        <v>764</v>
      </c>
      <c r="L16" s="879"/>
      <c r="M16" s="879"/>
      <c r="N16" s="879"/>
      <c r="O16" s="879"/>
      <c r="P16" s="879"/>
      <c r="Q16" s="879"/>
      <c r="R16" s="879"/>
      <c r="S16" s="879"/>
      <c r="T16" s="879"/>
      <c r="U16" s="42"/>
      <c r="V16" s="42"/>
      <c r="W16" s="42"/>
      <c r="X16" s="42"/>
    </row>
    <row r="17" spans="1:27" s="69" customFormat="1" ht="36.6" customHeight="1">
      <c r="A17" s="933" t="s">
        <v>264</v>
      </c>
      <c r="B17" s="933"/>
      <c r="C17" s="933"/>
      <c r="D17" s="933"/>
      <c r="E17" s="933"/>
      <c r="F17" s="933"/>
      <c r="G17" s="933"/>
      <c r="H17" s="933"/>
      <c r="I17" s="933"/>
      <c r="J17" s="933"/>
      <c r="K17" s="933"/>
      <c r="L17" s="933"/>
      <c r="M17" s="933"/>
      <c r="N17" s="933"/>
      <c r="O17" s="933"/>
      <c r="P17" s="933"/>
      <c r="Q17" s="933"/>
      <c r="R17" s="933"/>
      <c r="S17" s="933"/>
      <c r="T17" s="933"/>
      <c r="U17" s="42"/>
      <c r="V17" s="42"/>
      <c r="W17" s="42"/>
      <c r="X17" s="42"/>
    </row>
    <row r="18" spans="1:27" s="69" customFormat="1" ht="18" customHeight="1">
      <c r="A18" s="42"/>
      <c r="B18" s="42"/>
      <c r="C18" s="42"/>
      <c r="D18" s="42"/>
      <c r="E18" s="42"/>
      <c r="F18" s="42"/>
      <c r="G18" s="42"/>
      <c r="H18" s="42"/>
      <c r="I18" s="42"/>
      <c r="J18" s="42"/>
      <c r="K18" s="42"/>
      <c r="L18" s="42"/>
      <c r="M18" s="42"/>
      <c r="N18" s="42"/>
      <c r="O18" s="42"/>
      <c r="P18" s="42"/>
      <c r="Q18" s="42"/>
      <c r="R18" s="42"/>
      <c r="S18" s="42"/>
      <c r="T18" s="42"/>
      <c r="U18" s="42"/>
      <c r="V18" s="42"/>
      <c r="W18" s="42"/>
      <c r="X18" s="42"/>
    </row>
    <row r="19" spans="1:27" s="69" customFormat="1" ht="30.6" customHeight="1">
      <c r="A19" s="927" t="s">
        <v>265</v>
      </c>
      <c r="B19" s="927"/>
      <c r="C19" s="927"/>
      <c r="D19" s="927"/>
      <c r="E19" s="927"/>
      <c r="F19" s="927"/>
      <c r="G19" s="927"/>
      <c r="H19" s="927"/>
      <c r="I19" s="927"/>
      <c r="J19" s="927"/>
      <c r="K19" s="927"/>
      <c r="L19" s="927"/>
      <c r="M19" s="927"/>
      <c r="N19" s="927"/>
      <c r="O19" s="927"/>
      <c r="P19" s="927"/>
      <c r="Q19" s="927"/>
      <c r="R19" s="927"/>
      <c r="S19" s="927"/>
      <c r="T19" s="927"/>
      <c r="U19" s="927"/>
      <c r="V19" s="927"/>
      <c r="W19" s="927"/>
      <c r="X19" s="927"/>
    </row>
    <row r="20" spans="1:27" s="69" customFormat="1" ht="7.1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row>
    <row r="21" spans="1:27" s="69" customFormat="1" ht="30.6" customHeight="1">
      <c r="A21" s="963" t="s">
        <v>164</v>
      </c>
      <c r="B21" s="964"/>
      <c r="C21" s="964"/>
      <c r="D21" s="964"/>
      <c r="E21" s="964"/>
      <c r="F21" s="965" t="s">
        <v>165</v>
      </c>
      <c r="G21" s="965"/>
      <c r="H21" s="966"/>
      <c r="I21" s="966"/>
      <c r="J21" s="966"/>
      <c r="K21" s="905" t="s">
        <v>166</v>
      </c>
      <c r="L21" s="969"/>
      <c r="M21" s="906"/>
      <c r="N21" s="970"/>
      <c r="O21" s="905" t="s">
        <v>167</v>
      </c>
      <c r="P21" s="906"/>
      <c r="Q21" s="906"/>
      <c r="R21" s="906"/>
      <c r="S21" s="906"/>
      <c r="T21" s="906"/>
      <c r="U21" s="906"/>
      <c r="V21" s="906"/>
      <c r="W21" s="907"/>
      <c r="X21" s="908"/>
    </row>
    <row r="22" spans="1:27" s="69" customFormat="1" ht="30.6" customHeight="1">
      <c r="A22" s="880" t="s">
        <v>745</v>
      </c>
      <c r="B22" s="881"/>
      <c r="C22" s="881"/>
      <c r="D22" s="881"/>
      <c r="E22" s="881"/>
      <c r="F22" s="880" t="s">
        <v>241</v>
      </c>
      <c r="G22" s="880"/>
      <c r="H22" s="881"/>
      <c r="I22" s="881"/>
      <c r="J22" s="881"/>
      <c r="K22" s="923" t="s">
        <v>169</v>
      </c>
      <c r="L22" s="924"/>
      <c r="M22" s="925"/>
      <c r="N22" s="926"/>
      <c r="O22" s="909" t="s">
        <v>185</v>
      </c>
      <c r="P22" s="910"/>
      <c r="Q22" s="910"/>
      <c r="R22" s="910"/>
      <c r="S22" s="910"/>
      <c r="T22" s="910"/>
      <c r="U22" s="910"/>
      <c r="V22" s="910"/>
      <c r="W22" s="911"/>
      <c r="X22" s="912"/>
    </row>
    <row r="23" spans="1:27" s="69" customFormat="1" ht="30.6" customHeight="1">
      <c r="A23" s="880" t="s">
        <v>745</v>
      </c>
      <c r="B23" s="881"/>
      <c r="C23" s="881"/>
      <c r="D23" s="881"/>
      <c r="E23" s="881"/>
      <c r="F23" s="880" t="s">
        <v>168</v>
      </c>
      <c r="G23" s="880"/>
      <c r="H23" s="881"/>
      <c r="I23" s="881"/>
      <c r="J23" s="881"/>
      <c r="K23" s="923" t="s">
        <v>170</v>
      </c>
      <c r="L23" s="924"/>
      <c r="M23" s="925"/>
      <c r="N23" s="926"/>
      <c r="O23" s="909" t="s">
        <v>244</v>
      </c>
      <c r="P23" s="910"/>
      <c r="Q23" s="910"/>
      <c r="R23" s="910"/>
      <c r="S23" s="910"/>
      <c r="T23" s="910"/>
      <c r="U23" s="910"/>
      <c r="V23" s="910"/>
      <c r="W23" s="911"/>
      <c r="X23" s="912"/>
    </row>
    <row r="24" spans="1:27" s="69" customFormat="1" ht="30.6" customHeight="1">
      <c r="A24" s="880" t="s">
        <v>765</v>
      </c>
      <c r="B24" s="881"/>
      <c r="C24" s="881"/>
      <c r="D24" s="881"/>
      <c r="E24" s="881"/>
      <c r="F24" s="880" t="s">
        <v>71</v>
      </c>
      <c r="G24" s="880"/>
      <c r="H24" s="881"/>
      <c r="I24" s="881"/>
      <c r="J24" s="881"/>
      <c r="K24" s="923" t="s">
        <v>170</v>
      </c>
      <c r="L24" s="924"/>
      <c r="M24" s="925"/>
      <c r="N24" s="926"/>
      <c r="O24" s="909" t="s">
        <v>244</v>
      </c>
      <c r="P24" s="910"/>
      <c r="Q24" s="910"/>
      <c r="R24" s="910"/>
      <c r="S24" s="910"/>
      <c r="T24" s="910"/>
      <c r="U24" s="910"/>
      <c r="V24" s="910"/>
      <c r="W24" s="911"/>
      <c r="X24" s="912"/>
    </row>
    <row r="25" spans="1:27" s="69" customFormat="1" ht="30.6" customHeight="1">
      <c r="A25" s="880"/>
      <c r="B25" s="881"/>
      <c r="C25" s="881"/>
      <c r="D25" s="881"/>
      <c r="E25" s="881"/>
      <c r="F25" s="880"/>
      <c r="G25" s="880"/>
      <c r="H25" s="881"/>
      <c r="I25" s="881"/>
      <c r="J25" s="881"/>
      <c r="K25" s="923"/>
      <c r="L25" s="924"/>
      <c r="M25" s="925"/>
      <c r="N25" s="926"/>
      <c r="O25" s="909"/>
      <c r="P25" s="910"/>
      <c r="Q25" s="910"/>
      <c r="R25" s="910"/>
      <c r="S25" s="910"/>
      <c r="T25" s="910"/>
      <c r="U25" s="910"/>
      <c r="V25" s="910"/>
      <c r="W25" s="911"/>
      <c r="X25" s="912"/>
    </row>
    <row r="26" spans="1:27" s="69" customFormat="1" ht="30.6" customHeight="1">
      <c r="A26" s="913"/>
      <c r="B26" s="914"/>
      <c r="C26" s="914"/>
      <c r="D26" s="914"/>
      <c r="E26" s="914"/>
      <c r="F26" s="913"/>
      <c r="G26" s="913"/>
      <c r="H26" s="914"/>
      <c r="I26" s="914"/>
      <c r="J26" s="914"/>
      <c r="K26" s="915"/>
      <c r="L26" s="916"/>
      <c r="M26" s="917"/>
      <c r="N26" s="918"/>
      <c r="O26" s="919"/>
      <c r="P26" s="920"/>
      <c r="Q26" s="920"/>
      <c r="R26" s="920"/>
      <c r="S26" s="920"/>
      <c r="T26" s="920"/>
      <c r="U26" s="920"/>
      <c r="V26" s="920"/>
      <c r="W26" s="921"/>
      <c r="X26" s="922"/>
    </row>
    <row r="27" spans="1:27" s="69" customFormat="1" ht="17.25" customHeight="1">
      <c r="A27" s="399"/>
      <c r="B27" s="400"/>
      <c r="C27" s="400"/>
      <c r="D27" s="400"/>
      <c r="E27" s="400"/>
      <c r="F27" s="399"/>
      <c r="G27" s="399"/>
      <c r="H27" s="400"/>
      <c r="I27" s="400"/>
      <c r="J27" s="400"/>
      <c r="K27" s="399"/>
      <c r="L27" s="399"/>
      <c r="M27" s="400"/>
      <c r="N27" s="400"/>
      <c r="O27" s="401"/>
      <c r="P27" s="401"/>
      <c r="Q27" s="401"/>
      <c r="R27" s="401"/>
      <c r="S27" s="401"/>
      <c r="T27" s="401"/>
      <c r="U27" s="401"/>
      <c r="V27" s="401"/>
      <c r="W27" s="402"/>
      <c r="X27" s="402"/>
    </row>
    <row r="28" spans="1:27" s="70" customFormat="1" ht="30.6" customHeight="1">
      <c r="A28" s="74"/>
      <c r="B28" s="75"/>
      <c r="C28" s="75"/>
      <c r="D28" s="75"/>
      <c r="E28" s="75"/>
      <c r="F28" s="74"/>
      <c r="G28" s="74"/>
      <c r="H28" s="75"/>
      <c r="I28" s="75"/>
      <c r="J28" s="75"/>
      <c r="K28" s="74"/>
      <c r="L28" s="74"/>
      <c r="M28" s="75"/>
      <c r="N28" s="75"/>
      <c r="O28" s="76"/>
      <c r="P28" s="76"/>
      <c r="Q28" s="76"/>
      <c r="R28" s="76"/>
      <c r="S28" s="76"/>
      <c r="T28" s="76"/>
      <c r="U28" s="76"/>
      <c r="V28" s="76"/>
      <c r="W28" s="77"/>
      <c r="X28" s="77"/>
    </row>
    <row r="29" spans="1:27" s="69" customFormat="1" ht="30.6" customHeight="1">
      <c r="A29" s="73"/>
      <c r="B29" s="78"/>
      <c r="C29" s="78"/>
      <c r="D29" s="78"/>
      <c r="E29" s="78"/>
      <c r="F29" s="73"/>
      <c r="G29" s="73"/>
      <c r="H29" s="78"/>
      <c r="I29" s="78"/>
      <c r="J29" s="78"/>
      <c r="K29" s="73"/>
      <c r="L29" s="73"/>
      <c r="M29" s="78"/>
      <c r="N29" s="78"/>
      <c r="O29" s="78"/>
      <c r="P29" s="78"/>
      <c r="Q29" s="78"/>
      <c r="R29" s="73"/>
      <c r="S29" s="78"/>
      <c r="T29" s="78"/>
      <c r="U29" s="78"/>
      <c r="V29" s="78"/>
      <c r="W29" s="78"/>
      <c r="X29" s="78"/>
    </row>
    <row r="30" spans="1:27" s="69" customFormat="1" ht="21.6" customHeight="1">
      <c r="A30" s="73"/>
      <c r="B30" s="78"/>
      <c r="C30" s="78"/>
      <c r="D30" s="78"/>
      <c r="E30" s="78"/>
      <c r="F30" s="73"/>
      <c r="G30" s="73"/>
      <c r="H30" s="78"/>
      <c r="I30" s="78"/>
      <c r="J30" s="78"/>
      <c r="K30" s="73"/>
      <c r="L30" s="73"/>
      <c r="M30" s="78"/>
      <c r="N30" s="78"/>
      <c r="O30" s="78"/>
      <c r="P30" s="78"/>
      <c r="Q30" s="78"/>
      <c r="R30" s="73"/>
      <c r="S30" s="78"/>
      <c r="T30" s="78"/>
      <c r="U30" s="78"/>
      <c r="V30" s="78"/>
      <c r="W30" s="78"/>
      <c r="X30" s="78"/>
      <c r="AA30" s="67"/>
    </row>
    <row r="31" spans="1:27" s="69" customFormat="1" ht="30.6" customHeight="1">
      <c r="A31" s="72" t="s">
        <v>171</v>
      </c>
      <c r="B31" s="42"/>
      <c r="C31" s="42"/>
      <c r="D31" s="42"/>
      <c r="E31" s="42"/>
      <c r="F31" s="42"/>
      <c r="G31" s="42"/>
      <c r="H31" s="42"/>
      <c r="I31" s="42"/>
      <c r="J31" s="42"/>
      <c r="K31" s="42"/>
      <c r="L31" s="42"/>
      <c r="M31" s="42"/>
      <c r="N31" s="42"/>
      <c r="O31" s="42"/>
      <c r="P31" s="42"/>
      <c r="Q31" s="42"/>
      <c r="R31" s="42"/>
      <c r="S31" s="42"/>
      <c r="T31" s="42"/>
      <c r="U31" s="73"/>
      <c r="V31" s="73"/>
      <c r="W31" s="73"/>
      <c r="X31" s="73"/>
    </row>
    <row r="32" spans="1:27" s="69" customFormat="1" ht="30.6" customHeight="1">
      <c r="A32" s="952" t="s">
        <v>242</v>
      </c>
      <c r="B32" s="953"/>
      <c r="C32" s="953"/>
      <c r="D32" s="953"/>
      <c r="E32" s="953"/>
      <c r="F32" s="953"/>
      <c r="G32" s="79"/>
      <c r="H32" s="954" t="s">
        <v>172</v>
      </c>
      <c r="I32" s="954"/>
      <c r="J32" s="954"/>
      <c r="K32" s="954"/>
      <c r="L32" s="954"/>
      <c r="M32" s="954"/>
      <c r="N32" s="955" t="s">
        <v>243</v>
      </c>
      <c r="O32" s="953"/>
      <c r="P32" s="953"/>
      <c r="Q32" s="953"/>
      <c r="R32" s="953"/>
      <c r="S32" s="953"/>
      <c r="T32" s="956"/>
      <c r="U32" s="73"/>
      <c r="V32" s="73"/>
      <c r="W32" s="73"/>
      <c r="X32" s="73"/>
    </row>
    <row r="33" spans="1:24" s="69" customFormat="1" ht="30.6" customHeight="1">
      <c r="A33" s="957">
        <f>COUNTA(A22:E26)</f>
        <v>3</v>
      </c>
      <c r="B33" s="958"/>
      <c r="C33" s="958"/>
      <c r="D33" s="958"/>
      <c r="E33" s="958"/>
      <c r="F33" s="958"/>
      <c r="G33" s="384"/>
      <c r="H33" s="959">
        <f>COUNTA(別紙１③!B7:B13)</f>
        <v>7</v>
      </c>
      <c r="I33" s="959"/>
      <c r="J33" s="959"/>
      <c r="K33" s="959"/>
      <c r="L33" s="959"/>
      <c r="M33" s="959"/>
      <c r="N33" s="960">
        <f>A33/H33</f>
        <v>0.42857142857142855</v>
      </c>
      <c r="O33" s="961"/>
      <c r="P33" s="961"/>
      <c r="Q33" s="961"/>
      <c r="R33" s="961"/>
      <c r="S33" s="961"/>
      <c r="T33" s="962"/>
      <c r="U33" s="73"/>
      <c r="V33" s="73"/>
      <c r="W33" s="73"/>
      <c r="X33" s="73"/>
    </row>
    <row r="34" spans="1:24" s="70" customFormat="1" ht="25.15" customHeight="1">
      <c r="A34" s="967" t="s">
        <v>253</v>
      </c>
      <c r="B34" s="968"/>
      <c r="C34" s="968"/>
      <c r="D34" s="968"/>
      <c r="E34" s="968"/>
      <c r="F34" s="968"/>
      <c r="G34" s="968"/>
      <c r="H34" s="968"/>
      <c r="I34" s="968"/>
      <c r="J34" s="968"/>
      <c r="K34" s="968"/>
      <c r="L34" s="968"/>
      <c r="M34" s="968"/>
      <c r="N34" s="968"/>
      <c r="O34" s="968"/>
      <c r="P34" s="968"/>
      <c r="Q34" s="968"/>
      <c r="R34" s="968"/>
      <c r="S34" s="968"/>
      <c r="T34" s="968"/>
      <c r="U34" s="968"/>
      <c r="V34" s="968"/>
      <c r="W34" s="968"/>
      <c r="X34" s="968"/>
    </row>
    <row r="35" spans="1:24" s="69" customFormat="1" ht="18" customHeight="1">
      <c r="A35" s="72"/>
      <c r="B35" s="42"/>
      <c r="C35" s="42"/>
      <c r="D35" s="42"/>
      <c r="E35" s="42"/>
      <c r="F35" s="42"/>
      <c r="G35" s="42"/>
      <c r="H35" s="42"/>
      <c r="I35" s="42"/>
      <c r="J35" s="42"/>
      <c r="K35" s="42"/>
      <c r="L35" s="42"/>
      <c r="M35" s="42"/>
      <c r="N35" s="42"/>
      <c r="O35" s="42"/>
      <c r="P35" s="42"/>
      <c r="Q35" s="42"/>
      <c r="R35" s="42"/>
      <c r="S35" s="42"/>
      <c r="T35" s="42"/>
      <c r="U35" s="42"/>
      <c r="V35" s="42"/>
      <c r="W35" s="42"/>
      <c r="X35" s="42"/>
    </row>
    <row r="36" spans="1:24" s="69" customFormat="1" ht="18" customHeight="1">
      <c r="A36" s="72" t="s">
        <v>266</v>
      </c>
      <c r="B36" s="42"/>
      <c r="C36" s="42"/>
      <c r="D36" s="42"/>
      <c r="E36" s="42"/>
      <c r="F36" s="42"/>
      <c r="G36" s="42"/>
      <c r="H36" s="42"/>
      <c r="I36" s="42"/>
      <c r="J36" s="42"/>
      <c r="K36" s="42"/>
      <c r="L36" s="42"/>
      <c r="M36" s="42"/>
      <c r="N36" s="42"/>
      <c r="O36" s="42"/>
      <c r="P36" s="42"/>
      <c r="Q36" s="42"/>
      <c r="R36" s="42"/>
      <c r="S36" s="42"/>
      <c r="T36" s="42"/>
      <c r="U36" s="42"/>
      <c r="V36" s="42"/>
      <c r="W36" s="42"/>
      <c r="X36" s="42"/>
    </row>
    <row r="37" spans="1:24" s="69" customFormat="1" ht="10.15" customHeight="1">
      <c r="A37" s="72"/>
      <c r="B37" s="42"/>
      <c r="C37" s="42"/>
      <c r="D37" s="42"/>
      <c r="E37" s="42"/>
      <c r="F37" s="42"/>
      <c r="G37" s="42"/>
      <c r="H37" s="42"/>
      <c r="I37" s="42"/>
      <c r="J37" s="42"/>
      <c r="K37" s="42"/>
      <c r="L37" s="42"/>
      <c r="M37" s="42"/>
      <c r="N37" s="42"/>
      <c r="O37" s="42"/>
      <c r="P37" s="42"/>
      <c r="Q37" s="42"/>
      <c r="R37" s="42"/>
      <c r="S37" s="42"/>
      <c r="T37" s="42"/>
      <c r="U37" s="42"/>
      <c r="V37" s="42"/>
      <c r="W37" s="42"/>
      <c r="X37" s="42"/>
    </row>
    <row r="38" spans="1:24" s="69" customFormat="1" ht="18" customHeight="1">
      <c r="A38" s="72" t="s">
        <v>267</v>
      </c>
      <c r="B38" s="42"/>
      <c r="C38" s="42"/>
      <c r="D38" s="42"/>
      <c r="E38" s="42"/>
      <c r="F38" s="42"/>
      <c r="G38" s="42"/>
      <c r="H38" s="42"/>
      <c r="I38" s="42"/>
      <c r="J38" s="42"/>
      <c r="K38" s="42"/>
      <c r="L38" s="42"/>
      <c r="M38" s="42"/>
      <c r="N38" s="42"/>
      <c r="O38" s="42"/>
      <c r="P38" s="42"/>
      <c r="Q38" s="42"/>
      <c r="R38" s="42"/>
      <c r="S38" s="42"/>
      <c r="T38" s="42"/>
      <c r="U38" s="42"/>
      <c r="V38" s="42"/>
      <c r="W38" s="42"/>
      <c r="X38" s="42"/>
    </row>
    <row r="39" spans="1:24" s="69" customFormat="1" ht="18" customHeight="1">
      <c r="A39" s="901" t="s">
        <v>75</v>
      </c>
      <c r="B39" s="901"/>
      <c r="C39" s="902" t="s">
        <v>268</v>
      </c>
      <c r="D39" s="902"/>
      <c r="E39" s="902"/>
      <c r="F39" s="902"/>
      <c r="G39" s="902"/>
      <c r="H39" s="902"/>
      <c r="I39" s="902"/>
      <c r="J39" s="902"/>
      <c r="K39" s="902"/>
      <c r="L39" s="902"/>
      <c r="M39" s="902"/>
      <c r="N39" s="902"/>
      <c r="O39" s="902"/>
      <c r="P39" s="902"/>
      <c r="Q39" s="902"/>
      <c r="R39" s="902"/>
      <c r="S39" s="902"/>
      <c r="T39" s="902"/>
      <c r="U39" s="42"/>
      <c r="V39" s="42"/>
      <c r="W39" s="42"/>
      <c r="X39" s="42"/>
    </row>
    <row r="40" spans="1:24" s="69" customFormat="1" ht="18" customHeight="1">
      <c r="A40" s="903" t="s">
        <v>269</v>
      </c>
      <c r="B40" s="903"/>
      <c r="C40" s="903"/>
      <c r="D40" s="903"/>
      <c r="E40" s="903"/>
      <c r="F40" s="903"/>
      <c r="G40" s="903"/>
      <c r="H40" s="903"/>
      <c r="I40" s="903"/>
      <c r="J40" s="903"/>
      <c r="K40" s="903"/>
      <c r="L40" s="903"/>
      <c r="M40" s="903"/>
      <c r="N40" s="903"/>
      <c r="O40" s="903"/>
      <c r="P40" s="903"/>
      <c r="Q40" s="903"/>
      <c r="R40" s="903"/>
      <c r="S40" s="903"/>
      <c r="T40" s="903"/>
      <c r="U40" s="42"/>
      <c r="V40" s="42"/>
      <c r="W40" s="42"/>
      <c r="X40" s="42"/>
    </row>
    <row r="41" spans="1:24" s="69" customFormat="1" ht="18" customHeight="1">
      <c r="A41" s="657"/>
      <c r="B41" s="657"/>
      <c r="C41" s="865" t="s">
        <v>270</v>
      </c>
      <c r="D41" s="865"/>
      <c r="E41" s="865"/>
      <c r="F41" s="865"/>
      <c r="G41" s="865"/>
      <c r="H41" s="865"/>
      <c r="I41" s="865"/>
      <c r="J41" s="865"/>
      <c r="K41" s="865"/>
      <c r="L41" s="865"/>
      <c r="M41" s="865"/>
      <c r="N41" s="865"/>
      <c r="O41" s="865"/>
      <c r="P41" s="865"/>
      <c r="Q41" s="865"/>
      <c r="R41" s="865"/>
      <c r="S41" s="865"/>
      <c r="T41" s="865"/>
      <c r="U41" s="42"/>
      <c r="V41" s="42"/>
      <c r="W41" s="42"/>
      <c r="X41" s="42"/>
    </row>
    <row r="42" spans="1:24" s="69" customFormat="1" ht="18" customHeight="1">
      <c r="A42" s="657"/>
      <c r="B42" s="657"/>
      <c r="C42" s="865" t="s">
        <v>271</v>
      </c>
      <c r="D42" s="865"/>
      <c r="E42" s="865"/>
      <c r="F42" s="865"/>
      <c r="G42" s="865"/>
      <c r="H42" s="865"/>
      <c r="I42" s="865"/>
      <c r="J42" s="865"/>
      <c r="K42" s="865"/>
      <c r="L42" s="865"/>
      <c r="M42" s="865"/>
      <c r="N42" s="865"/>
      <c r="O42" s="865"/>
      <c r="P42" s="865"/>
      <c r="Q42" s="865"/>
      <c r="R42" s="865"/>
      <c r="S42" s="865"/>
      <c r="T42" s="865"/>
      <c r="U42" s="42"/>
      <c r="V42" s="42"/>
      <c r="W42" s="42"/>
      <c r="X42" s="42"/>
    </row>
    <row r="43" spans="1:24" s="69" customFormat="1" ht="18" customHeight="1">
      <c r="A43" s="657" t="s">
        <v>76</v>
      </c>
      <c r="B43" s="657"/>
      <c r="C43" s="865" t="s">
        <v>272</v>
      </c>
      <c r="D43" s="865"/>
      <c r="E43" s="865"/>
      <c r="F43" s="865"/>
      <c r="G43" s="865"/>
      <c r="H43" s="865"/>
      <c r="I43" s="865"/>
      <c r="J43" s="865"/>
      <c r="K43" s="865"/>
      <c r="L43" s="865"/>
      <c r="M43" s="865"/>
      <c r="N43" s="865"/>
      <c r="O43" s="865"/>
      <c r="P43" s="865"/>
      <c r="Q43" s="865"/>
      <c r="R43" s="865"/>
      <c r="S43" s="865"/>
      <c r="T43" s="865"/>
      <c r="U43" s="42"/>
      <c r="V43" s="42"/>
      <c r="W43" s="42"/>
      <c r="X43" s="42"/>
    </row>
    <row r="44" spans="1:24" s="69" customFormat="1" ht="18" customHeight="1">
      <c r="A44" s="657"/>
      <c r="B44" s="657"/>
      <c r="C44" s="899" t="s">
        <v>273</v>
      </c>
      <c r="D44" s="900"/>
      <c r="E44" s="900"/>
      <c r="F44" s="900"/>
      <c r="G44" s="900"/>
      <c r="H44" s="900"/>
      <c r="I44" s="900"/>
      <c r="J44" s="900"/>
      <c r="K44" s="900"/>
      <c r="L44" s="900"/>
      <c r="M44" s="900"/>
      <c r="N44" s="900"/>
      <c r="O44" s="900"/>
      <c r="P44" s="900"/>
      <c r="Q44" s="900"/>
      <c r="R44" s="900"/>
      <c r="S44" s="900"/>
      <c r="T44" s="900"/>
      <c r="U44" s="42"/>
      <c r="V44" s="42"/>
      <c r="W44" s="42"/>
      <c r="X44" s="42"/>
    </row>
    <row r="45" spans="1:24" s="69" customFormat="1" ht="18" customHeight="1">
      <c r="A45" s="72"/>
      <c r="B45" s="42"/>
      <c r="C45" s="42"/>
      <c r="D45" s="42"/>
      <c r="E45" s="42"/>
      <c r="F45" s="42"/>
      <c r="G45" s="42"/>
      <c r="H45" s="42"/>
      <c r="I45" s="42"/>
      <c r="J45" s="42"/>
      <c r="K45" s="42"/>
      <c r="L45" s="42"/>
      <c r="M45" s="42"/>
      <c r="N45" s="42"/>
      <c r="O45" s="42"/>
      <c r="P45" s="42"/>
      <c r="Q45" s="42"/>
      <c r="R45" s="42"/>
      <c r="S45" s="42"/>
      <c r="T45" s="42"/>
      <c r="U45" s="42"/>
      <c r="V45" s="42"/>
      <c r="W45" s="42"/>
      <c r="X45" s="42"/>
    </row>
    <row r="46" spans="1:24" s="69" customFormat="1" ht="18" customHeight="1">
      <c r="A46" s="901" t="s">
        <v>75</v>
      </c>
      <c r="B46" s="901"/>
      <c r="C46" s="902" t="s">
        <v>268</v>
      </c>
      <c r="D46" s="902"/>
      <c r="E46" s="902"/>
      <c r="F46" s="902"/>
      <c r="G46" s="902"/>
      <c r="H46" s="902"/>
      <c r="I46" s="902"/>
      <c r="J46" s="902"/>
      <c r="K46" s="902"/>
      <c r="L46" s="902"/>
      <c r="M46" s="902"/>
      <c r="N46" s="902"/>
      <c r="O46" s="902"/>
      <c r="P46" s="902"/>
      <c r="Q46" s="902"/>
      <c r="R46" s="902"/>
      <c r="S46" s="902"/>
      <c r="T46" s="902"/>
      <c r="U46" s="42"/>
      <c r="V46" s="42"/>
      <c r="W46" s="42"/>
      <c r="X46" s="42"/>
    </row>
    <row r="47" spans="1:24" s="69" customFormat="1" ht="18" customHeight="1">
      <c r="A47" s="903" t="s">
        <v>274</v>
      </c>
      <c r="B47" s="903"/>
      <c r="C47" s="903"/>
      <c r="D47" s="903"/>
      <c r="E47" s="903"/>
      <c r="F47" s="903"/>
      <c r="G47" s="903"/>
      <c r="H47" s="903"/>
      <c r="I47" s="903"/>
      <c r="J47" s="903"/>
      <c r="K47" s="903"/>
      <c r="L47" s="903"/>
      <c r="M47" s="903"/>
      <c r="N47" s="903"/>
      <c r="O47" s="903"/>
      <c r="P47" s="903"/>
      <c r="Q47" s="903"/>
      <c r="R47" s="903"/>
      <c r="S47" s="903"/>
      <c r="T47" s="903"/>
      <c r="U47" s="42"/>
      <c r="V47" s="42"/>
      <c r="W47" s="42"/>
      <c r="X47" s="42"/>
    </row>
    <row r="48" spans="1:24" s="69" customFormat="1" ht="18" customHeight="1">
      <c r="A48" s="657" t="s">
        <v>76</v>
      </c>
      <c r="B48" s="657"/>
      <c r="C48" s="865" t="s">
        <v>275</v>
      </c>
      <c r="D48" s="865"/>
      <c r="E48" s="865"/>
      <c r="F48" s="865"/>
      <c r="G48" s="865"/>
      <c r="H48" s="865"/>
      <c r="I48" s="865"/>
      <c r="J48" s="865"/>
      <c r="K48" s="865"/>
      <c r="L48" s="865"/>
      <c r="M48" s="865"/>
      <c r="N48" s="865"/>
      <c r="O48" s="865"/>
      <c r="P48" s="865"/>
      <c r="Q48" s="865"/>
      <c r="R48" s="865"/>
      <c r="S48" s="865"/>
      <c r="T48" s="865"/>
      <c r="U48" s="42"/>
      <c r="V48" s="42"/>
      <c r="W48" s="42"/>
      <c r="X48" s="42"/>
    </row>
    <row r="49" spans="1:25" s="69" customFormat="1" ht="18" customHeight="1">
      <c r="A49" s="657" t="s">
        <v>59</v>
      </c>
      <c r="B49" s="657"/>
      <c r="C49" s="865" t="s">
        <v>276</v>
      </c>
      <c r="D49" s="865"/>
      <c r="E49" s="865"/>
      <c r="F49" s="865"/>
      <c r="G49" s="865"/>
      <c r="H49" s="865"/>
      <c r="I49" s="865"/>
      <c r="J49" s="865"/>
      <c r="K49" s="865"/>
      <c r="L49" s="865"/>
      <c r="M49" s="865"/>
      <c r="N49" s="865"/>
      <c r="O49" s="865"/>
      <c r="P49" s="865"/>
      <c r="Q49" s="865"/>
      <c r="R49" s="865"/>
      <c r="S49" s="865"/>
      <c r="T49" s="865"/>
      <c r="U49" s="42"/>
      <c r="V49" s="42"/>
      <c r="W49" s="42"/>
      <c r="X49" s="42"/>
    </row>
    <row r="50" spans="1:25" s="69" customFormat="1" ht="38.25" customHeight="1">
      <c r="A50" s="657"/>
      <c r="B50" s="657"/>
      <c r="C50" s="971" t="s">
        <v>766</v>
      </c>
      <c r="D50" s="972"/>
      <c r="E50" s="972"/>
      <c r="F50" s="972"/>
      <c r="G50" s="972"/>
      <c r="H50" s="972"/>
      <c r="I50" s="972"/>
      <c r="J50" s="972"/>
      <c r="K50" s="972"/>
      <c r="L50" s="972"/>
      <c r="M50" s="972"/>
      <c r="N50" s="972"/>
      <c r="O50" s="972"/>
      <c r="P50" s="972"/>
      <c r="Q50" s="972"/>
      <c r="R50" s="972"/>
      <c r="S50" s="972"/>
      <c r="T50" s="972"/>
      <c r="U50" s="42"/>
      <c r="V50" s="42"/>
      <c r="W50" s="42"/>
      <c r="X50" s="42"/>
    </row>
    <row r="51" spans="1:25" s="69" customFormat="1" ht="58.5" customHeight="1">
      <c r="A51" s="72"/>
      <c r="B51" s="42"/>
      <c r="C51" s="42"/>
      <c r="D51" s="42"/>
      <c r="E51" s="42"/>
      <c r="F51" s="42"/>
      <c r="G51" s="42"/>
      <c r="H51" s="42"/>
      <c r="I51" s="42"/>
      <c r="J51" s="42"/>
      <c r="K51" s="42"/>
      <c r="L51" s="42"/>
      <c r="M51" s="42"/>
      <c r="N51" s="42"/>
      <c r="O51" s="42"/>
      <c r="P51" s="42"/>
      <c r="Q51" s="42"/>
      <c r="R51" s="42"/>
      <c r="S51" s="42"/>
      <c r="T51" s="42"/>
      <c r="U51" s="42"/>
      <c r="V51" s="42"/>
      <c r="W51" s="42"/>
      <c r="X51" s="42"/>
    </row>
    <row r="52" spans="1:25" s="41" customFormat="1" ht="18" customHeight="1">
      <c r="A52" s="72" t="s">
        <v>277</v>
      </c>
      <c r="B52" s="42"/>
      <c r="C52" s="42"/>
      <c r="D52" s="42"/>
      <c r="E52" s="42"/>
      <c r="F52" s="42"/>
      <c r="G52" s="42"/>
      <c r="H52" s="42"/>
      <c r="I52" s="42"/>
      <c r="J52" s="42"/>
      <c r="K52" s="42"/>
      <c r="L52" s="42"/>
      <c r="M52" s="42"/>
      <c r="N52" s="42"/>
      <c r="O52" s="42"/>
      <c r="P52" s="42"/>
      <c r="Q52" s="42"/>
      <c r="R52" s="42"/>
      <c r="S52" s="42"/>
      <c r="T52" s="42"/>
      <c r="U52" s="42"/>
      <c r="V52" s="42"/>
      <c r="W52" s="42"/>
      <c r="X52" s="42"/>
    </row>
    <row r="53" spans="1:25" s="41" customFormat="1" ht="18" customHeight="1">
      <c r="A53" s="72" t="s">
        <v>77</v>
      </c>
      <c r="B53" s="42"/>
      <c r="C53" s="42"/>
      <c r="D53" s="42"/>
      <c r="E53" s="42"/>
      <c r="F53" s="42"/>
      <c r="G53" s="42"/>
      <c r="H53" s="42"/>
      <c r="I53" s="42"/>
      <c r="J53" s="42"/>
      <c r="K53" s="42"/>
      <c r="L53" s="42"/>
      <c r="M53" s="42"/>
      <c r="N53" s="42"/>
      <c r="O53" s="42"/>
      <c r="P53" s="42"/>
      <c r="Q53" s="42"/>
      <c r="R53" s="42"/>
      <c r="S53" s="42"/>
      <c r="T53" s="42" t="s">
        <v>78</v>
      </c>
      <c r="U53" s="42"/>
      <c r="V53" s="42"/>
      <c r="W53" s="42"/>
      <c r="X53" s="42"/>
    </row>
    <row r="54" spans="1:25" s="41" customFormat="1" ht="18" customHeight="1">
      <c r="A54" s="882" t="s">
        <v>645</v>
      </c>
      <c r="B54" s="882"/>
      <c r="C54" s="884" t="s">
        <v>279</v>
      </c>
      <c r="D54" s="885"/>
      <c r="E54" s="133" t="s">
        <v>79</v>
      </c>
      <c r="F54" s="134"/>
      <c r="G54" s="134"/>
      <c r="H54" s="134"/>
      <c r="I54" s="134"/>
      <c r="J54" s="133" t="s">
        <v>6</v>
      </c>
      <c r="K54" s="134"/>
      <c r="L54" s="134"/>
      <c r="M54" s="134"/>
      <c r="N54" s="134"/>
      <c r="O54" s="133" t="s">
        <v>80</v>
      </c>
      <c r="P54" s="134"/>
      <c r="Q54" s="134"/>
      <c r="R54" s="134"/>
      <c r="S54" s="134"/>
      <c r="T54" s="133" t="s">
        <v>81</v>
      </c>
      <c r="U54" s="134"/>
      <c r="V54" s="134"/>
      <c r="W54" s="134"/>
      <c r="X54" s="135"/>
    </row>
    <row r="55" spans="1:25" s="41" customFormat="1" ht="39.950000000000003" customHeight="1" thickBot="1">
      <c r="A55" s="883"/>
      <c r="B55" s="883"/>
      <c r="C55" s="886"/>
      <c r="D55" s="887"/>
      <c r="E55" s="80" t="s">
        <v>82</v>
      </c>
      <c r="F55" s="132" t="s">
        <v>367</v>
      </c>
      <c r="G55" s="81" t="s">
        <v>245</v>
      </c>
      <c r="H55" s="132" t="s">
        <v>365</v>
      </c>
      <c r="I55" s="136" t="s">
        <v>366</v>
      </c>
      <c r="J55" s="80" t="s">
        <v>83</v>
      </c>
      <c r="K55" s="132" t="s">
        <v>367</v>
      </c>
      <c r="L55" s="81" t="s">
        <v>245</v>
      </c>
      <c r="M55" s="132" t="s">
        <v>365</v>
      </c>
      <c r="N55" s="136" t="s">
        <v>366</v>
      </c>
      <c r="O55" s="80" t="s">
        <v>83</v>
      </c>
      <c r="P55" s="132" t="s">
        <v>367</v>
      </c>
      <c r="Q55" s="81" t="s">
        <v>245</v>
      </c>
      <c r="R55" s="132" t="s">
        <v>365</v>
      </c>
      <c r="S55" s="136" t="s">
        <v>366</v>
      </c>
      <c r="T55" s="80" t="s">
        <v>83</v>
      </c>
      <c r="U55" s="132" t="s">
        <v>367</v>
      </c>
      <c r="V55" s="82" t="s">
        <v>245</v>
      </c>
      <c r="W55" s="132" t="s">
        <v>365</v>
      </c>
      <c r="X55" s="132" t="s">
        <v>366</v>
      </c>
    </row>
    <row r="56" spans="1:25" s="41" customFormat="1" ht="28.9" customHeight="1">
      <c r="A56" s="889" t="s">
        <v>84</v>
      </c>
      <c r="B56" s="890"/>
      <c r="C56" s="891"/>
      <c r="D56" s="892"/>
      <c r="E56" s="385">
        <v>100000</v>
      </c>
      <c r="F56" s="262" t="s">
        <v>181</v>
      </c>
      <c r="G56" s="262" t="str">
        <f>別紙２①!$S$14&amp;別紙１④!$E$54&amp;別紙１④!$F56</f>
        <v>〇田急傾斜</v>
      </c>
      <c r="H56" s="386">
        <v>21000</v>
      </c>
      <c r="I56" s="387">
        <f>ROUNDDOWN(E56*H56/1000,0)</f>
        <v>2100000</v>
      </c>
      <c r="J56" s="244"/>
      <c r="K56" s="262" t="s">
        <v>181</v>
      </c>
      <c r="L56" s="262" t="str">
        <f>別紙２①!$S$14&amp;$J$54&amp;K56</f>
        <v>〇畑急傾斜</v>
      </c>
      <c r="M56" s="245"/>
      <c r="N56" s="246">
        <f>ROUNDDOWN(J56*M56/1000,0)</f>
        <v>0</v>
      </c>
      <c r="O56" s="244"/>
      <c r="P56" s="262" t="s">
        <v>181</v>
      </c>
      <c r="Q56" s="262" t="str">
        <f>別紙２①!$S$14&amp;$O$54&amp;P56</f>
        <v>〇草地急傾斜</v>
      </c>
      <c r="R56" s="245"/>
      <c r="S56" s="246">
        <f>ROUNDDOWN(O56*R56/1000,0)</f>
        <v>0</v>
      </c>
      <c r="T56" s="244"/>
      <c r="U56" s="262" t="s">
        <v>181</v>
      </c>
      <c r="V56" s="262" t="str">
        <f>別紙２①!$S$14&amp;$T$54&amp;U56</f>
        <v>〇採草放牧地急傾斜</v>
      </c>
      <c r="W56" s="245"/>
      <c r="X56" s="247">
        <f>ROUNDDOWN(T56*W56/1000,0)</f>
        <v>0</v>
      </c>
    </row>
    <row r="57" spans="1:25" s="41" customFormat="1" ht="28.9" customHeight="1">
      <c r="A57" s="889"/>
      <c r="B57" s="890"/>
      <c r="C57" s="893"/>
      <c r="D57" s="894"/>
      <c r="E57" s="244"/>
      <c r="F57" s="263" t="s">
        <v>223</v>
      </c>
      <c r="G57" s="263" t="str">
        <f>別紙２①!$S$14&amp;別紙１④!$E$54&amp;別紙１④!$F57</f>
        <v>〇田緩傾斜</v>
      </c>
      <c r="H57" s="248"/>
      <c r="I57" s="249">
        <f>ROUNDDOWN(E57*H57/1000,0)</f>
        <v>0</v>
      </c>
      <c r="J57" s="244"/>
      <c r="K57" s="263" t="s">
        <v>223</v>
      </c>
      <c r="L57" s="263" t="str">
        <f>別紙２①!$S$14&amp;$J$54&amp;K57</f>
        <v>〇畑緩傾斜</v>
      </c>
      <c r="M57" s="248"/>
      <c r="N57" s="249">
        <f t="shared" ref="N57:N61" si="0">ROUNDDOWN(J57*M57/1000,0)</f>
        <v>0</v>
      </c>
      <c r="O57" s="244"/>
      <c r="P57" s="263" t="s">
        <v>223</v>
      </c>
      <c r="Q57" s="263" t="str">
        <f>別紙２①!$S$14&amp;$O$54&amp;P57</f>
        <v>〇草地緩傾斜</v>
      </c>
      <c r="R57" s="248"/>
      <c r="S57" s="246">
        <f t="shared" ref="S57:S62" si="1">ROUNDDOWN(O57*R57/1000,0)</f>
        <v>0</v>
      </c>
      <c r="T57" s="244"/>
      <c r="U57" s="263" t="s">
        <v>223</v>
      </c>
      <c r="V57" s="263" t="str">
        <f>別紙２①!$S$14&amp;$T$54&amp;U57</f>
        <v>〇採草放牧地緩傾斜</v>
      </c>
      <c r="W57" s="248"/>
      <c r="X57" s="247">
        <f t="shared" ref="X57:X60" si="2">ROUNDDOWN(T57*W57/1000,0)</f>
        <v>0</v>
      </c>
    </row>
    <row r="58" spans="1:25" s="41" customFormat="1" ht="28.9" customHeight="1">
      <c r="A58" s="889"/>
      <c r="B58" s="890"/>
      <c r="C58" s="893"/>
      <c r="D58" s="894"/>
      <c r="E58" s="244"/>
      <c r="F58" s="263" t="s">
        <v>85</v>
      </c>
      <c r="G58" s="263" t="str">
        <f>別紙２①!$S$14&amp;別紙１④!$E$54&amp;別紙１④!$F58</f>
        <v>〇田小区画・不整形</v>
      </c>
      <c r="H58" s="248"/>
      <c r="I58" s="249">
        <f t="shared" ref="I58:I61" si="3">ROUNDDOWN(E58*H58/1000,0)</f>
        <v>0</v>
      </c>
      <c r="J58" s="244"/>
      <c r="K58" s="263" t="s">
        <v>224</v>
      </c>
      <c r="L58" s="263" t="str">
        <f>別紙２①!$S$14&amp;$J$54&amp;K58</f>
        <v>〇畑高齢化・耕作放棄率</v>
      </c>
      <c r="M58" s="248"/>
      <c r="N58" s="249">
        <f t="shared" si="0"/>
        <v>0</v>
      </c>
      <c r="O58" s="244"/>
      <c r="P58" s="263" t="s">
        <v>224</v>
      </c>
      <c r="Q58" s="263" t="str">
        <f>別紙２①!$S$14&amp;$O$54&amp;P58</f>
        <v>〇草地高齢化・耕作放棄率</v>
      </c>
      <c r="R58" s="248"/>
      <c r="S58" s="246">
        <f t="shared" si="1"/>
        <v>0</v>
      </c>
      <c r="T58" s="244"/>
      <c r="U58" s="263" t="s">
        <v>182</v>
      </c>
      <c r="V58" s="263" t="str">
        <f>別紙２①!$S$14&amp;$T$54&amp;U58</f>
        <v>〇採草放牧地特認基準</v>
      </c>
      <c r="W58" s="248"/>
      <c r="X58" s="247">
        <f t="shared" si="2"/>
        <v>0</v>
      </c>
    </row>
    <row r="59" spans="1:25" s="41" customFormat="1" ht="36" customHeight="1">
      <c r="A59" s="889"/>
      <c r="B59" s="890"/>
      <c r="C59" s="893"/>
      <c r="D59" s="894"/>
      <c r="E59" s="244"/>
      <c r="F59" s="263" t="s">
        <v>224</v>
      </c>
      <c r="G59" s="263" t="str">
        <f>別紙２①!$S$14&amp;別紙１④!$E$54&amp;別紙１④!$F59</f>
        <v>〇田高齢化・耕作放棄率</v>
      </c>
      <c r="H59" s="248"/>
      <c r="I59" s="249">
        <f t="shared" si="3"/>
        <v>0</v>
      </c>
      <c r="J59" s="244"/>
      <c r="K59" s="263" t="s">
        <v>182</v>
      </c>
      <c r="L59" s="263" t="str">
        <f>別紙２①!$S$14&amp;$J$54&amp;K59</f>
        <v>〇畑特認基準</v>
      </c>
      <c r="M59" s="248"/>
      <c r="N59" s="249">
        <f t="shared" si="0"/>
        <v>0</v>
      </c>
      <c r="O59" s="244"/>
      <c r="P59" s="263" t="s">
        <v>229</v>
      </c>
      <c r="Q59" s="263" t="str">
        <f>別紙２①!$S$14&amp;$O$54&amp;P59</f>
        <v>〇草地草地比率の高い草地</v>
      </c>
      <c r="R59" s="248"/>
      <c r="S59" s="246">
        <f t="shared" si="1"/>
        <v>0</v>
      </c>
      <c r="T59" s="244"/>
      <c r="U59" s="264" t="s">
        <v>689</v>
      </c>
      <c r="V59" s="263" t="str">
        <f>別紙２①!$S$14&amp;$T$54&amp;U59</f>
        <v>〇採草放牧地交付対象外（田採草放牧地混在地）</v>
      </c>
      <c r="W59" s="248"/>
      <c r="X59" s="247">
        <f t="shared" si="2"/>
        <v>0</v>
      </c>
    </row>
    <row r="60" spans="1:25" s="41" customFormat="1" ht="36" customHeight="1">
      <c r="A60" s="889"/>
      <c r="B60" s="890"/>
      <c r="C60" s="893"/>
      <c r="D60" s="894"/>
      <c r="E60" s="244"/>
      <c r="F60" s="263" t="s">
        <v>182</v>
      </c>
      <c r="G60" s="263" t="str">
        <f>別紙２①!$S$14&amp;別紙１④!$E$54&amp;別紙１④!$F60</f>
        <v>〇田特認基準</v>
      </c>
      <c r="H60" s="248"/>
      <c r="I60" s="249">
        <f t="shared" si="3"/>
        <v>0</v>
      </c>
      <c r="J60" s="244"/>
      <c r="K60" s="264" t="s">
        <v>686</v>
      </c>
      <c r="L60" s="263" t="str">
        <f>別紙２①!$S$14&amp;$J$54&amp;K60</f>
        <v>〇畑交付対象外（田畑混在地）</v>
      </c>
      <c r="M60" s="248"/>
      <c r="N60" s="249">
        <f t="shared" si="0"/>
        <v>0</v>
      </c>
      <c r="O60" s="244"/>
      <c r="P60" s="263" t="s">
        <v>182</v>
      </c>
      <c r="Q60" s="263" t="str">
        <f>別紙２①!$S$14&amp;$O$54&amp;P60</f>
        <v>〇草地特認基準</v>
      </c>
      <c r="R60" s="248"/>
      <c r="S60" s="246">
        <f t="shared" si="1"/>
        <v>0</v>
      </c>
      <c r="T60" s="244"/>
      <c r="U60" s="264" t="s">
        <v>691</v>
      </c>
      <c r="V60" s="263" t="str">
        <f>別紙２①!$S$14&amp;$T$54&amp;U60</f>
        <v>〇採草放牧地交付対象外（田採草放牧地混在地以外）</v>
      </c>
      <c r="W60" s="248"/>
      <c r="X60" s="247">
        <f t="shared" si="2"/>
        <v>0</v>
      </c>
    </row>
    <row r="61" spans="1:25" s="41" customFormat="1" ht="28.9" customHeight="1">
      <c r="A61" s="889"/>
      <c r="B61" s="890"/>
      <c r="C61" s="893"/>
      <c r="D61" s="894"/>
      <c r="E61" s="244"/>
      <c r="F61" s="263" t="s">
        <v>225</v>
      </c>
      <c r="G61" s="263" t="str">
        <f>別紙２①!$S$14&amp;別紙１④!$E$54&amp;別紙１④!$F61</f>
        <v>〇田交付対象外</v>
      </c>
      <c r="H61" s="248"/>
      <c r="I61" s="249">
        <f t="shared" si="3"/>
        <v>0</v>
      </c>
      <c r="J61" s="244"/>
      <c r="K61" s="264" t="s">
        <v>687</v>
      </c>
      <c r="L61" s="263" t="str">
        <f>別紙２①!$S$14&amp;$J$54&amp;K61</f>
        <v>〇畑交付対象外（田畑混在地以外）</v>
      </c>
      <c r="M61" s="248"/>
      <c r="N61" s="249">
        <f t="shared" si="0"/>
        <v>0</v>
      </c>
      <c r="O61" s="244"/>
      <c r="P61" s="264" t="s">
        <v>688</v>
      </c>
      <c r="Q61" s="263" t="str">
        <f>別紙２①!$S$14&amp;$O$54&amp;P61</f>
        <v>〇草地交付対象外（田草地混在地）</v>
      </c>
      <c r="R61" s="248"/>
      <c r="S61" s="246">
        <f t="shared" si="1"/>
        <v>0</v>
      </c>
      <c r="T61" s="244"/>
      <c r="U61" s="264"/>
      <c r="V61" s="263"/>
      <c r="W61" s="248"/>
      <c r="X61" s="247"/>
    </row>
    <row r="62" spans="1:25" s="41" customFormat="1" ht="28.9" customHeight="1" thickBot="1">
      <c r="A62" s="889"/>
      <c r="B62" s="890"/>
      <c r="C62" s="893"/>
      <c r="D62" s="894"/>
      <c r="E62" s="250"/>
      <c r="F62" s="264"/>
      <c r="G62" s="263"/>
      <c r="H62" s="248"/>
      <c r="I62" s="249"/>
      <c r="J62" s="250"/>
      <c r="K62" s="264"/>
      <c r="L62" s="263"/>
      <c r="M62" s="248"/>
      <c r="N62" s="249"/>
      <c r="O62" s="244"/>
      <c r="P62" s="264" t="s">
        <v>690</v>
      </c>
      <c r="Q62" s="263" t="str">
        <f>別紙２①!$S$14&amp;$O$54&amp;P62</f>
        <v>〇草地交付対象外（田草地混在地以外）</v>
      </c>
      <c r="R62" s="248"/>
      <c r="S62" s="246">
        <f t="shared" si="1"/>
        <v>0</v>
      </c>
      <c r="T62" s="251"/>
      <c r="U62" s="266"/>
      <c r="V62" s="266"/>
      <c r="W62" s="252"/>
      <c r="X62" s="253"/>
    </row>
    <row r="63" spans="1:25" s="62" customFormat="1" ht="18" customHeight="1">
      <c r="A63" s="895" t="s">
        <v>86</v>
      </c>
      <c r="B63" s="896"/>
      <c r="C63" s="897">
        <f>E63+J63+O63+T63</f>
        <v>100000</v>
      </c>
      <c r="D63" s="898"/>
      <c r="E63" s="388">
        <f>SUM(E56:E62)</f>
        <v>100000</v>
      </c>
      <c r="F63" s="265"/>
      <c r="G63" s="265"/>
      <c r="H63" s="255"/>
      <c r="I63" s="389">
        <f>SUM(I56:I62)</f>
        <v>2100000</v>
      </c>
      <c r="J63" s="254">
        <f>SUM(J56:J62)</f>
        <v>0</v>
      </c>
      <c r="K63" s="265"/>
      <c r="L63" s="265"/>
      <c r="M63" s="255"/>
      <c r="N63" s="256">
        <f>SUM(N56:N62)</f>
        <v>0</v>
      </c>
      <c r="O63" s="254">
        <f>SUM(O56:O62)</f>
        <v>0</v>
      </c>
      <c r="P63" s="265"/>
      <c r="Q63" s="265"/>
      <c r="R63" s="255"/>
      <c r="S63" s="256">
        <f>SUM(S56:S62)</f>
        <v>0</v>
      </c>
      <c r="T63" s="254">
        <f>SUM(T56:T62)</f>
        <v>0</v>
      </c>
      <c r="U63" s="265"/>
      <c r="V63" s="267"/>
      <c r="W63" s="255"/>
      <c r="X63" s="257">
        <f>SUM(X56:X62)</f>
        <v>0</v>
      </c>
      <c r="Y63" s="61"/>
    </row>
    <row r="64" spans="1:25" s="41" customFormat="1" ht="18" customHeight="1">
      <c r="A64" s="72"/>
      <c r="B64" s="42"/>
      <c r="C64" s="42"/>
      <c r="D64" s="42"/>
      <c r="E64" s="42"/>
      <c r="F64" s="42"/>
      <c r="G64" s="42"/>
      <c r="H64" s="42"/>
      <c r="I64" s="42"/>
      <c r="J64" s="42"/>
      <c r="K64" s="42"/>
      <c r="L64" s="42"/>
      <c r="M64" s="42"/>
      <c r="N64" s="42"/>
      <c r="O64" s="42"/>
      <c r="P64" s="42"/>
      <c r="Q64" s="42"/>
      <c r="R64" s="42"/>
      <c r="S64" s="42"/>
      <c r="T64" s="42"/>
      <c r="U64" s="42"/>
      <c r="V64" s="42"/>
      <c r="W64" s="42"/>
      <c r="X64" s="83"/>
    </row>
    <row r="65" spans="1:25" s="41" customFormat="1" ht="18" customHeight="1">
      <c r="A65" s="72" t="s">
        <v>87</v>
      </c>
      <c r="B65" s="42"/>
      <c r="C65" s="42"/>
      <c r="D65" s="42"/>
      <c r="E65" s="42"/>
      <c r="F65" s="42"/>
      <c r="G65" s="42"/>
      <c r="H65" s="42"/>
      <c r="I65" s="42"/>
      <c r="J65" s="42"/>
      <c r="K65" s="42"/>
      <c r="L65" s="42"/>
      <c r="M65" s="42"/>
      <c r="N65" s="42"/>
      <c r="O65" s="42"/>
      <c r="P65" s="42"/>
      <c r="Q65" s="42"/>
      <c r="R65" s="42"/>
      <c r="S65" s="42"/>
      <c r="T65" s="42"/>
      <c r="U65" s="42"/>
      <c r="V65" s="42"/>
      <c r="W65" s="42"/>
      <c r="X65" s="42"/>
    </row>
    <row r="66" spans="1:25" s="41" customFormat="1" ht="7.15" customHeight="1">
      <c r="A66" s="72"/>
      <c r="B66" s="42"/>
      <c r="C66" s="42"/>
      <c r="D66" s="42"/>
      <c r="E66" s="42"/>
      <c r="F66" s="42"/>
      <c r="G66" s="42"/>
      <c r="H66" s="42"/>
      <c r="I66" s="42"/>
      <c r="J66" s="42"/>
      <c r="K66" s="42"/>
      <c r="L66" s="42"/>
      <c r="M66" s="42"/>
      <c r="N66" s="42"/>
      <c r="O66" s="42"/>
      <c r="P66" s="42"/>
      <c r="Q66" s="42"/>
      <c r="R66" s="42"/>
      <c r="S66" s="42"/>
      <c r="T66" s="42"/>
      <c r="U66" s="42"/>
      <c r="V66" s="42"/>
      <c r="W66" s="42"/>
      <c r="X66" s="42"/>
    </row>
    <row r="67" spans="1:25" s="41" customFormat="1" ht="18" customHeight="1">
      <c r="A67" s="72" t="s">
        <v>88</v>
      </c>
      <c r="B67" s="42"/>
      <c r="C67" s="42"/>
      <c r="D67" s="42"/>
      <c r="E67" s="42"/>
      <c r="F67" s="42"/>
      <c r="G67" s="42"/>
      <c r="H67" s="42"/>
      <c r="I67" s="42"/>
      <c r="J67" s="42"/>
      <c r="K67" s="42"/>
      <c r="L67" s="42"/>
      <c r="M67" s="42"/>
      <c r="N67" s="42"/>
      <c r="O67" s="42"/>
      <c r="P67" s="42"/>
      <c r="Q67" s="42"/>
      <c r="R67" s="42"/>
      <c r="S67" s="42"/>
      <c r="T67" s="42"/>
      <c r="U67" s="42"/>
      <c r="V67" s="42"/>
      <c r="W67" s="42"/>
      <c r="X67" s="42"/>
    </row>
    <row r="68" spans="1:25" s="41" customFormat="1" ht="18" customHeight="1">
      <c r="A68" s="42"/>
      <c r="B68" s="648" t="s">
        <v>310</v>
      </c>
      <c r="C68" s="649"/>
      <c r="D68" s="649"/>
      <c r="E68" s="649"/>
      <c r="F68" s="649"/>
      <c r="G68" s="649"/>
      <c r="H68" s="649"/>
      <c r="I68" s="649"/>
      <c r="J68" s="649"/>
      <c r="K68" s="649"/>
      <c r="L68" s="649"/>
      <c r="M68" s="649"/>
      <c r="N68" s="649"/>
      <c r="O68" s="649"/>
      <c r="P68" s="649"/>
      <c r="Q68" s="649"/>
      <c r="R68" s="649"/>
      <c r="S68" s="649"/>
      <c r="T68" s="649"/>
      <c r="U68" s="649"/>
      <c r="V68" s="649"/>
      <c r="W68" s="650"/>
      <c r="X68" s="42"/>
      <c r="Y68" s="42"/>
    </row>
    <row r="69" spans="1:25" s="41" customFormat="1" ht="18" customHeight="1">
      <c r="A69" s="42"/>
      <c r="B69" s="648" t="s">
        <v>89</v>
      </c>
      <c r="C69" s="674"/>
      <c r="D69" s="674"/>
      <c r="E69" s="674"/>
      <c r="F69" s="674"/>
      <c r="G69" s="674"/>
      <c r="H69" s="674"/>
      <c r="I69" s="674"/>
      <c r="J69" s="674"/>
      <c r="K69" s="670"/>
      <c r="L69" s="84"/>
      <c r="M69" s="675" t="s">
        <v>360</v>
      </c>
      <c r="N69" s="676"/>
      <c r="O69" s="677"/>
      <c r="P69" s="808" t="s">
        <v>361</v>
      </c>
      <c r="Q69" s="869"/>
      <c r="R69" s="869"/>
      <c r="S69" s="870"/>
      <c r="T69" s="808" t="s">
        <v>362</v>
      </c>
      <c r="U69" s="869"/>
      <c r="V69" s="869"/>
      <c r="W69" s="870"/>
      <c r="X69" s="42"/>
      <c r="Y69" s="42"/>
    </row>
    <row r="70" spans="1:25" s="41" customFormat="1" ht="45" customHeight="1">
      <c r="A70" s="42"/>
      <c r="B70" s="734" t="s">
        <v>90</v>
      </c>
      <c r="C70" s="735"/>
      <c r="D70" s="735"/>
      <c r="E70" s="669" t="s">
        <v>91</v>
      </c>
      <c r="F70" s="670"/>
      <c r="G70" s="85"/>
      <c r="H70" s="671" t="s">
        <v>94</v>
      </c>
      <c r="I70" s="672"/>
      <c r="J70" s="671" t="s">
        <v>95</v>
      </c>
      <c r="K70" s="673"/>
      <c r="L70" s="84"/>
      <c r="M70" s="678"/>
      <c r="N70" s="678"/>
      <c r="O70" s="679"/>
      <c r="P70" s="871"/>
      <c r="Q70" s="872"/>
      <c r="R70" s="872"/>
      <c r="S70" s="873"/>
      <c r="T70" s="871"/>
      <c r="U70" s="872"/>
      <c r="V70" s="872"/>
      <c r="W70" s="873"/>
      <c r="X70" s="42"/>
      <c r="Y70" s="42"/>
    </row>
    <row r="71" spans="1:25" s="41" customFormat="1" ht="18" customHeight="1">
      <c r="A71" s="42"/>
      <c r="B71" s="888"/>
      <c r="C71" s="888"/>
      <c r="D71" s="888"/>
      <c r="E71" s="680"/>
      <c r="F71" s="681"/>
      <c r="G71" s="258"/>
      <c r="H71" s="682"/>
      <c r="I71" s="683"/>
      <c r="J71" s="684"/>
      <c r="K71" s="683"/>
      <c r="L71" s="259"/>
      <c r="M71" s="866">
        <v>10000</v>
      </c>
      <c r="N71" s="867"/>
      <c r="O71" s="868"/>
      <c r="P71" s="680">
        <f>ROUNDDOWN((B71+E71)*M71/1000,0)</f>
        <v>0</v>
      </c>
      <c r="Q71" s="858"/>
      <c r="R71" s="858"/>
      <c r="S71" s="681"/>
      <c r="T71" s="859">
        <f>SUM(P71:S72)</f>
        <v>0</v>
      </c>
      <c r="U71" s="860"/>
      <c r="V71" s="860"/>
      <c r="W71" s="861"/>
      <c r="X71" s="42"/>
      <c r="Y71" s="42"/>
    </row>
    <row r="72" spans="1:25" s="41" customFormat="1" ht="18" customHeight="1">
      <c r="A72" s="42"/>
      <c r="B72" s="851"/>
      <c r="C72" s="851"/>
      <c r="D72" s="851"/>
      <c r="E72" s="682"/>
      <c r="F72" s="683"/>
      <c r="G72" s="258"/>
      <c r="H72" s="852"/>
      <c r="I72" s="853"/>
      <c r="J72" s="846"/>
      <c r="K72" s="853"/>
      <c r="L72" s="260"/>
      <c r="M72" s="854">
        <v>14000</v>
      </c>
      <c r="N72" s="855"/>
      <c r="O72" s="856"/>
      <c r="P72" s="852">
        <f>ROUNDDOWN((H72+J72)*M72/1000,0)</f>
        <v>0</v>
      </c>
      <c r="Q72" s="857"/>
      <c r="R72" s="857"/>
      <c r="S72" s="853"/>
      <c r="T72" s="862"/>
      <c r="U72" s="863"/>
      <c r="V72" s="863"/>
      <c r="W72" s="864"/>
      <c r="X72" s="42"/>
      <c r="Y72" s="42"/>
    </row>
    <row r="73" spans="1:25" s="41" customFormat="1" ht="16.149999999999999" customHeight="1">
      <c r="A73" s="72"/>
      <c r="B73" s="687" t="s">
        <v>357</v>
      </c>
      <c r="C73" s="687"/>
      <c r="D73" s="687"/>
      <c r="E73" s="687"/>
      <c r="F73" s="687"/>
      <c r="G73" s="687"/>
      <c r="H73" s="687"/>
      <c r="I73" s="687"/>
      <c r="J73" s="687"/>
      <c r="K73" s="687"/>
      <c r="L73" s="687"/>
      <c r="M73" s="687"/>
      <c r="N73" s="687"/>
      <c r="O73" s="687"/>
      <c r="P73" s="687"/>
      <c r="Q73" s="687"/>
      <c r="R73" s="687"/>
      <c r="S73" s="687"/>
      <c r="T73" s="687"/>
      <c r="U73" s="687"/>
      <c r="V73" s="687"/>
      <c r="W73" s="687"/>
      <c r="X73" s="687"/>
    </row>
    <row r="74" spans="1:25" s="41" customFormat="1" ht="16.149999999999999" customHeight="1">
      <c r="A74" s="72"/>
      <c r="B74" s="687" t="s">
        <v>358</v>
      </c>
      <c r="C74" s="687"/>
      <c r="D74" s="687"/>
      <c r="E74" s="687"/>
      <c r="F74" s="687"/>
      <c r="G74" s="687"/>
      <c r="H74" s="687"/>
      <c r="I74" s="687"/>
      <c r="J74" s="687"/>
      <c r="K74" s="687"/>
      <c r="L74" s="687"/>
      <c r="M74" s="687"/>
      <c r="N74" s="687"/>
      <c r="O74" s="687"/>
      <c r="P74" s="687"/>
      <c r="Q74" s="687"/>
      <c r="R74" s="687"/>
      <c r="S74" s="687"/>
      <c r="T74" s="687"/>
      <c r="U74" s="687"/>
      <c r="V74" s="687"/>
      <c r="W74" s="687"/>
      <c r="X74" s="687"/>
    </row>
    <row r="75" spans="1:25" s="41" customFormat="1" ht="12" customHeight="1">
      <c r="A75" s="72"/>
      <c r="B75" s="42"/>
      <c r="C75" s="42"/>
      <c r="D75" s="42"/>
      <c r="E75" s="42"/>
      <c r="F75" s="42"/>
      <c r="G75" s="42"/>
      <c r="H75" s="42"/>
      <c r="I75" s="42"/>
      <c r="J75" s="42"/>
      <c r="K75" s="42"/>
      <c r="L75" s="42"/>
      <c r="M75" s="42"/>
      <c r="N75" s="42"/>
      <c r="O75" s="42"/>
      <c r="P75" s="42"/>
      <c r="Q75" s="42"/>
      <c r="R75" s="42"/>
      <c r="S75" s="42"/>
      <c r="T75" s="42"/>
      <c r="U75" s="42"/>
      <c r="V75" s="42"/>
      <c r="W75" s="42"/>
      <c r="X75" s="42"/>
    </row>
    <row r="76" spans="1:25" s="41" customFormat="1" ht="18" customHeight="1">
      <c r="A76" s="72" t="s">
        <v>92</v>
      </c>
      <c r="B76" s="42"/>
      <c r="C76" s="42"/>
      <c r="D76" s="42"/>
      <c r="E76" s="42"/>
      <c r="F76" s="42"/>
      <c r="G76" s="42"/>
      <c r="H76" s="42"/>
      <c r="I76" s="42"/>
      <c r="J76" s="42"/>
      <c r="K76" s="42"/>
      <c r="L76" s="42"/>
      <c r="M76" s="42"/>
      <c r="N76" s="42"/>
      <c r="O76" s="42"/>
      <c r="P76" s="42"/>
      <c r="Q76" s="42"/>
      <c r="R76" s="42"/>
      <c r="S76" s="42"/>
      <c r="T76" s="42"/>
      <c r="U76" s="42"/>
      <c r="V76" s="42"/>
      <c r="W76" s="42"/>
      <c r="X76" s="42"/>
    </row>
    <row r="77" spans="1:25" s="41" customFormat="1" ht="18" customHeight="1">
      <c r="A77" s="42"/>
      <c r="B77" s="648" t="s">
        <v>93</v>
      </c>
      <c r="C77" s="649"/>
      <c r="D77" s="649"/>
      <c r="E77" s="649"/>
      <c r="F77" s="649"/>
      <c r="G77" s="649"/>
      <c r="H77" s="649"/>
      <c r="I77" s="649"/>
      <c r="J77" s="649"/>
      <c r="K77" s="649"/>
      <c r="L77" s="649"/>
      <c r="M77" s="649"/>
      <c r="N77" s="649"/>
      <c r="O77" s="649"/>
      <c r="P77" s="649"/>
      <c r="Q77" s="649"/>
      <c r="R77" s="649"/>
      <c r="S77" s="649"/>
      <c r="T77" s="649"/>
      <c r="U77" s="649"/>
      <c r="V77" s="649"/>
      <c r="W77" s="650"/>
      <c r="X77" s="42"/>
      <c r="Y77" s="42"/>
    </row>
    <row r="78" spans="1:25" s="41" customFormat="1" ht="18" customHeight="1">
      <c r="A78" s="42"/>
      <c r="B78" s="735" t="s">
        <v>89</v>
      </c>
      <c r="C78" s="735"/>
      <c r="D78" s="735"/>
      <c r="E78" s="735"/>
      <c r="F78" s="735"/>
      <c r="G78" s="735"/>
      <c r="H78" s="735"/>
      <c r="I78" s="808" t="s">
        <v>360</v>
      </c>
      <c r="J78" s="811"/>
      <c r="K78" s="811"/>
      <c r="L78" s="811"/>
      <c r="M78" s="812"/>
      <c r="N78" s="877" t="s">
        <v>361</v>
      </c>
      <c r="O78" s="668"/>
      <c r="P78" s="668"/>
      <c r="Q78" s="668"/>
      <c r="R78" s="668"/>
      <c r="S78" s="808" t="s">
        <v>362</v>
      </c>
      <c r="T78" s="811"/>
      <c r="U78" s="811"/>
      <c r="V78" s="811"/>
      <c r="W78" s="812"/>
      <c r="X78" s="42"/>
      <c r="Y78" s="42"/>
    </row>
    <row r="79" spans="1:25" s="41" customFormat="1" ht="36" customHeight="1">
      <c r="A79" s="42"/>
      <c r="B79" s="878" t="s">
        <v>94</v>
      </c>
      <c r="C79" s="649"/>
      <c r="D79" s="650"/>
      <c r="E79" s="669" t="s">
        <v>95</v>
      </c>
      <c r="F79" s="798"/>
      <c r="G79" s="798"/>
      <c r="H79" s="799"/>
      <c r="I79" s="874"/>
      <c r="J79" s="875"/>
      <c r="K79" s="875"/>
      <c r="L79" s="875"/>
      <c r="M79" s="876"/>
      <c r="N79" s="688"/>
      <c r="O79" s="688"/>
      <c r="P79" s="688"/>
      <c r="Q79" s="688"/>
      <c r="R79" s="688"/>
      <c r="S79" s="818"/>
      <c r="T79" s="819"/>
      <c r="U79" s="819"/>
      <c r="V79" s="819"/>
      <c r="W79" s="820"/>
      <c r="X79" s="42"/>
      <c r="Y79" s="42"/>
    </row>
    <row r="80" spans="1:25" s="41" customFormat="1" ht="18" customHeight="1">
      <c r="A80" s="42"/>
      <c r="B80" s="654"/>
      <c r="C80" s="654"/>
      <c r="D80" s="654"/>
      <c r="E80" s="654"/>
      <c r="F80" s="654"/>
      <c r="G80" s="654"/>
      <c r="H80" s="654"/>
      <c r="I80" s="843">
        <v>6000</v>
      </c>
      <c r="J80" s="844"/>
      <c r="K80" s="844"/>
      <c r="L80" s="844"/>
      <c r="M80" s="844"/>
      <c r="N80" s="845">
        <f>ROUNDDOWN((B80+E80)*I80/1000,0)</f>
        <v>0</v>
      </c>
      <c r="O80" s="845"/>
      <c r="P80" s="845"/>
      <c r="Q80" s="845"/>
      <c r="R80" s="845"/>
      <c r="S80" s="846">
        <f>N80</f>
        <v>0</v>
      </c>
      <c r="T80" s="847"/>
      <c r="U80" s="847"/>
      <c r="V80" s="847"/>
      <c r="W80" s="848"/>
      <c r="X80" s="42"/>
      <c r="Y80" s="42"/>
    </row>
    <row r="81" spans="1:24" s="41" customFormat="1" ht="16.149999999999999" customHeight="1">
      <c r="A81" s="72"/>
      <c r="B81" s="687" t="s">
        <v>357</v>
      </c>
      <c r="C81" s="687"/>
      <c r="D81" s="687"/>
      <c r="E81" s="687"/>
      <c r="F81" s="687"/>
      <c r="G81" s="687"/>
      <c r="H81" s="687"/>
      <c r="I81" s="687"/>
      <c r="J81" s="687"/>
      <c r="K81" s="687"/>
      <c r="L81" s="687"/>
      <c r="M81" s="687"/>
      <c r="N81" s="687"/>
      <c r="O81" s="687"/>
      <c r="P81" s="687"/>
      <c r="Q81" s="687"/>
      <c r="R81" s="687"/>
      <c r="S81" s="687"/>
      <c r="T81" s="687"/>
      <c r="U81" s="687"/>
      <c r="V81" s="687"/>
      <c r="W81" s="687"/>
      <c r="X81" s="687"/>
    </row>
    <row r="82" spans="1:24" s="41" customFormat="1" ht="16.149999999999999" customHeight="1">
      <c r="A82" s="72"/>
      <c r="B82" s="687" t="s">
        <v>358</v>
      </c>
      <c r="C82" s="687"/>
      <c r="D82" s="687"/>
      <c r="E82" s="687"/>
      <c r="F82" s="687"/>
      <c r="G82" s="687"/>
      <c r="H82" s="687"/>
      <c r="I82" s="687"/>
      <c r="J82" s="687"/>
      <c r="K82" s="687"/>
      <c r="L82" s="687"/>
      <c r="M82" s="687"/>
      <c r="N82" s="687"/>
      <c r="O82" s="687"/>
      <c r="P82" s="687"/>
      <c r="Q82" s="687"/>
      <c r="R82" s="687"/>
      <c r="S82" s="687"/>
      <c r="T82" s="687"/>
      <c r="U82" s="687"/>
      <c r="V82" s="687"/>
      <c r="W82" s="687"/>
      <c r="X82" s="687"/>
    </row>
    <row r="83" spans="1:24" s="41" customFormat="1" ht="18" customHeight="1">
      <c r="A83" s="72"/>
      <c r="B83" s="42"/>
      <c r="C83" s="42"/>
      <c r="D83" s="42"/>
      <c r="E83" s="42"/>
      <c r="F83" s="42"/>
      <c r="G83" s="42"/>
      <c r="H83" s="42"/>
      <c r="I83" s="42"/>
      <c r="J83" s="42"/>
      <c r="K83" s="42"/>
      <c r="L83" s="42"/>
      <c r="M83" s="42"/>
      <c r="N83" s="42"/>
      <c r="O83" s="42"/>
      <c r="P83" s="42"/>
      <c r="Q83" s="42"/>
      <c r="R83" s="42"/>
      <c r="S83" s="42"/>
      <c r="T83" s="42"/>
      <c r="U83" s="42"/>
      <c r="V83" s="42"/>
      <c r="W83" s="42"/>
      <c r="X83" s="42"/>
    </row>
    <row r="84" spans="1:24" s="41" customFormat="1" ht="18" customHeight="1">
      <c r="A84" s="72" t="s">
        <v>359</v>
      </c>
      <c r="B84" s="42"/>
      <c r="C84" s="42"/>
      <c r="D84" s="42"/>
      <c r="E84" s="42"/>
      <c r="F84" s="42"/>
      <c r="G84" s="42"/>
      <c r="H84" s="42"/>
      <c r="I84" s="42"/>
      <c r="J84" s="42"/>
      <c r="K84" s="42"/>
      <c r="L84" s="42"/>
      <c r="M84" s="42"/>
      <c r="N84" s="42"/>
      <c r="O84" s="42"/>
      <c r="P84" s="42"/>
      <c r="Q84" s="42"/>
      <c r="R84" s="42"/>
      <c r="S84" s="42"/>
      <c r="T84" s="42"/>
      <c r="U84" s="42"/>
      <c r="V84" s="42"/>
      <c r="W84" s="42"/>
      <c r="X84" s="42"/>
    </row>
    <row r="85" spans="1:24" s="41" customFormat="1" ht="18" customHeight="1">
      <c r="A85" s="42"/>
      <c r="B85" s="648" t="s">
        <v>364</v>
      </c>
      <c r="C85" s="649"/>
      <c r="D85" s="649"/>
      <c r="E85" s="649"/>
      <c r="F85" s="649"/>
      <c r="G85" s="649"/>
      <c r="H85" s="649"/>
      <c r="I85" s="649"/>
      <c r="J85" s="649"/>
      <c r="K85" s="649"/>
      <c r="L85" s="649"/>
      <c r="M85" s="649"/>
      <c r="N85" s="649"/>
      <c r="O85" s="649"/>
      <c r="P85" s="649"/>
      <c r="Q85" s="649"/>
      <c r="R85" s="649"/>
      <c r="S85" s="649"/>
      <c r="T85" s="649"/>
      <c r="U85" s="199"/>
      <c r="V85" s="200"/>
      <c r="W85" s="200"/>
      <c r="X85" s="42"/>
    </row>
    <row r="86" spans="1:24" s="41" customFormat="1" ht="18" customHeight="1">
      <c r="A86" s="42"/>
      <c r="B86" s="814" t="s">
        <v>89</v>
      </c>
      <c r="C86" s="815"/>
      <c r="D86" s="815"/>
      <c r="E86" s="815"/>
      <c r="F86" s="815"/>
      <c r="G86" s="815"/>
      <c r="H86" s="815"/>
      <c r="I86" s="815"/>
      <c r="J86" s="816"/>
      <c r="K86" s="808" t="s">
        <v>368</v>
      </c>
      <c r="L86" s="817"/>
      <c r="M86" s="812"/>
      <c r="N86" s="808" t="s">
        <v>361</v>
      </c>
      <c r="O86" s="809"/>
      <c r="P86" s="808" t="s">
        <v>369</v>
      </c>
      <c r="Q86" s="817"/>
      <c r="R86" s="812"/>
      <c r="S86" s="849" t="s">
        <v>370</v>
      </c>
      <c r="T86" s="808"/>
      <c r="U86" s="201"/>
      <c r="V86" s="202"/>
      <c r="W86" s="44"/>
      <c r="X86" s="42"/>
    </row>
    <row r="87" spans="1:24" s="41" customFormat="1" ht="36" customHeight="1">
      <c r="A87" s="42"/>
      <c r="B87" s="806" t="s">
        <v>79</v>
      </c>
      <c r="C87" s="807"/>
      <c r="D87" s="808" t="s">
        <v>96</v>
      </c>
      <c r="E87" s="809"/>
      <c r="F87" s="810" t="s">
        <v>80</v>
      </c>
      <c r="G87" s="811"/>
      <c r="H87" s="812"/>
      <c r="I87" s="808" t="s">
        <v>81</v>
      </c>
      <c r="J87" s="809"/>
      <c r="K87" s="818"/>
      <c r="L87" s="819"/>
      <c r="M87" s="820"/>
      <c r="N87" s="821"/>
      <c r="O87" s="822"/>
      <c r="P87" s="818"/>
      <c r="Q87" s="819"/>
      <c r="R87" s="820"/>
      <c r="S87" s="850"/>
      <c r="T87" s="821"/>
      <c r="U87" s="203"/>
      <c r="V87" s="44"/>
      <c r="W87" s="44"/>
      <c r="X87" s="42"/>
    </row>
    <row r="88" spans="1:24" s="41" customFormat="1" ht="18" customHeight="1">
      <c r="A88" s="42"/>
      <c r="B88" s="826"/>
      <c r="C88" s="827"/>
      <c r="D88" s="826"/>
      <c r="E88" s="827"/>
      <c r="F88" s="826"/>
      <c r="G88" s="828"/>
      <c r="H88" s="827"/>
      <c r="I88" s="826"/>
      <c r="J88" s="827"/>
      <c r="K88" s="800">
        <v>10000</v>
      </c>
      <c r="L88" s="801"/>
      <c r="M88" s="802"/>
      <c r="N88" s="685">
        <f>ROUNDDOWN((B88+D88+F88+I88)*K88/1000,0)</f>
        <v>0</v>
      </c>
      <c r="O88" s="686"/>
      <c r="P88" s="834">
        <f>N88+N89+N90</f>
        <v>0</v>
      </c>
      <c r="Q88" s="835"/>
      <c r="R88" s="836"/>
      <c r="S88" s="689">
        <f>IF(P88&lt;U88,P88,U88)</f>
        <v>0</v>
      </c>
      <c r="T88" s="690"/>
      <c r="U88" s="206">
        <v>1000000</v>
      </c>
      <c r="V88" s="205"/>
      <c r="W88" s="205"/>
      <c r="X88" s="42"/>
    </row>
    <row r="89" spans="1:24" s="41" customFormat="1" ht="18" customHeight="1">
      <c r="A89" s="42"/>
      <c r="B89" s="826"/>
      <c r="C89" s="827"/>
      <c r="D89" s="826"/>
      <c r="E89" s="827"/>
      <c r="F89" s="826"/>
      <c r="G89" s="828"/>
      <c r="H89" s="827"/>
      <c r="I89" s="829"/>
      <c r="J89" s="830"/>
      <c r="K89" s="831">
        <v>4000</v>
      </c>
      <c r="L89" s="832"/>
      <c r="M89" s="833"/>
      <c r="N89" s="685">
        <f>ROUNDDOWN((B89+D89+F89+I89)*K89/1000,0)</f>
        <v>0</v>
      </c>
      <c r="O89" s="686"/>
      <c r="P89" s="837"/>
      <c r="Q89" s="838"/>
      <c r="R89" s="839"/>
      <c r="S89" s="691"/>
      <c r="T89" s="692"/>
      <c r="U89" s="204"/>
      <c r="V89" s="205"/>
      <c r="W89" s="205"/>
      <c r="X89" s="42"/>
    </row>
    <row r="90" spans="1:24" s="41" customFormat="1" ht="18" customHeight="1">
      <c r="A90" s="42"/>
      <c r="B90" s="826"/>
      <c r="C90" s="827"/>
      <c r="D90" s="826"/>
      <c r="E90" s="827"/>
      <c r="F90" s="826"/>
      <c r="G90" s="828"/>
      <c r="H90" s="827"/>
      <c r="I90" s="829"/>
      <c r="J90" s="830"/>
      <c r="K90" s="831">
        <v>1000</v>
      </c>
      <c r="L90" s="832"/>
      <c r="M90" s="833"/>
      <c r="N90" s="685">
        <f>ROUNDDOWN((B90+D90+F90+I90)*K90/1000,0)</f>
        <v>0</v>
      </c>
      <c r="O90" s="686"/>
      <c r="P90" s="840"/>
      <c r="Q90" s="841"/>
      <c r="R90" s="842"/>
      <c r="S90" s="693"/>
      <c r="T90" s="694"/>
      <c r="U90" s="204"/>
      <c r="V90" s="205"/>
      <c r="W90" s="205"/>
      <c r="X90" s="42"/>
    </row>
    <row r="91" spans="1:24" s="41" customFormat="1" ht="15" customHeight="1">
      <c r="A91" s="72"/>
      <c r="B91" s="687" t="s">
        <v>357</v>
      </c>
      <c r="C91" s="687"/>
      <c r="D91" s="687"/>
      <c r="E91" s="687"/>
      <c r="F91" s="687"/>
      <c r="G91" s="687"/>
      <c r="H91" s="687"/>
      <c r="I91" s="687"/>
      <c r="J91" s="687"/>
      <c r="K91" s="687"/>
      <c r="L91" s="687"/>
      <c r="M91" s="687"/>
      <c r="N91" s="687"/>
      <c r="O91" s="687"/>
      <c r="P91" s="687"/>
      <c r="Q91" s="687"/>
      <c r="R91" s="687"/>
      <c r="S91" s="687"/>
      <c r="T91" s="687"/>
      <c r="U91" s="687"/>
      <c r="V91" s="687"/>
      <c r="W91" s="687"/>
      <c r="X91" s="687"/>
    </row>
    <row r="92" spans="1:24" s="41" customFormat="1" ht="32.25" customHeight="1">
      <c r="A92" s="72"/>
      <c r="B92" s="687" t="s">
        <v>363</v>
      </c>
      <c r="C92" s="687"/>
      <c r="D92" s="687"/>
      <c r="E92" s="687"/>
      <c r="F92" s="687"/>
      <c r="G92" s="687"/>
      <c r="H92" s="687"/>
      <c r="I92" s="687"/>
      <c r="J92" s="687"/>
      <c r="K92" s="687"/>
      <c r="L92" s="687"/>
      <c r="M92" s="687"/>
      <c r="N92" s="687"/>
      <c r="O92" s="687"/>
      <c r="P92" s="687"/>
      <c r="Q92" s="687"/>
      <c r="R92" s="687"/>
      <c r="S92" s="687"/>
      <c r="T92" s="687"/>
      <c r="U92" s="687"/>
      <c r="V92" s="687"/>
      <c r="W92" s="687"/>
      <c r="X92" s="687"/>
    </row>
    <row r="93" spans="1:24" s="41" customFormat="1" ht="15" customHeight="1">
      <c r="A93" s="72"/>
      <c r="B93" s="687"/>
      <c r="C93" s="687"/>
      <c r="D93" s="687"/>
      <c r="E93" s="687"/>
      <c r="F93" s="687"/>
      <c r="G93" s="687"/>
      <c r="H93" s="687"/>
      <c r="I93" s="687"/>
      <c r="J93" s="687"/>
      <c r="K93" s="687"/>
      <c r="L93" s="687"/>
      <c r="M93" s="687"/>
      <c r="N93" s="687"/>
      <c r="O93" s="687"/>
      <c r="P93" s="687"/>
      <c r="Q93" s="687"/>
      <c r="R93" s="687"/>
      <c r="S93" s="687"/>
      <c r="T93" s="687"/>
      <c r="U93" s="687"/>
      <c r="V93" s="687"/>
      <c r="W93" s="687"/>
      <c r="X93" s="687"/>
    </row>
    <row r="94" spans="1:24" s="41" customFormat="1" ht="18" customHeight="1">
      <c r="A94" s="72"/>
      <c r="B94" s="42"/>
      <c r="C94" s="42"/>
      <c r="D94" s="42"/>
      <c r="E94" s="42"/>
      <c r="F94" s="42"/>
      <c r="G94" s="42"/>
      <c r="H94" s="42"/>
      <c r="I94" s="42"/>
      <c r="J94" s="42"/>
      <c r="K94" s="42"/>
      <c r="L94" s="42"/>
      <c r="M94" s="42"/>
      <c r="N94" s="42"/>
      <c r="O94" s="42"/>
      <c r="P94" s="42"/>
      <c r="Q94" s="42"/>
      <c r="R94" s="42"/>
      <c r="S94" s="42"/>
      <c r="T94" s="42"/>
      <c r="U94" s="42"/>
      <c r="V94" s="42"/>
      <c r="W94" s="42"/>
      <c r="X94" s="42"/>
    </row>
    <row r="95" spans="1:24" s="41" customFormat="1" ht="18" customHeight="1">
      <c r="A95" s="72" t="s">
        <v>371</v>
      </c>
      <c r="B95" s="42"/>
      <c r="C95" s="42"/>
      <c r="D95" s="42"/>
      <c r="E95" s="42"/>
      <c r="F95" s="42"/>
      <c r="G95" s="42"/>
      <c r="H95" s="42"/>
      <c r="I95" s="42"/>
      <c r="J95" s="42"/>
      <c r="K95" s="42"/>
      <c r="L95" s="42"/>
      <c r="M95" s="42"/>
      <c r="N95" s="42"/>
      <c r="O95" s="42"/>
      <c r="P95" s="42"/>
      <c r="Q95" s="42"/>
      <c r="R95" s="42"/>
      <c r="S95" s="42"/>
      <c r="T95" s="42"/>
      <c r="U95" s="42"/>
      <c r="V95" s="42"/>
      <c r="W95" s="42"/>
      <c r="X95" s="42"/>
    </row>
    <row r="96" spans="1:24" s="41" customFormat="1" ht="18" customHeight="1">
      <c r="A96" s="72"/>
      <c r="B96" s="688" t="s">
        <v>585</v>
      </c>
      <c r="C96" s="688"/>
      <c r="D96" s="688"/>
      <c r="E96" s="688"/>
      <c r="F96" s="688"/>
      <c r="G96" s="86"/>
      <c r="H96" s="688" t="s">
        <v>372</v>
      </c>
      <c r="I96" s="688"/>
      <c r="J96" s="688"/>
      <c r="K96" s="639" t="s">
        <v>254</v>
      </c>
      <c r="L96" s="639"/>
      <c r="M96" s="639"/>
      <c r="N96" s="639"/>
      <c r="O96" s="639"/>
      <c r="P96" s="639"/>
      <c r="Q96" s="639"/>
      <c r="R96" s="639"/>
      <c r="S96" s="42"/>
      <c r="T96" s="42"/>
      <c r="U96" s="42"/>
      <c r="V96" s="42"/>
      <c r="W96" s="42"/>
      <c r="X96" s="42"/>
    </row>
    <row r="97" spans="1:24" s="41" customFormat="1" ht="18" customHeight="1">
      <c r="A97" s="72"/>
      <c r="B97" s="640" t="s">
        <v>832</v>
      </c>
      <c r="C97" s="640"/>
      <c r="D97" s="640"/>
      <c r="E97" s="640"/>
      <c r="F97" s="640"/>
      <c r="G97" s="409"/>
      <c r="H97" s="640"/>
      <c r="I97" s="640"/>
      <c r="J97" s="640"/>
      <c r="K97" s="641"/>
      <c r="L97" s="641"/>
      <c r="M97" s="641"/>
      <c r="N97" s="641"/>
      <c r="O97" s="641"/>
      <c r="P97" s="641"/>
      <c r="Q97" s="641"/>
      <c r="R97" s="641"/>
      <c r="S97" s="42"/>
      <c r="T97" s="42"/>
      <c r="U97" s="42"/>
      <c r="V97" s="42"/>
      <c r="W97" s="42"/>
      <c r="X97" s="42"/>
    </row>
    <row r="98" spans="1:24" s="41" customFormat="1" ht="18" customHeight="1">
      <c r="A98" s="72"/>
      <c r="B98" s="640" t="s">
        <v>833</v>
      </c>
      <c r="C98" s="640"/>
      <c r="D98" s="640"/>
      <c r="E98" s="640"/>
      <c r="F98" s="640"/>
      <c r="G98" s="409"/>
      <c r="H98" s="640"/>
      <c r="I98" s="640"/>
      <c r="J98" s="640"/>
      <c r="K98" s="641"/>
      <c r="L98" s="641"/>
      <c r="M98" s="641"/>
      <c r="N98" s="641"/>
      <c r="O98" s="641"/>
      <c r="P98" s="641"/>
      <c r="Q98" s="641"/>
      <c r="R98" s="641"/>
      <c r="S98" s="42"/>
      <c r="T98" s="42"/>
      <c r="U98" s="42"/>
      <c r="V98" s="42"/>
      <c r="W98" s="42"/>
      <c r="X98" s="42"/>
    </row>
    <row r="99" spans="1:24" s="41" customFormat="1" ht="18" customHeight="1">
      <c r="A99" s="72"/>
      <c r="B99" s="640"/>
      <c r="C99" s="640"/>
      <c r="D99" s="640"/>
      <c r="E99" s="640"/>
      <c r="F99" s="640"/>
      <c r="G99" s="409"/>
      <c r="H99" s="640"/>
      <c r="I99" s="640"/>
      <c r="J99" s="640"/>
      <c r="K99" s="641"/>
      <c r="L99" s="641"/>
      <c r="M99" s="641"/>
      <c r="N99" s="641"/>
      <c r="O99" s="641"/>
      <c r="P99" s="641"/>
      <c r="Q99" s="641"/>
      <c r="R99" s="641"/>
      <c r="S99" s="42"/>
      <c r="T99" s="42"/>
      <c r="U99" s="42"/>
      <c r="V99" s="42"/>
      <c r="W99" s="42"/>
      <c r="X99" s="42"/>
    </row>
    <row r="100" spans="1:24" s="41" customFormat="1" ht="18" customHeight="1">
      <c r="A100" s="72"/>
      <c r="B100" s="640"/>
      <c r="C100" s="640"/>
      <c r="D100" s="640"/>
      <c r="E100" s="640"/>
      <c r="F100" s="640"/>
      <c r="G100" s="409"/>
      <c r="H100" s="640"/>
      <c r="I100" s="640"/>
      <c r="J100" s="640"/>
      <c r="K100" s="641"/>
      <c r="L100" s="641"/>
      <c r="M100" s="641"/>
      <c r="N100" s="641"/>
      <c r="O100" s="641"/>
      <c r="P100" s="641"/>
      <c r="Q100" s="641"/>
      <c r="R100" s="641"/>
      <c r="S100" s="42"/>
      <c r="T100" s="42"/>
      <c r="U100" s="42"/>
      <c r="V100" s="42"/>
      <c r="W100" s="42"/>
      <c r="X100" s="42"/>
    </row>
    <row r="101" spans="1:24" s="41" customFormat="1" ht="24" customHeight="1">
      <c r="A101" s="72"/>
      <c r="B101" s="645">
        <f>COUNTIFS($B$97:$H$100,"&lt;&gt;")</f>
        <v>2</v>
      </c>
      <c r="C101" s="646"/>
      <c r="D101" s="646"/>
      <c r="E101" s="646"/>
      <c r="F101" s="646"/>
      <c r="G101" s="646"/>
      <c r="H101" s="646"/>
      <c r="I101" s="646"/>
      <c r="J101" s="647"/>
      <c r="K101" s="654">
        <f>SUM(K97:R100)</f>
        <v>0</v>
      </c>
      <c r="L101" s="654"/>
      <c r="M101" s="654"/>
      <c r="N101" s="654"/>
      <c r="O101" s="654"/>
      <c r="P101" s="654"/>
      <c r="Q101" s="654"/>
      <c r="R101" s="654"/>
      <c r="S101" s="42"/>
      <c r="T101" s="42"/>
      <c r="U101" s="42"/>
      <c r="V101" s="42"/>
      <c r="W101" s="42"/>
      <c r="X101" s="42"/>
    </row>
    <row r="102" spans="1:24" s="41" customFormat="1" ht="18" customHeight="1">
      <c r="A102" s="72"/>
      <c r="B102" s="87"/>
      <c r="C102" s="42"/>
      <c r="D102" s="42"/>
      <c r="E102" s="42"/>
      <c r="F102" s="42"/>
      <c r="G102" s="42"/>
      <c r="H102" s="42"/>
      <c r="I102" s="42"/>
      <c r="J102" s="42"/>
      <c r="K102" s="42"/>
      <c r="L102" s="42"/>
      <c r="M102" s="42"/>
      <c r="N102" s="42"/>
      <c r="O102" s="42"/>
      <c r="P102" s="42"/>
      <c r="Q102" s="42"/>
      <c r="R102" s="42"/>
      <c r="S102" s="42"/>
      <c r="T102" s="42"/>
      <c r="U102" s="42"/>
      <c r="V102" s="42"/>
      <c r="W102" s="42"/>
      <c r="X102" s="42"/>
    </row>
    <row r="103" spans="1:24" s="41" customFormat="1" ht="18" customHeight="1">
      <c r="A103" s="72"/>
      <c r="B103" s="42"/>
      <c r="C103" s="42"/>
      <c r="D103" s="42"/>
      <c r="E103" s="42"/>
      <c r="F103" s="42"/>
      <c r="G103" s="42"/>
      <c r="H103" s="42"/>
      <c r="I103" s="42"/>
      <c r="J103" s="42"/>
      <c r="K103" s="42"/>
      <c r="L103" s="42"/>
      <c r="M103" s="42"/>
      <c r="N103" s="42"/>
      <c r="O103" s="42"/>
      <c r="P103" s="42"/>
      <c r="Q103" s="42"/>
      <c r="R103" s="42"/>
      <c r="S103" s="42"/>
      <c r="T103" s="42"/>
      <c r="U103" s="42"/>
      <c r="V103" s="42"/>
      <c r="W103" s="42"/>
      <c r="X103" s="42"/>
    </row>
    <row r="104" spans="1:24" s="41" customFormat="1" ht="18" customHeight="1">
      <c r="A104" s="72" t="s">
        <v>373</v>
      </c>
      <c r="B104" s="42"/>
      <c r="C104" s="42"/>
      <c r="D104" s="42"/>
      <c r="E104" s="42"/>
      <c r="F104" s="42"/>
      <c r="G104" s="42"/>
      <c r="H104" s="42"/>
      <c r="I104" s="42"/>
      <c r="J104" s="42"/>
      <c r="K104" s="42"/>
      <c r="L104" s="42"/>
      <c r="M104" s="42"/>
      <c r="N104" s="42"/>
      <c r="O104" s="42"/>
      <c r="P104" s="42"/>
      <c r="Q104" s="42"/>
      <c r="R104" s="42"/>
      <c r="S104" s="42"/>
      <c r="T104" s="42"/>
      <c r="U104" s="42"/>
      <c r="V104" s="42"/>
      <c r="W104" s="42"/>
      <c r="X104" s="42"/>
    </row>
    <row r="105" spans="1:24" s="41" customFormat="1" ht="18" customHeight="1">
      <c r="A105" s="42"/>
      <c r="B105" s="648" t="s">
        <v>374</v>
      </c>
      <c r="C105" s="649"/>
      <c r="D105" s="649"/>
      <c r="E105" s="649"/>
      <c r="F105" s="649"/>
      <c r="G105" s="649"/>
      <c r="H105" s="649"/>
      <c r="I105" s="649"/>
      <c r="J105" s="649"/>
      <c r="K105" s="649"/>
      <c r="L105" s="649"/>
      <c r="M105" s="649"/>
      <c r="N105" s="649"/>
      <c r="O105" s="649"/>
      <c r="P105" s="649"/>
      <c r="Q105" s="649"/>
      <c r="R105" s="649"/>
      <c r="S105" s="199"/>
      <c r="T105" s="200"/>
      <c r="U105" s="200"/>
      <c r="V105" s="200"/>
      <c r="W105" s="200"/>
      <c r="X105" s="42"/>
    </row>
    <row r="106" spans="1:24" s="41" customFormat="1" ht="18" customHeight="1">
      <c r="A106" s="42"/>
      <c r="B106" s="814" t="s">
        <v>89</v>
      </c>
      <c r="C106" s="815"/>
      <c r="D106" s="815"/>
      <c r="E106" s="815"/>
      <c r="F106" s="815"/>
      <c r="G106" s="815"/>
      <c r="H106" s="815"/>
      <c r="I106" s="815"/>
      <c r="J106" s="816"/>
      <c r="K106" s="808" t="s">
        <v>368</v>
      </c>
      <c r="L106" s="817"/>
      <c r="M106" s="812"/>
      <c r="N106" s="808" t="s">
        <v>361</v>
      </c>
      <c r="O106" s="809"/>
      <c r="P106" s="808" t="s">
        <v>376</v>
      </c>
      <c r="Q106" s="817"/>
      <c r="R106" s="811"/>
      <c r="S106" s="201"/>
      <c r="T106" s="202"/>
      <c r="U106" s="202"/>
      <c r="V106" s="202"/>
      <c r="W106" s="44"/>
      <c r="X106" s="42"/>
    </row>
    <row r="107" spans="1:24" s="41" customFormat="1" ht="36" customHeight="1">
      <c r="A107" s="42"/>
      <c r="B107" s="806" t="s">
        <v>79</v>
      </c>
      <c r="C107" s="807"/>
      <c r="D107" s="808" t="s">
        <v>96</v>
      </c>
      <c r="E107" s="809"/>
      <c r="F107" s="810" t="s">
        <v>80</v>
      </c>
      <c r="G107" s="811"/>
      <c r="H107" s="812"/>
      <c r="I107" s="808" t="s">
        <v>81</v>
      </c>
      <c r="J107" s="809"/>
      <c r="K107" s="818"/>
      <c r="L107" s="819"/>
      <c r="M107" s="820"/>
      <c r="N107" s="821"/>
      <c r="O107" s="822"/>
      <c r="P107" s="818"/>
      <c r="Q107" s="819"/>
      <c r="R107" s="819"/>
      <c r="S107" s="201"/>
      <c r="T107" s="202"/>
      <c r="U107" s="44"/>
      <c r="V107" s="44"/>
      <c r="W107" s="44"/>
      <c r="X107" s="42"/>
    </row>
    <row r="108" spans="1:24" s="41" customFormat="1" ht="18" customHeight="1">
      <c r="A108" s="42"/>
      <c r="B108" s="685"/>
      <c r="C108" s="686"/>
      <c r="D108" s="685"/>
      <c r="E108" s="686"/>
      <c r="F108" s="685"/>
      <c r="G108" s="813"/>
      <c r="H108" s="686"/>
      <c r="I108" s="685"/>
      <c r="J108" s="686"/>
      <c r="K108" s="823">
        <v>5000</v>
      </c>
      <c r="L108" s="824"/>
      <c r="M108" s="825"/>
      <c r="N108" s="685">
        <f>ROUNDDOWN((B108+D108+F108+I108)*K108/1000,0)</f>
        <v>0</v>
      </c>
      <c r="O108" s="686"/>
      <c r="P108" s="803">
        <f>IF(N108&lt;S108,N108,S108)</f>
        <v>0</v>
      </c>
      <c r="Q108" s="804"/>
      <c r="R108" s="804"/>
      <c r="S108" s="208">
        <v>2000000</v>
      </c>
      <c r="T108" s="207"/>
      <c r="U108" s="205"/>
      <c r="V108" s="205"/>
      <c r="W108" s="205"/>
      <c r="X108" s="42"/>
    </row>
    <row r="109" spans="1:24" s="41" customFormat="1" ht="15" customHeight="1">
      <c r="A109" s="72"/>
      <c r="B109" s="687" t="s">
        <v>357</v>
      </c>
      <c r="C109" s="687"/>
      <c r="D109" s="687"/>
      <c r="E109" s="687"/>
      <c r="F109" s="687"/>
      <c r="G109" s="687"/>
      <c r="H109" s="687"/>
      <c r="I109" s="687"/>
      <c r="J109" s="687"/>
      <c r="K109" s="687"/>
      <c r="L109" s="687"/>
      <c r="M109" s="687"/>
      <c r="N109" s="687"/>
      <c r="O109" s="687"/>
      <c r="P109" s="687"/>
      <c r="Q109" s="687"/>
      <c r="R109" s="687"/>
      <c r="S109" s="687"/>
      <c r="T109" s="687"/>
      <c r="U109" s="687"/>
      <c r="V109" s="687"/>
      <c r="W109" s="687"/>
      <c r="X109" s="687"/>
    </row>
    <row r="110" spans="1:24" s="41" customFormat="1" ht="15" customHeight="1">
      <c r="A110" s="72"/>
      <c r="B110" s="687" t="s">
        <v>375</v>
      </c>
      <c r="C110" s="687"/>
      <c r="D110" s="687"/>
      <c r="E110" s="687"/>
      <c r="F110" s="687"/>
      <c r="G110" s="687"/>
      <c r="H110" s="687"/>
      <c r="I110" s="687"/>
      <c r="J110" s="687"/>
      <c r="K110" s="687"/>
      <c r="L110" s="687"/>
      <c r="M110" s="687"/>
      <c r="N110" s="687"/>
      <c r="O110" s="687"/>
      <c r="P110" s="687"/>
      <c r="Q110" s="687"/>
      <c r="R110" s="687"/>
      <c r="S110" s="687"/>
      <c r="T110" s="687"/>
      <c r="U110" s="687"/>
      <c r="V110" s="687"/>
      <c r="W110" s="687"/>
      <c r="X110" s="687"/>
    </row>
    <row r="111" spans="1:24" s="41" customFormat="1" ht="18" customHeight="1">
      <c r="A111" s="72"/>
      <c r="B111" s="88"/>
      <c r="C111" s="88"/>
      <c r="D111" s="88"/>
      <c r="E111" s="88"/>
      <c r="F111" s="88"/>
      <c r="G111" s="88"/>
      <c r="H111" s="88"/>
      <c r="I111" s="88"/>
      <c r="J111" s="88"/>
      <c r="K111" s="88"/>
      <c r="L111" s="88"/>
      <c r="M111" s="88"/>
      <c r="N111" s="88"/>
      <c r="O111" s="88"/>
      <c r="P111" s="88"/>
      <c r="Q111" s="88"/>
      <c r="R111" s="88"/>
      <c r="S111" s="88"/>
      <c r="T111" s="88"/>
      <c r="U111" s="88"/>
      <c r="V111" s="88"/>
      <c r="W111" s="88"/>
      <c r="X111" s="88"/>
    </row>
    <row r="112" spans="1:24" s="41" customFormat="1" ht="18" customHeight="1">
      <c r="A112" s="72"/>
      <c r="B112" s="42"/>
      <c r="C112" s="42"/>
      <c r="D112" s="42"/>
      <c r="E112" s="42"/>
      <c r="F112" s="42"/>
      <c r="G112" s="42"/>
      <c r="H112" s="42"/>
      <c r="I112" s="42"/>
      <c r="J112" s="42"/>
      <c r="K112" s="42"/>
      <c r="L112" s="42"/>
      <c r="M112" s="42"/>
      <c r="N112" s="42"/>
      <c r="O112" s="42"/>
      <c r="P112" s="42"/>
      <c r="Q112" s="42"/>
      <c r="R112" s="42"/>
      <c r="S112" s="42"/>
      <c r="T112" s="42"/>
      <c r="U112" s="42"/>
      <c r="V112" s="42"/>
      <c r="W112" s="42"/>
      <c r="X112" s="42"/>
    </row>
    <row r="113" spans="1:25" s="41" customFormat="1" ht="18" customHeight="1">
      <c r="A113" s="72" t="s">
        <v>377</v>
      </c>
      <c r="B113" s="42"/>
      <c r="C113" s="42"/>
      <c r="D113" s="42"/>
      <c r="E113" s="42"/>
      <c r="F113" s="42"/>
      <c r="G113" s="42"/>
      <c r="H113" s="42"/>
      <c r="I113" s="42"/>
      <c r="J113" s="42"/>
      <c r="K113" s="42"/>
      <c r="L113" s="42"/>
      <c r="M113" s="42"/>
      <c r="N113" s="42"/>
      <c r="O113" s="42"/>
      <c r="P113" s="42"/>
      <c r="Q113" s="42"/>
      <c r="R113" s="42"/>
      <c r="S113" s="42"/>
      <c r="T113" s="42"/>
      <c r="U113" s="42"/>
      <c r="V113" s="42"/>
      <c r="W113" s="42"/>
      <c r="X113" s="42"/>
    </row>
    <row r="114" spans="1:25" s="41" customFormat="1" ht="18" customHeight="1">
      <c r="A114" s="42"/>
      <c r="B114" s="648" t="s">
        <v>379</v>
      </c>
      <c r="C114" s="649"/>
      <c r="D114" s="649"/>
      <c r="E114" s="649"/>
      <c r="F114" s="649"/>
      <c r="G114" s="649"/>
      <c r="H114" s="649"/>
      <c r="I114" s="649"/>
      <c r="J114" s="649"/>
      <c r="K114" s="649"/>
      <c r="L114" s="649"/>
      <c r="M114" s="649"/>
      <c r="N114" s="649"/>
      <c r="O114" s="649"/>
      <c r="P114" s="649"/>
      <c r="Q114" s="649"/>
      <c r="R114" s="650"/>
      <c r="S114" s="200"/>
      <c r="T114" s="200"/>
      <c r="U114" s="200"/>
      <c r="V114" s="200"/>
      <c r="W114" s="200"/>
      <c r="X114" s="42"/>
    </row>
    <row r="115" spans="1:25" s="41" customFormat="1" ht="18" customHeight="1">
      <c r="A115" s="42"/>
      <c r="B115" s="814" t="s">
        <v>89</v>
      </c>
      <c r="C115" s="815"/>
      <c r="D115" s="815"/>
      <c r="E115" s="815"/>
      <c r="F115" s="815"/>
      <c r="G115" s="815"/>
      <c r="H115" s="815"/>
      <c r="I115" s="815"/>
      <c r="J115" s="816"/>
      <c r="K115" s="808" t="s">
        <v>368</v>
      </c>
      <c r="L115" s="817"/>
      <c r="M115" s="812"/>
      <c r="N115" s="808" t="s">
        <v>361</v>
      </c>
      <c r="O115" s="809"/>
      <c r="P115" s="808" t="s">
        <v>376</v>
      </c>
      <c r="Q115" s="817"/>
      <c r="R115" s="812"/>
      <c r="S115" s="201"/>
      <c r="T115" s="202"/>
      <c r="U115" s="202"/>
      <c r="V115" s="202"/>
      <c r="W115" s="44"/>
      <c r="X115" s="42"/>
    </row>
    <row r="116" spans="1:25" s="41" customFormat="1" ht="36" customHeight="1">
      <c r="A116" s="42"/>
      <c r="B116" s="806" t="s">
        <v>79</v>
      </c>
      <c r="C116" s="807"/>
      <c r="D116" s="808" t="s">
        <v>96</v>
      </c>
      <c r="E116" s="809"/>
      <c r="F116" s="810" t="s">
        <v>80</v>
      </c>
      <c r="G116" s="811"/>
      <c r="H116" s="812"/>
      <c r="I116" s="808" t="s">
        <v>81</v>
      </c>
      <c r="J116" s="809"/>
      <c r="K116" s="818"/>
      <c r="L116" s="819"/>
      <c r="M116" s="820"/>
      <c r="N116" s="821"/>
      <c r="O116" s="822"/>
      <c r="P116" s="818"/>
      <c r="Q116" s="819"/>
      <c r="R116" s="820"/>
      <c r="S116" s="201"/>
      <c r="T116" s="202"/>
      <c r="U116" s="44"/>
      <c r="V116" s="44"/>
      <c r="W116" s="44"/>
      <c r="X116" s="42"/>
    </row>
    <row r="117" spans="1:25" s="41" customFormat="1" ht="18" customHeight="1">
      <c r="A117" s="42"/>
      <c r="B117" s="685"/>
      <c r="C117" s="686"/>
      <c r="D117" s="685"/>
      <c r="E117" s="686"/>
      <c r="F117" s="685"/>
      <c r="G117" s="813"/>
      <c r="H117" s="686"/>
      <c r="I117" s="685"/>
      <c r="J117" s="686"/>
      <c r="K117" s="800">
        <v>3000</v>
      </c>
      <c r="L117" s="801"/>
      <c r="M117" s="802"/>
      <c r="N117" s="685">
        <f>ROUNDDOWN((B117+D117+F117+I117)*K117/1000,0)</f>
        <v>0</v>
      </c>
      <c r="O117" s="686"/>
      <c r="P117" s="803">
        <f>IF(N117&lt;S117,N117,S117)</f>
        <v>0</v>
      </c>
      <c r="Q117" s="804"/>
      <c r="R117" s="805"/>
      <c r="S117" s="208">
        <v>2000000</v>
      </c>
      <c r="T117" s="207"/>
      <c r="U117" s="205"/>
      <c r="V117" s="205"/>
      <c r="W117" s="205"/>
      <c r="X117" s="42"/>
    </row>
    <row r="118" spans="1:25" s="41" customFormat="1" ht="13.9" customHeight="1">
      <c r="A118" s="72"/>
      <c r="B118" s="687" t="s">
        <v>378</v>
      </c>
      <c r="C118" s="687"/>
      <c r="D118" s="687"/>
      <c r="E118" s="687"/>
      <c r="F118" s="687"/>
      <c r="G118" s="687"/>
      <c r="H118" s="687"/>
      <c r="I118" s="687"/>
      <c r="J118" s="687"/>
      <c r="K118" s="687"/>
      <c r="L118" s="687"/>
      <c r="M118" s="687"/>
      <c r="N118" s="687"/>
      <c r="O118" s="687"/>
      <c r="P118" s="687"/>
      <c r="Q118" s="687"/>
      <c r="R118" s="687"/>
      <c r="S118" s="687"/>
      <c r="T118" s="687"/>
      <c r="U118" s="687"/>
      <c r="V118" s="687"/>
      <c r="W118" s="687"/>
      <c r="X118" s="687"/>
    </row>
    <row r="119" spans="1:25" s="41" customFormat="1" ht="13.9" customHeight="1">
      <c r="A119" s="72"/>
      <c r="B119" s="687" t="s">
        <v>375</v>
      </c>
      <c r="C119" s="687"/>
      <c r="D119" s="687"/>
      <c r="E119" s="687"/>
      <c r="F119" s="687"/>
      <c r="G119" s="687"/>
      <c r="H119" s="687"/>
      <c r="I119" s="687"/>
      <c r="J119" s="687"/>
      <c r="K119" s="687"/>
      <c r="L119" s="687"/>
      <c r="M119" s="687"/>
      <c r="N119" s="687"/>
      <c r="O119" s="687"/>
      <c r="P119" s="687"/>
      <c r="Q119" s="687"/>
      <c r="R119" s="687"/>
      <c r="S119" s="687"/>
      <c r="T119" s="687"/>
      <c r="U119" s="687"/>
      <c r="V119" s="687"/>
      <c r="W119" s="687"/>
      <c r="X119" s="687"/>
    </row>
    <row r="120" spans="1:25" s="41" customFormat="1" ht="13.9" customHeight="1">
      <c r="A120" s="72"/>
      <c r="B120" s="687"/>
      <c r="C120" s="687"/>
      <c r="D120" s="687"/>
      <c r="E120" s="687"/>
      <c r="F120" s="687"/>
      <c r="G120" s="687"/>
      <c r="H120" s="687"/>
      <c r="I120" s="687"/>
      <c r="J120" s="687"/>
      <c r="K120" s="687"/>
      <c r="L120" s="687"/>
      <c r="M120" s="687"/>
      <c r="N120" s="687"/>
      <c r="O120" s="687"/>
      <c r="P120" s="687"/>
      <c r="Q120" s="687"/>
      <c r="R120" s="687"/>
      <c r="S120" s="687"/>
      <c r="T120" s="687"/>
      <c r="U120" s="687"/>
      <c r="V120" s="687"/>
      <c r="W120" s="687"/>
      <c r="X120" s="687"/>
    </row>
    <row r="121" spans="1:25" s="41" customFormat="1" ht="18" customHeight="1">
      <c r="A121" s="72"/>
      <c r="B121" s="42"/>
      <c r="C121" s="42"/>
      <c r="D121" s="42"/>
      <c r="E121" s="42"/>
      <c r="F121" s="42"/>
      <c r="G121" s="42"/>
      <c r="H121" s="42"/>
      <c r="I121" s="42"/>
      <c r="J121" s="42"/>
      <c r="K121" s="42"/>
      <c r="L121" s="42"/>
      <c r="M121" s="42"/>
      <c r="N121" s="42"/>
      <c r="O121" s="42"/>
      <c r="P121" s="42"/>
      <c r="Q121" s="42"/>
      <c r="R121" s="42"/>
      <c r="S121" s="42"/>
      <c r="T121" s="42"/>
      <c r="U121" s="42"/>
      <c r="V121" s="42"/>
      <c r="W121" s="42"/>
      <c r="X121" s="42"/>
    </row>
    <row r="122" spans="1:25" s="41" customFormat="1" ht="18" customHeight="1">
      <c r="A122" s="72"/>
      <c r="B122" s="42"/>
      <c r="C122" s="42"/>
      <c r="D122" s="42"/>
      <c r="E122" s="42"/>
      <c r="F122" s="42"/>
      <c r="G122" s="42"/>
      <c r="H122" s="42"/>
      <c r="I122" s="42"/>
      <c r="J122" s="42"/>
      <c r="K122" s="42"/>
      <c r="L122" s="42"/>
      <c r="M122" s="42"/>
      <c r="N122" s="42"/>
      <c r="O122" s="42"/>
      <c r="P122" s="42"/>
      <c r="Q122" s="42"/>
      <c r="R122" s="42"/>
      <c r="S122" s="42"/>
      <c r="T122" s="42"/>
      <c r="U122" s="42"/>
      <c r="V122" s="42"/>
      <c r="W122" s="42"/>
      <c r="X122" s="42"/>
    </row>
    <row r="123" spans="1:25" s="41" customFormat="1" ht="18" customHeight="1">
      <c r="A123" s="72" t="s">
        <v>278</v>
      </c>
      <c r="B123" s="42"/>
      <c r="C123" s="42"/>
      <c r="D123" s="42"/>
      <c r="E123" s="42"/>
      <c r="F123" s="42"/>
      <c r="G123" s="42"/>
      <c r="H123" s="42"/>
      <c r="I123" s="42"/>
      <c r="J123" s="42"/>
      <c r="K123" s="42"/>
      <c r="L123" s="42"/>
      <c r="M123" s="42"/>
      <c r="N123" s="42"/>
      <c r="O123" s="42"/>
      <c r="P123" s="42"/>
      <c r="Q123" s="42"/>
      <c r="R123" s="42"/>
      <c r="S123" s="42"/>
      <c r="T123" s="42"/>
      <c r="U123" s="42"/>
      <c r="V123" s="42"/>
      <c r="W123" s="42"/>
      <c r="X123" s="42"/>
    </row>
    <row r="124" spans="1:25" s="41" customFormat="1" ht="18" customHeight="1">
      <c r="A124" s="72" t="s">
        <v>97</v>
      </c>
      <c r="B124" s="42"/>
      <c r="C124" s="42"/>
      <c r="D124" s="42"/>
      <c r="E124" s="42"/>
      <c r="F124" s="42"/>
      <c r="G124" s="42"/>
      <c r="H124" s="42"/>
      <c r="I124" s="42"/>
      <c r="J124" s="42"/>
      <c r="K124" s="42"/>
      <c r="L124" s="42"/>
      <c r="M124" s="42"/>
      <c r="N124" s="42"/>
      <c r="O124" s="42"/>
      <c r="P124" s="42"/>
      <c r="Q124" s="42"/>
      <c r="R124" s="42"/>
      <c r="S124" s="42"/>
      <c r="T124" s="42"/>
      <c r="U124" s="42"/>
      <c r="V124" s="42"/>
      <c r="W124" s="42"/>
      <c r="X124" s="42"/>
    </row>
    <row r="125" spans="1:25" s="41" customFormat="1" ht="18" customHeight="1">
      <c r="A125" s="72"/>
      <c r="B125" s="42" t="s">
        <v>98</v>
      </c>
      <c r="C125" s="42"/>
      <c r="D125" s="42"/>
      <c r="E125" s="42"/>
      <c r="F125" s="42"/>
      <c r="G125" s="42"/>
      <c r="H125" s="42"/>
      <c r="I125" s="42"/>
      <c r="J125" s="42"/>
      <c r="K125" s="42"/>
      <c r="L125" s="42"/>
      <c r="M125" s="42"/>
      <c r="N125" s="42"/>
      <c r="O125" s="42"/>
      <c r="P125" s="42"/>
      <c r="Q125" s="42"/>
      <c r="R125" s="42"/>
      <c r="S125" s="42"/>
      <c r="T125" s="42"/>
      <c r="U125" s="42"/>
      <c r="V125" s="42"/>
      <c r="W125" s="42"/>
      <c r="X125" s="42"/>
    </row>
    <row r="126" spans="1:25" s="41" customFormat="1" ht="12" customHeight="1">
      <c r="A126" s="72"/>
      <c r="B126" s="42"/>
      <c r="C126" s="42"/>
      <c r="D126" s="42"/>
      <c r="E126" s="42"/>
      <c r="F126" s="42"/>
      <c r="G126" s="42"/>
      <c r="H126" s="42"/>
      <c r="I126" s="42"/>
      <c r="J126" s="42"/>
      <c r="K126" s="42"/>
      <c r="L126" s="42"/>
      <c r="M126" s="42"/>
      <c r="N126" s="42"/>
      <c r="O126" s="42"/>
      <c r="P126" s="42"/>
      <c r="Q126" s="42"/>
      <c r="R126" s="42"/>
      <c r="S126" s="42"/>
      <c r="T126" s="42"/>
      <c r="U126" s="42"/>
      <c r="V126" s="42"/>
      <c r="W126" s="42"/>
      <c r="X126" s="42"/>
    </row>
    <row r="127" spans="1:25" s="41" customFormat="1" ht="18" customHeight="1">
      <c r="A127" s="44"/>
      <c r="B127" s="639"/>
      <c r="C127" s="639"/>
      <c r="D127" s="773" t="s">
        <v>99</v>
      </c>
      <c r="E127" s="798"/>
      <c r="F127" s="798"/>
      <c r="G127" s="798"/>
      <c r="H127" s="798"/>
      <c r="I127" s="798"/>
      <c r="J127" s="798"/>
      <c r="K127" s="798"/>
      <c r="L127" s="798"/>
      <c r="M127" s="798"/>
      <c r="N127" s="798"/>
      <c r="O127" s="798"/>
      <c r="P127" s="798"/>
      <c r="Q127" s="798"/>
      <c r="R127" s="798"/>
      <c r="S127" s="798"/>
      <c r="T127" s="798"/>
      <c r="U127" s="798"/>
      <c r="V127" s="798"/>
      <c r="W127" s="798"/>
      <c r="X127" s="799"/>
      <c r="Y127" s="44"/>
    </row>
    <row r="128" spans="1:25" s="41" customFormat="1" ht="36" customHeight="1">
      <c r="A128" s="44"/>
      <c r="B128" s="657" t="s">
        <v>76</v>
      </c>
      <c r="C128" s="657"/>
      <c r="D128" s="792" t="s">
        <v>100</v>
      </c>
      <c r="E128" s="792"/>
      <c r="F128" s="792"/>
      <c r="G128" s="792"/>
      <c r="H128" s="792"/>
      <c r="I128" s="792"/>
      <c r="J128" s="792"/>
      <c r="K128" s="792"/>
      <c r="L128" s="792"/>
      <c r="M128" s="792"/>
      <c r="N128" s="792"/>
      <c r="O128" s="792"/>
      <c r="P128" s="792"/>
      <c r="Q128" s="792"/>
      <c r="R128" s="792"/>
      <c r="S128" s="792"/>
      <c r="T128" s="792"/>
      <c r="U128" s="792"/>
      <c r="V128" s="792"/>
      <c r="W128" s="792"/>
      <c r="X128" s="793"/>
      <c r="Y128" s="44"/>
    </row>
    <row r="129" spans="1:25" s="41" customFormat="1" ht="36" customHeight="1">
      <c r="A129" s="44"/>
      <c r="B129" s="642"/>
      <c r="C129" s="642"/>
      <c r="D129" s="792" t="s">
        <v>101</v>
      </c>
      <c r="E129" s="792"/>
      <c r="F129" s="792"/>
      <c r="G129" s="792"/>
      <c r="H129" s="792"/>
      <c r="I129" s="792"/>
      <c r="J129" s="792"/>
      <c r="K129" s="792"/>
      <c r="L129" s="792"/>
      <c r="M129" s="792"/>
      <c r="N129" s="792"/>
      <c r="O129" s="792"/>
      <c r="P129" s="792"/>
      <c r="Q129" s="792"/>
      <c r="R129" s="792"/>
      <c r="S129" s="792"/>
      <c r="T129" s="792"/>
      <c r="U129" s="792"/>
      <c r="V129" s="792"/>
      <c r="W129" s="792"/>
      <c r="X129" s="793"/>
      <c r="Y129" s="44"/>
    </row>
    <row r="130" spans="1:25" s="41" customFormat="1" ht="36" customHeight="1">
      <c r="A130" s="44"/>
      <c r="B130" s="642"/>
      <c r="C130" s="642"/>
      <c r="D130" s="794" t="s">
        <v>102</v>
      </c>
      <c r="E130" s="794"/>
      <c r="F130" s="794"/>
      <c r="G130" s="794"/>
      <c r="H130" s="794"/>
      <c r="I130" s="794"/>
      <c r="J130" s="794"/>
      <c r="K130" s="794"/>
      <c r="L130" s="794"/>
      <c r="M130" s="794"/>
      <c r="N130" s="794"/>
      <c r="O130" s="794"/>
      <c r="P130" s="794"/>
      <c r="Q130" s="794"/>
      <c r="R130" s="794"/>
      <c r="S130" s="794"/>
      <c r="T130" s="794"/>
      <c r="U130" s="794"/>
      <c r="V130" s="794"/>
      <c r="W130" s="794"/>
      <c r="X130" s="784"/>
      <c r="Y130" s="44"/>
    </row>
    <row r="131" spans="1:25" s="41" customFormat="1" ht="21.75" customHeight="1">
      <c r="A131" s="44"/>
      <c r="B131" s="642"/>
      <c r="C131" s="642"/>
      <c r="D131" s="662" t="s">
        <v>719</v>
      </c>
      <c r="E131" s="790"/>
      <c r="F131" s="790"/>
      <c r="G131" s="790"/>
      <c r="H131" s="790"/>
      <c r="I131" s="790"/>
      <c r="J131" s="790"/>
      <c r="K131" s="790"/>
      <c r="L131" s="790"/>
      <c r="M131" s="790"/>
      <c r="N131" s="790"/>
      <c r="O131" s="790"/>
      <c r="P131" s="790"/>
      <c r="Q131" s="790"/>
      <c r="R131" s="790"/>
      <c r="S131" s="790"/>
      <c r="T131" s="790"/>
      <c r="U131" s="790"/>
      <c r="V131" s="790"/>
      <c r="W131" s="790"/>
      <c r="X131" s="791"/>
      <c r="Y131" s="44"/>
    </row>
    <row r="132" spans="1:25" s="41" customFormat="1" ht="46.5" customHeight="1">
      <c r="A132" s="72"/>
      <c r="B132" s="642"/>
      <c r="C132" s="642"/>
      <c r="D132" s="795"/>
      <c r="E132" s="796"/>
      <c r="F132" s="796"/>
      <c r="G132" s="796"/>
      <c r="H132" s="796"/>
      <c r="I132" s="796"/>
      <c r="J132" s="796"/>
      <c r="K132" s="796"/>
      <c r="L132" s="796"/>
      <c r="M132" s="796"/>
      <c r="N132" s="796"/>
      <c r="O132" s="796"/>
      <c r="P132" s="796"/>
      <c r="Q132" s="796"/>
      <c r="R132" s="796"/>
      <c r="S132" s="796"/>
      <c r="T132" s="796"/>
      <c r="U132" s="796"/>
      <c r="V132" s="796"/>
      <c r="W132" s="796"/>
      <c r="X132" s="797"/>
    </row>
    <row r="133" spans="1:25" s="41" customFormat="1" ht="18" customHeight="1">
      <c r="A133" s="72"/>
      <c r="B133" s="87" t="s">
        <v>103</v>
      </c>
      <c r="C133" s="42"/>
      <c r="D133" s="42"/>
      <c r="E133" s="42"/>
      <c r="F133" s="42"/>
      <c r="G133" s="42"/>
      <c r="H133" s="42"/>
      <c r="I133" s="42"/>
      <c r="J133" s="42"/>
      <c r="K133" s="42"/>
      <c r="L133" s="42"/>
      <c r="M133" s="42"/>
      <c r="N133" s="42"/>
      <c r="O133" s="42"/>
      <c r="P133" s="42"/>
      <c r="Q133" s="42"/>
      <c r="R133" s="42"/>
      <c r="S133" s="42"/>
      <c r="T133" s="42"/>
      <c r="U133" s="42"/>
      <c r="V133" s="42"/>
      <c r="W133" s="42"/>
      <c r="X133" s="42"/>
    </row>
    <row r="134" spans="1:25" s="41" customFormat="1" ht="37.5" customHeight="1">
      <c r="A134" s="276"/>
      <c r="B134" s="357" t="s">
        <v>104</v>
      </c>
      <c r="C134" s="357"/>
      <c r="D134" s="357"/>
      <c r="E134" s="357"/>
      <c r="F134" s="357"/>
      <c r="G134" s="357"/>
      <c r="H134" s="357"/>
      <c r="I134" s="357"/>
      <c r="J134" s="357"/>
      <c r="K134" s="357"/>
      <c r="L134" s="357"/>
      <c r="M134" s="357"/>
      <c r="N134" s="357"/>
      <c r="O134" s="357"/>
      <c r="P134" s="357"/>
      <c r="Q134" s="357"/>
      <c r="R134" s="357"/>
      <c r="S134" s="357"/>
      <c r="T134" s="357"/>
      <c r="U134" s="357"/>
      <c r="V134" s="357"/>
      <c r="W134" s="357"/>
      <c r="X134" s="357"/>
    </row>
    <row r="135" spans="1:25" s="41" customFormat="1" ht="36" customHeight="1">
      <c r="A135" s="72"/>
      <c r="B135" s="665" t="s">
        <v>105</v>
      </c>
      <c r="C135" s="665"/>
      <c r="D135" s="665"/>
      <c r="E135" s="665"/>
      <c r="F135" s="665"/>
      <c r="G135" s="665"/>
      <c r="H135" s="665"/>
      <c r="I135" s="665"/>
      <c r="J135" s="665"/>
      <c r="K135" s="665"/>
      <c r="L135" s="665"/>
      <c r="M135" s="665"/>
      <c r="N135" s="665"/>
      <c r="O135" s="665"/>
      <c r="P135" s="665"/>
      <c r="Q135" s="665"/>
      <c r="R135" s="665"/>
      <c r="S135" s="665"/>
      <c r="T135" s="665"/>
      <c r="U135" s="665"/>
      <c r="V135" s="665"/>
      <c r="W135" s="665"/>
      <c r="X135" s="665"/>
    </row>
    <row r="136" spans="1:25" s="41" customFormat="1" ht="18" customHeight="1">
      <c r="A136" s="72"/>
      <c r="B136" s="688" t="s">
        <v>106</v>
      </c>
      <c r="C136" s="688"/>
      <c r="D136" s="668"/>
      <c r="E136" s="668"/>
      <c r="F136" s="668"/>
      <c r="G136" s="668"/>
      <c r="H136" s="668"/>
      <c r="I136" s="668"/>
      <c r="J136" s="668"/>
      <c r="K136" s="668"/>
      <c r="L136" s="668"/>
      <c r="M136" s="668"/>
      <c r="N136" s="688" t="s">
        <v>107</v>
      </c>
      <c r="O136" s="688"/>
      <c r="P136" s="688"/>
      <c r="Q136" s="688"/>
      <c r="R136" s="688"/>
      <c r="S136" s="688"/>
      <c r="T136" s="688"/>
      <c r="U136" s="688"/>
      <c r="V136" s="688"/>
      <c r="W136" s="688"/>
      <c r="X136" s="89"/>
    </row>
    <row r="137" spans="1:25" s="41" customFormat="1" ht="36" customHeight="1">
      <c r="A137" s="72"/>
      <c r="B137" s="642"/>
      <c r="C137" s="642"/>
      <c r="D137" s="784" t="s">
        <v>108</v>
      </c>
      <c r="E137" s="785"/>
      <c r="F137" s="785"/>
      <c r="G137" s="785"/>
      <c r="H137" s="785"/>
      <c r="I137" s="785"/>
      <c r="J137" s="785"/>
      <c r="K137" s="785"/>
      <c r="L137" s="786"/>
      <c r="M137" s="786"/>
      <c r="N137" s="787"/>
      <c r="O137" s="787"/>
      <c r="P137" s="787"/>
      <c r="Q137" s="787"/>
      <c r="R137" s="787"/>
      <c r="S137" s="787"/>
      <c r="T137" s="787"/>
      <c r="U137" s="787"/>
      <c r="V137" s="787"/>
      <c r="W137" s="787"/>
      <c r="X137" s="42"/>
    </row>
    <row r="138" spans="1:25" s="41" customFormat="1" ht="36" customHeight="1">
      <c r="A138" s="72"/>
      <c r="B138" s="642"/>
      <c r="C138" s="642"/>
      <c r="D138" s="784" t="s">
        <v>109</v>
      </c>
      <c r="E138" s="785"/>
      <c r="F138" s="785"/>
      <c r="G138" s="785"/>
      <c r="H138" s="785"/>
      <c r="I138" s="785"/>
      <c r="J138" s="785"/>
      <c r="K138" s="785"/>
      <c r="L138" s="786"/>
      <c r="M138" s="786"/>
      <c r="N138" s="789"/>
      <c r="O138" s="789"/>
      <c r="P138" s="789"/>
      <c r="Q138" s="789"/>
      <c r="R138" s="789"/>
      <c r="S138" s="789"/>
      <c r="T138" s="789"/>
      <c r="U138" s="789"/>
      <c r="V138" s="789"/>
      <c r="W138" s="789"/>
      <c r="X138" s="42"/>
    </row>
    <row r="139" spans="1:25" s="41" customFormat="1" ht="36" customHeight="1">
      <c r="A139" s="72"/>
      <c r="B139" s="642"/>
      <c r="C139" s="642"/>
      <c r="D139" s="784" t="s">
        <v>110</v>
      </c>
      <c r="E139" s="785"/>
      <c r="F139" s="785"/>
      <c r="G139" s="785"/>
      <c r="H139" s="785"/>
      <c r="I139" s="785"/>
      <c r="J139" s="785"/>
      <c r="K139" s="785"/>
      <c r="L139" s="786"/>
      <c r="M139" s="786"/>
      <c r="N139" s="789"/>
      <c r="O139" s="789"/>
      <c r="P139" s="789"/>
      <c r="Q139" s="789"/>
      <c r="R139" s="789"/>
      <c r="S139" s="789"/>
      <c r="T139" s="789"/>
      <c r="U139" s="789"/>
      <c r="V139" s="789"/>
      <c r="W139" s="789"/>
      <c r="X139" s="42"/>
    </row>
    <row r="140" spans="1:25" s="41" customFormat="1" ht="36" customHeight="1">
      <c r="A140" s="72"/>
      <c r="B140" s="642"/>
      <c r="C140" s="642"/>
      <c r="D140" s="784" t="s">
        <v>111</v>
      </c>
      <c r="E140" s="785"/>
      <c r="F140" s="785"/>
      <c r="G140" s="785"/>
      <c r="H140" s="785"/>
      <c r="I140" s="785"/>
      <c r="J140" s="785"/>
      <c r="K140" s="785"/>
      <c r="L140" s="786"/>
      <c r="M140" s="786"/>
      <c r="N140" s="787"/>
      <c r="O140" s="787"/>
      <c r="P140" s="787"/>
      <c r="Q140" s="787"/>
      <c r="R140" s="787"/>
      <c r="S140" s="787"/>
      <c r="T140" s="787"/>
      <c r="U140" s="787"/>
      <c r="V140" s="787"/>
      <c r="W140" s="787"/>
      <c r="X140" s="42"/>
    </row>
    <row r="141" spans="1:25" s="41" customFormat="1" ht="36" customHeight="1">
      <c r="A141" s="72"/>
      <c r="B141" s="642"/>
      <c r="C141" s="642"/>
      <c r="D141" s="784" t="s">
        <v>112</v>
      </c>
      <c r="E141" s="785"/>
      <c r="F141" s="785"/>
      <c r="G141" s="785"/>
      <c r="H141" s="785"/>
      <c r="I141" s="785"/>
      <c r="J141" s="785"/>
      <c r="K141" s="785"/>
      <c r="L141" s="786"/>
      <c r="M141" s="786"/>
      <c r="N141" s="789"/>
      <c r="O141" s="789"/>
      <c r="P141" s="789"/>
      <c r="Q141" s="789"/>
      <c r="R141" s="789"/>
      <c r="S141" s="789"/>
      <c r="T141" s="789"/>
      <c r="U141" s="789"/>
      <c r="V141" s="789"/>
      <c r="W141" s="789"/>
      <c r="X141" s="42"/>
    </row>
    <row r="142" spans="1:25" s="41" customFormat="1" ht="36" customHeight="1">
      <c r="A142" s="72"/>
      <c r="B142" s="642"/>
      <c r="C142" s="642"/>
      <c r="D142" s="784" t="s">
        <v>113</v>
      </c>
      <c r="E142" s="785"/>
      <c r="F142" s="785"/>
      <c r="G142" s="785"/>
      <c r="H142" s="785"/>
      <c r="I142" s="785"/>
      <c r="J142" s="785"/>
      <c r="K142" s="785"/>
      <c r="L142" s="786"/>
      <c r="M142" s="786"/>
      <c r="N142" s="789"/>
      <c r="O142" s="789"/>
      <c r="P142" s="789"/>
      <c r="Q142" s="789"/>
      <c r="R142" s="789"/>
      <c r="S142" s="789"/>
      <c r="T142" s="789"/>
      <c r="U142" s="789"/>
      <c r="V142" s="789"/>
      <c r="W142" s="789"/>
      <c r="X142" s="42"/>
    </row>
    <row r="143" spans="1:25" s="41" customFormat="1" ht="36" customHeight="1">
      <c r="A143" s="72"/>
      <c r="B143" s="642"/>
      <c r="C143" s="642"/>
      <c r="D143" s="784" t="s">
        <v>114</v>
      </c>
      <c r="E143" s="785"/>
      <c r="F143" s="785"/>
      <c r="G143" s="785"/>
      <c r="H143" s="785"/>
      <c r="I143" s="785"/>
      <c r="J143" s="785"/>
      <c r="K143" s="785"/>
      <c r="L143" s="786"/>
      <c r="M143" s="786"/>
      <c r="N143" s="789"/>
      <c r="O143" s="789"/>
      <c r="P143" s="789"/>
      <c r="Q143" s="789"/>
      <c r="R143" s="789"/>
      <c r="S143" s="789"/>
      <c r="T143" s="789"/>
      <c r="U143" s="789"/>
      <c r="V143" s="789"/>
      <c r="W143" s="789"/>
      <c r="X143" s="42"/>
    </row>
    <row r="144" spans="1:25" s="41" customFormat="1" ht="36" customHeight="1">
      <c r="A144" s="72"/>
      <c r="B144" s="642"/>
      <c r="C144" s="642"/>
      <c r="D144" s="784" t="s">
        <v>115</v>
      </c>
      <c r="E144" s="785"/>
      <c r="F144" s="785"/>
      <c r="G144" s="785"/>
      <c r="H144" s="785"/>
      <c r="I144" s="785"/>
      <c r="J144" s="785"/>
      <c r="K144" s="785"/>
      <c r="L144" s="786"/>
      <c r="M144" s="786"/>
      <c r="N144" s="787"/>
      <c r="O144" s="787"/>
      <c r="P144" s="787"/>
      <c r="Q144" s="787"/>
      <c r="R144" s="787"/>
      <c r="S144" s="787"/>
      <c r="T144" s="787"/>
      <c r="U144" s="787"/>
      <c r="V144" s="787"/>
      <c r="W144" s="787"/>
      <c r="X144" s="42"/>
    </row>
    <row r="145" spans="1:24" s="41" customFormat="1" ht="36" customHeight="1">
      <c r="A145" s="72"/>
      <c r="B145" s="657" t="s">
        <v>76</v>
      </c>
      <c r="C145" s="657"/>
      <c r="D145" s="784" t="s">
        <v>116</v>
      </c>
      <c r="E145" s="785"/>
      <c r="F145" s="785"/>
      <c r="G145" s="785"/>
      <c r="H145" s="785"/>
      <c r="I145" s="785"/>
      <c r="J145" s="785"/>
      <c r="K145" s="785"/>
      <c r="L145" s="786"/>
      <c r="M145" s="786"/>
      <c r="N145" s="788" t="s">
        <v>767</v>
      </c>
      <c r="O145" s="788"/>
      <c r="P145" s="788"/>
      <c r="Q145" s="788"/>
      <c r="R145" s="788"/>
      <c r="S145" s="788"/>
      <c r="T145" s="788"/>
      <c r="U145" s="788"/>
      <c r="V145" s="788"/>
      <c r="W145" s="788"/>
      <c r="X145" s="42"/>
    </row>
    <row r="146" spans="1:24" s="41" customFormat="1" ht="21" customHeight="1">
      <c r="A146" s="72"/>
      <c r="B146" s="776"/>
      <c r="C146" s="777"/>
      <c r="D146" s="660" t="s">
        <v>720</v>
      </c>
      <c r="E146" s="661"/>
      <c r="F146" s="661"/>
      <c r="G146" s="661"/>
      <c r="H146" s="661"/>
      <c r="I146" s="661"/>
      <c r="J146" s="661"/>
      <c r="K146" s="661"/>
      <c r="L146" s="662"/>
      <c r="M146" s="662"/>
      <c r="N146" s="663" t="s">
        <v>721</v>
      </c>
      <c r="O146" s="664"/>
      <c r="P146" s="664"/>
      <c r="Q146" s="664"/>
      <c r="R146" s="664"/>
      <c r="S146" s="664"/>
      <c r="T146" s="664"/>
      <c r="U146" s="664"/>
      <c r="V146" s="664"/>
      <c r="W146" s="664"/>
      <c r="X146" s="42"/>
    </row>
    <row r="147" spans="1:24" s="41" customFormat="1" ht="54" customHeight="1">
      <c r="A147" s="72"/>
      <c r="B147" s="778"/>
      <c r="C147" s="779"/>
      <c r="D147" s="780"/>
      <c r="E147" s="781"/>
      <c r="F147" s="781"/>
      <c r="G147" s="781"/>
      <c r="H147" s="781"/>
      <c r="I147" s="781"/>
      <c r="J147" s="781"/>
      <c r="K147" s="781"/>
      <c r="L147" s="782"/>
      <c r="M147" s="782"/>
      <c r="N147" s="783"/>
      <c r="O147" s="783"/>
      <c r="P147" s="783"/>
      <c r="Q147" s="783"/>
      <c r="R147" s="783"/>
      <c r="S147" s="783"/>
      <c r="T147" s="783"/>
      <c r="U147" s="783"/>
      <c r="V147" s="783"/>
      <c r="W147" s="783"/>
      <c r="X147" s="42"/>
    </row>
    <row r="148" spans="1:24" s="41" customFormat="1" ht="18" customHeight="1">
      <c r="A148" s="72"/>
      <c r="B148" s="87" t="s">
        <v>117</v>
      </c>
      <c r="C148" s="42"/>
      <c r="D148" s="42"/>
      <c r="E148" s="42"/>
      <c r="F148" s="42"/>
      <c r="G148" s="42"/>
      <c r="H148" s="42"/>
      <c r="I148" s="42"/>
      <c r="J148" s="42"/>
      <c r="K148" s="42"/>
      <c r="L148" s="42"/>
      <c r="M148" s="42"/>
      <c r="N148" s="42"/>
      <c r="O148" s="42"/>
      <c r="P148" s="42"/>
      <c r="Q148" s="42"/>
      <c r="R148" s="42"/>
      <c r="S148" s="42"/>
      <c r="T148" s="42"/>
      <c r="U148" s="42"/>
      <c r="V148" s="42"/>
      <c r="W148" s="42"/>
      <c r="X148" s="42"/>
    </row>
    <row r="149" spans="1:24" s="41" customFormat="1" ht="18" customHeight="1">
      <c r="A149" s="72"/>
      <c r="B149" s="42"/>
      <c r="C149" s="42"/>
      <c r="D149" s="42"/>
      <c r="E149" s="42"/>
      <c r="F149" s="42"/>
      <c r="G149" s="42"/>
      <c r="H149" s="42"/>
      <c r="I149" s="42"/>
      <c r="J149" s="42"/>
      <c r="K149" s="42"/>
      <c r="L149" s="42"/>
      <c r="M149" s="42"/>
      <c r="N149" s="42"/>
      <c r="O149" s="42"/>
      <c r="P149" s="42"/>
      <c r="Q149" s="42"/>
      <c r="R149" s="42"/>
      <c r="S149" s="42"/>
      <c r="T149" s="42"/>
      <c r="U149" s="42"/>
      <c r="V149" s="42"/>
      <c r="W149" s="42"/>
      <c r="X149" s="42"/>
    </row>
    <row r="150" spans="1:24" s="41" customFormat="1" ht="18" customHeight="1">
      <c r="A150" s="72" t="s">
        <v>307</v>
      </c>
      <c r="B150" s="42"/>
      <c r="C150" s="42"/>
      <c r="D150" s="42"/>
      <c r="E150" s="42"/>
      <c r="F150" s="42"/>
      <c r="G150" s="42"/>
      <c r="H150" s="42"/>
      <c r="I150" s="42"/>
      <c r="J150" s="42"/>
      <c r="K150" s="42"/>
      <c r="L150" s="42"/>
      <c r="M150" s="42"/>
      <c r="N150" s="42"/>
      <c r="O150" s="42"/>
      <c r="P150" s="42"/>
      <c r="Q150" s="42"/>
      <c r="R150" s="42"/>
      <c r="S150" s="42"/>
      <c r="T150" s="42"/>
      <c r="U150" s="42"/>
      <c r="V150" s="42"/>
      <c r="W150" s="42"/>
      <c r="X150" s="42"/>
    </row>
    <row r="151" spans="1:24" s="41" customFormat="1" ht="18" customHeight="1">
      <c r="A151" s="72" t="s">
        <v>118</v>
      </c>
      <c r="B151" s="42"/>
      <c r="C151" s="42"/>
      <c r="D151" s="42"/>
      <c r="E151" s="42"/>
      <c r="F151" s="42"/>
      <c r="G151" s="42"/>
      <c r="H151" s="42"/>
      <c r="I151" s="42"/>
      <c r="J151" s="42"/>
      <c r="K151" s="42"/>
      <c r="L151" s="42"/>
      <c r="M151" s="42"/>
      <c r="N151" s="42"/>
      <c r="O151" s="42"/>
      <c r="P151" s="42"/>
      <c r="Q151" s="42"/>
      <c r="R151" s="42"/>
      <c r="S151" s="42"/>
      <c r="T151" s="42"/>
      <c r="U151" s="42"/>
      <c r="V151" s="42"/>
      <c r="W151" s="42"/>
      <c r="X151" s="42"/>
    </row>
    <row r="152" spans="1:24" s="41" customFormat="1" ht="45.75" customHeight="1" thickBot="1">
      <c r="A152" s="72"/>
      <c r="B152" s="665" t="s">
        <v>119</v>
      </c>
      <c r="C152" s="665"/>
      <c r="D152" s="665"/>
      <c r="E152" s="665"/>
      <c r="F152" s="665"/>
      <c r="G152" s="665"/>
      <c r="H152" s="665"/>
      <c r="I152" s="665"/>
      <c r="J152" s="665"/>
      <c r="K152" s="665"/>
      <c r="L152" s="665"/>
      <c r="M152" s="665"/>
      <c r="N152" s="665"/>
      <c r="O152" s="665"/>
      <c r="P152" s="665"/>
      <c r="Q152" s="665"/>
      <c r="R152" s="665"/>
      <c r="S152" s="665"/>
      <c r="T152" s="665"/>
      <c r="U152" s="665"/>
      <c r="V152" s="665"/>
      <c r="W152" s="665"/>
      <c r="X152" s="665"/>
    </row>
    <row r="153" spans="1:24" s="43" customFormat="1" ht="36" customHeight="1" thickBot="1">
      <c r="A153" s="774" t="s">
        <v>59</v>
      </c>
      <c r="B153" s="775"/>
      <c r="C153" s="666" t="s">
        <v>311</v>
      </c>
      <c r="D153" s="666"/>
      <c r="E153" s="666"/>
      <c r="F153" s="666"/>
      <c r="G153" s="666"/>
      <c r="H153" s="666"/>
      <c r="I153" s="666"/>
      <c r="J153" s="666"/>
      <c r="K153" s="666"/>
      <c r="L153" s="666"/>
      <c r="M153" s="666"/>
      <c r="N153" s="666"/>
      <c r="O153" s="666"/>
      <c r="P153" s="666"/>
      <c r="Q153" s="666"/>
      <c r="R153" s="666"/>
      <c r="S153" s="666"/>
      <c r="T153" s="666"/>
      <c r="U153" s="666"/>
      <c r="V153" s="666"/>
      <c r="W153" s="666"/>
      <c r="X153" s="666"/>
    </row>
    <row r="154" spans="1:24" s="41" customFormat="1" ht="18" customHeight="1">
      <c r="A154" s="667" t="s">
        <v>75</v>
      </c>
      <c r="B154" s="667"/>
      <c r="C154" s="668" t="s">
        <v>120</v>
      </c>
      <c r="D154" s="668"/>
      <c r="E154" s="668"/>
      <c r="F154" s="668"/>
      <c r="G154" s="668"/>
      <c r="H154" s="668"/>
      <c r="I154" s="668"/>
      <c r="J154" s="668"/>
      <c r="K154" s="668"/>
      <c r="L154" s="668"/>
      <c r="M154" s="668"/>
      <c r="N154" s="668"/>
      <c r="O154" s="668"/>
      <c r="P154" s="668"/>
      <c r="Q154" s="668"/>
      <c r="R154" s="668"/>
      <c r="S154" s="668"/>
      <c r="T154" s="668"/>
      <c r="U154" s="668"/>
      <c r="V154" s="668"/>
      <c r="W154" s="668"/>
      <c r="X154" s="668"/>
    </row>
    <row r="155" spans="1:24" s="41" customFormat="1" ht="36" customHeight="1">
      <c r="A155" s="642"/>
      <c r="B155" s="642"/>
      <c r="C155" s="643" t="s">
        <v>121</v>
      </c>
      <c r="D155" s="644"/>
      <c r="E155" s="644"/>
      <c r="F155" s="644"/>
      <c r="G155" s="644"/>
      <c r="H155" s="644"/>
      <c r="I155" s="644"/>
      <c r="J155" s="644"/>
      <c r="K155" s="644"/>
      <c r="L155" s="644"/>
      <c r="M155" s="644"/>
      <c r="N155" s="644"/>
      <c r="O155" s="644"/>
      <c r="P155" s="644"/>
      <c r="Q155" s="644"/>
      <c r="R155" s="644"/>
      <c r="S155" s="644"/>
      <c r="T155" s="644"/>
      <c r="U155" s="644"/>
      <c r="V155" s="644"/>
      <c r="W155" s="644"/>
      <c r="X155" s="644"/>
    </row>
    <row r="156" spans="1:24" s="41" customFormat="1" ht="36" customHeight="1">
      <c r="A156" s="642"/>
      <c r="B156" s="642"/>
      <c r="C156" s="658" t="s">
        <v>384</v>
      </c>
      <c r="D156" s="659"/>
      <c r="E156" s="659"/>
      <c r="F156" s="659"/>
      <c r="G156" s="659"/>
      <c r="H156" s="659"/>
      <c r="I156" s="659"/>
      <c r="J156" s="659"/>
      <c r="K156" s="659"/>
      <c r="L156" s="659"/>
      <c r="M156" s="659"/>
      <c r="N156" s="659"/>
      <c r="O156" s="659"/>
      <c r="P156" s="659"/>
      <c r="Q156" s="659"/>
      <c r="R156" s="659"/>
      <c r="S156" s="659"/>
      <c r="T156" s="659"/>
      <c r="U156" s="659"/>
      <c r="V156" s="659"/>
      <c r="W156" s="659"/>
      <c r="X156" s="659"/>
    </row>
    <row r="157" spans="1:24" s="41" customFormat="1" ht="36" customHeight="1">
      <c r="A157" s="642"/>
      <c r="B157" s="642"/>
      <c r="C157" s="643" t="s">
        <v>280</v>
      </c>
      <c r="D157" s="644"/>
      <c r="E157" s="644"/>
      <c r="F157" s="644"/>
      <c r="G157" s="644"/>
      <c r="H157" s="644"/>
      <c r="I157" s="644"/>
      <c r="J157" s="644"/>
      <c r="K157" s="644"/>
      <c r="L157" s="644"/>
      <c r="M157" s="644"/>
      <c r="N157" s="644"/>
      <c r="O157" s="644"/>
      <c r="P157" s="644"/>
      <c r="Q157" s="644"/>
      <c r="R157" s="644"/>
      <c r="S157" s="644"/>
      <c r="T157" s="644"/>
      <c r="U157" s="644"/>
      <c r="V157" s="644"/>
      <c r="W157" s="644"/>
      <c r="X157" s="644"/>
    </row>
    <row r="158" spans="1:24" s="41" customFormat="1" ht="36" customHeight="1">
      <c r="A158" s="642"/>
      <c r="B158" s="642"/>
      <c r="C158" s="643" t="s">
        <v>281</v>
      </c>
      <c r="D158" s="644"/>
      <c r="E158" s="644"/>
      <c r="F158" s="644"/>
      <c r="G158" s="644"/>
      <c r="H158" s="644"/>
      <c r="I158" s="644"/>
      <c r="J158" s="644"/>
      <c r="K158" s="644"/>
      <c r="L158" s="644"/>
      <c r="M158" s="644"/>
      <c r="N158" s="644"/>
      <c r="O158" s="644"/>
      <c r="P158" s="644"/>
      <c r="Q158" s="644"/>
      <c r="R158" s="644"/>
      <c r="S158" s="644"/>
      <c r="T158" s="644"/>
      <c r="U158" s="644"/>
      <c r="V158" s="644"/>
      <c r="W158" s="644"/>
      <c r="X158" s="644"/>
    </row>
    <row r="159" spans="1:24" s="41" customFormat="1" ht="36" customHeight="1">
      <c r="A159" s="657" t="s">
        <v>76</v>
      </c>
      <c r="B159" s="657"/>
      <c r="C159" s="643" t="s">
        <v>282</v>
      </c>
      <c r="D159" s="644"/>
      <c r="E159" s="644"/>
      <c r="F159" s="644"/>
      <c r="G159" s="644"/>
      <c r="H159" s="644"/>
      <c r="I159" s="644"/>
      <c r="J159" s="644"/>
      <c r="K159" s="644"/>
      <c r="L159" s="644"/>
      <c r="M159" s="644"/>
      <c r="N159" s="644"/>
      <c r="O159" s="644"/>
      <c r="P159" s="644"/>
      <c r="Q159" s="644"/>
      <c r="R159" s="644"/>
      <c r="S159" s="644"/>
      <c r="T159" s="644"/>
      <c r="U159" s="644"/>
      <c r="V159" s="644"/>
      <c r="W159" s="644"/>
      <c r="X159" s="644"/>
    </row>
    <row r="160" spans="1:24" s="41" customFormat="1" ht="36" customHeight="1">
      <c r="A160" s="642"/>
      <c r="B160" s="642"/>
      <c r="C160" s="643" t="s">
        <v>385</v>
      </c>
      <c r="D160" s="644"/>
      <c r="E160" s="644"/>
      <c r="F160" s="644"/>
      <c r="G160" s="644"/>
      <c r="H160" s="644"/>
      <c r="I160" s="644"/>
      <c r="J160" s="644"/>
      <c r="K160" s="644"/>
      <c r="L160" s="644"/>
      <c r="M160" s="644"/>
      <c r="N160" s="644"/>
      <c r="O160" s="644"/>
      <c r="P160" s="644"/>
      <c r="Q160" s="644"/>
      <c r="R160" s="644"/>
      <c r="S160" s="644"/>
      <c r="T160" s="644"/>
      <c r="U160" s="644"/>
      <c r="V160" s="644"/>
      <c r="W160" s="644"/>
      <c r="X160" s="644"/>
    </row>
    <row r="161" spans="1:24" s="41" customFormat="1" ht="39.6" customHeight="1">
      <c r="A161" s="642"/>
      <c r="B161" s="642"/>
      <c r="C161" s="643" t="s">
        <v>386</v>
      </c>
      <c r="D161" s="644"/>
      <c r="E161" s="644"/>
      <c r="F161" s="644"/>
      <c r="G161" s="644"/>
      <c r="H161" s="644"/>
      <c r="I161" s="644"/>
      <c r="J161" s="644"/>
      <c r="K161" s="644"/>
      <c r="L161" s="644"/>
      <c r="M161" s="644"/>
      <c r="N161" s="644"/>
      <c r="O161" s="644"/>
      <c r="P161" s="644"/>
      <c r="Q161" s="644"/>
      <c r="R161" s="644"/>
      <c r="S161" s="644"/>
      <c r="T161" s="644"/>
      <c r="U161" s="644"/>
      <c r="V161" s="644"/>
      <c r="W161" s="644"/>
      <c r="X161" s="644"/>
    </row>
    <row r="162" spans="1:24" s="41" customFormat="1" ht="36" customHeight="1">
      <c r="A162" s="642"/>
      <c r="B162" s="642"/>
      <c r="C162" s="643" t="s">
        <v>387</v>
      </c>
      <c r="D162" s="644"/>
      <c r="E162" s="644"/>
      <c r="F162" s="644"/>
      <c r="G162" s="644"/>
      <c r="H162" s="644"/>
      <c r="I162" s="644"/>
      <c r="J162" s="644"/>
      <c r="K162" s="644"/>
      <c r="L162" s="644"/>
      <c r="M162" s="644"/>
      <c r="N162" s="644"/>
      <c r="O162" s="644"/>
      <c r="P162" s="644"/>
      <c r="Q162" s="644"/>
      <c r="R162" s="644"/>
      <c r="S162" s="644"/>
      <c r="T162" s="644"/>
      <c r="U162" s="644"/>
      <c r="V162" s="644"/>
      <c r="W162" s="644"/>
      <c r="X162" s="644"/>
    </row>
    <row r="163" spans="1:24" s="41" customFormat="1" ht="36" customHeight="1">
      <c r="A163" s="642"/>
      <c r="B163" s="642"/>
      <c r="C163" s="658" t="s">
        <v>388</v>
      </c>
      <c r="D163" s="659"/>
      <c r="E163" s="659"/>
      <c r="F163" s="659"/>
      <c r="G163" s="659"/>
      <c r="H163" s="659"/>
      <c r="I163" s="659"/>
      <c r="J163" s="659"/>
      <c r="K163" s="659"/>
      <c r="L163" s="659"/>
      <c r="M163" s="659"/>
      <c r="N163" s="659"/>
      <c r="O163" s="659"/>
      <c r="P163" s="659"/>
      <c r="Q163" s="659"/>
      <c r="R163" s="659"/>
      <c r="S163" s="659"/>
      <c r="T163" s="659"/>
      <c r="U163" s="659"/>
      <c r="V163" s="659"/>
      <c r="W163" s="659"/>
      <c r="X163" s="659"/>
    </row>
    <row r="164" spans="1:24" s="41" customFormat="1" ht="18" customHeight="1">
      <c r="A164" s="72"/>
      <c r="B164" s="42"/>
      <c r="C164" s="42"/>
      <c r="D164" s="42"/>
      <c r="E164" s="42"/>
      <c r="F164" s="42"/>
      <c r="G164" s="42"/>
      <c r="H164" s="42"/>
      <c r="I164" s="42"/>
      <c r="J164" s="42"/>
      <c r="K164" s="42"/>
      <c r="L164" s="42"/>
      <c r="M164" s="42"/>
      <c r="N164" s="42"/>
      <c r="O164" s="42"/>
      <c r="P164" s="42"/>
      <c r="Q164" s="42"/>
      <c r="R164" s="42"/>
      <c r="S164" s="42"/>
      <c r="T164" s="42"/>
      <c r="U164" s="42"/>
      <c r="V164" s="42"/>
      <c r="W164" s="42"/>
      <c r="X164" s="42"/>
    </row>
    <row r="165" spans="1:24" s="41" customFormat="1" ht="18" customHeight="1">
      <c r="A165" s="72" t="s">
        <v>122</v>
      </c>
      <c r="B165" s="42"/>
      <c r="C165" s="42"/>
      <c r="D165" s="42"/>
      <c r="E165" s="42"/>
      <c r="F165" s="42"/>
      <c r="G165" s="42"/>
      <c r="H165" s="42"/>
      <c r="I165" s="42"/>
      <c r="J165" s="42"/>
      <c r="K165" s="42"/>
      <c r="L165" s="42"/>
      <c r="M165" s="42"/>
      <c r="N165" s="42"/>
      <c r="O165" s="42"/>
      <c r="P165" s="42"/>
      <c r="Q165" s="42"/>
      <c r="R165" s="42"/>
      <c r="S165" s="42"/>
      <c r="T165" s="42"/>
      <c r="U165" s="42"/>
      <c r="V165" s="42"/>
      <c r="W165" s="42"/>
      <c r="X165" s="42"/>
    </row>
    <row r="166" spans="1:24" s="41" customFormat="1" ht="18" customHeight="1">
      <c r="A166" s="735" t="s">
        <v>120</v>
      </c>
      <c r="B166" s="735"/>
      <c r="C166" s="735"/>
      <c r="D166" s="735"/>
      <c r="E166" s="735"/>
      <c r="F166" s="735"/>
      <c r="G166" s="735"/>
      <c r="H166" s="735"/>
      <c r="I166" s="735"/>
      <c r="J166" s="735"/>
      <c r="K166" s="735"/>
      <c r="L166" s="735"/>
      <c r="M166" s="735"/>
      <c r="N166" s="735"/>
      <c r="O166" s="735"/>
      <c r="P166" s="735"/>
      <c r="Q166" s="735"/>
      <c r="R166" s="735"/>
      <c r="S166" s="735"/>
      <c r="T166" s="735"/>
      <c r="U166" s="735"/>
      <c r="V166" s="735"/>
      <c r="W166" s="735"/>
      <c r="X166" s="735"/>
    </row>
    <row r="167" spans="1:24" s="41" customFormat="1" ht="18" customHeight="1">
      <c r="A167" s="973" t="s">
        <v>123</v>
      </c>
      <c r="B167" s="973"/>
      <c r="C167" s="973"/>
      <c r="D167" s="931" t="s">
        <v>246</v>
      </c>
      <c r="E167" s="932"/>
      <c r="F167" s="932"/>
      <c r="G167" s="90"/>
      <c r="H167" s="946" t="s">
        <v>76</v>
      </c>
      <c r="I167" s="657"/>
      <c r="J167" s="931" t="s">
        <v>247</v>
      </c>
      <c r="K167" s="932"/>
      <c r="L167" s="932"/>
      <c r="M167" s="932"/>
      <c r="N167" s="946" t="s">
        <v>76</v>
      </c>
      <c r="O167" s="657"/>
      <c r="P167" s="931" t="s">
        <v>710</v>
      </c>
      <c r="Q167" s="932"/>
      <c r="R167" s="932"/>
      <c r="S167" s="948"/>
      <c r="T167" s="948"/>
      <c r="U167" s="948"/>
      <c r="V167" s="948"/>
      <c r="W167" s="948"/>
      <c r="X167" s="322" t="s">
        <v>249</v>
      </c>
    </row>
    <row r="168" spans="1:24" s="41" customFormat="1" ht="18" customHeight="1">
      <c r="A168" s="973" t="s">
        <v>124</v>
      </c>
      <c r="B168" s="973"/>
      <c r="C168" s="973"/>
      <c r="D168" s="931" t="s">
        <v>248</v>
      </c>
      <c r="E168" s="932"/>
      <c r="F168" s="932"/>
      <c r="G168" s="90"/>
      <c r="H168" s="947"/>
      <c r="I168" s="642"/>
      <c r="J168" s="931" t="s">
        <v>247</v>
      </c>
      <c r="K168" s="932"/>
      <c r="L168" s="932"/>
      <c r="M168" s="932"/>
      <c r="N168" s="946" t="s">
        <v>76</v>
      </c>
      <c r="O168" s="657"/>
      <c r="P168" s="931" t="s">
        <v>710</v>
      </c>
      <c r="Q168" s="932"/>
      <c r="R168" s="932"/>
      <c r="S168" s="948"/>
      <c r="T168" s="948"/>
      <c r="U168" s="948"/>
      <c r="V168" s="948"/>
      <c r="W168" s="948"/>
      <c r="X168" s="322" t="s">
        <v>249</v>
      </c>
    </row>
    <row r="169" spans="1:24" s="41" customFormat="1" ht="18" customHeight="1">
      <c r="A169" s="973" t="s">
        <v>125</v>
      </c>
      <c r="B169" s="973"/>
      <c r="C169" s="973"/>
      <c r="D169" s="787"/>
      <c r="E169" s="787"/>
      <c r="F169" s="787"/>
      <c r="G169" s="787"/>
      <c r="H169" s="787"/>
      <c r="I169" s="787"/>
      <c r="J169" s="787"/>
      <c r="K169" s="787"/>
      <c r="L169" s="787"/>
      <c r="M169" s="787"/>
      <c r="N169" s="787"/>
      <c r="O169" s="787"/>
      <c r="P169" s="787"/>
      <c r="Q169" s="787"/>
      <c r="R169" s="787"/>
      <c r="S169" s="787"/>
      <c r="T169" s="787"/>
      <c r="U169" s="787"/>
      <c r="V169" s="787"/>
      <c r="W169" s="787"/>
      <c r="X169" s="787"/>
    </row>
    <row r="170" spans="1:24" s="41" customFormat="1" ht="18" customHeight="1">
      <c r="A170" s="72"/>
      <c r="B170" s="42"/>
      <c r="C170" s="42"/>
      <c r="D170" s="42"/>
      <c r="E170" s="42"/>
      <c r="F170" s="42"/>
      <c r="G170" s="42"/>
      <c r="H170" s="42"/>
      <c r="I170" s="42"/>
      <c r="J170" s="42"/>
      <c r="K170" s="42"/>
      <c r="L170" s="42"/>
      <c r="M170" s="42"/>
      <c r="N170" s="42"/>
      <c r="O170" s="42"/>
      <c r="P170" s="42"/>
      <c r="Q170" s="42"/>
      <c r="R170" s="42"/>
      <c r="S170" s="42"/>
      <c r="T170" s="42"/>
      <c r="U170" s="42"/>
      <c r="V170" s="42"/>
      <c r="W170" s="42"/>
      <c r="X170" s="42"/>
    </row>
    <row r="171" spans="1:24" s="41" customFormat="1" ht="18" customHeight="1">
      <c r="A171" s="72"/>
      <c r="B171" s="42"/>
      <c r="C171" s="42"/>
      <c r="D171" s="42"/>
      <c r="E171" s="42"/>
      <c r="F171" s="42"/>
      <c r="G171" s="42"/>
      <c r="H171" s="42"/>
      <c r="I171" s="42"/>
      <c r="J171" s="42"/>
      <c r="K171" s="42"/>
      <c r="L171" s="42"/>
      <c r="M171" s="42"/>
      <c r="N171" s="42"/>
      <c r="O171" s="42"/>
      <c r="P171" s="42"/>
      <c r="Q171" s="42"/>
      <c r="R171" s="42"/>
      <c r="S171" s="42"/>
      <c r="T171" s="42"/>
      <c r="U171" s="42"/>
      <c r="V171" s="42"/>
      <c r="W171" s="42"/>
      <c r="X171" s="42"/>
    </row>
    <row r="172" spans="1:24" s="41" customFormat="1" ht="18" customHeight="1">
      <c r="A172" s="72" t="s">
        <v>126</v>
      </c>
      <c r="B172" s="42"/>
      <c r="C172" s="42"/>
      <c r="D172" s="42"/>
      <c r="E172" s="42"/>
      <c r="F172" s="42"/>
      <c r="G172" s="42"/>
      <c r="H172" s="42"/>
      <c r="I172" s="42"/>
      <c r="J172" s="42"/>
      <c r="K172" s="42"/>
      <c r="L172" s="42"/>
      <c r="M172" s="42"/>
      <c r="N172" s="42"/>
      <c r="O172" s="42"/>
      <c r="P172" s="42"/>
      <c r="Q172" s="42"/>
      <c r="R172" s="42"/>
      <c r="S172" s="42"/>
      <c r="T172" s="42"/>
      <c r="U172" s="42"/>
      <c r="V172" s="42"/>
      <c r="W172" s="42"/>
      <c r="X172" s="42"/>
    </row>
    <row r="173" spans="1:24" s="41" customFormat="1" ht="18" customHeight="1">
      <c r="A173" s="72"/>
      <c r="B173" s="42" t="s">
        <v>127</v>
      </c>
      <c r="C173" s="42"/>
      <c r="D173" s="42"/>
      <c r="E173" s="42"/>
      <c r="F173" s="42"/>
      <c r="G173" s="42"/>
      <c r="H173" s="42"/>
      <c r="I173" s="42"/>
      <c r="J173" s="42"/>
      <c r="K173" s="42"/>
      <c r="L173" s="42"/>
      <c r="M173" s="42"/>
      <c r="N173" s="42"/>
      <c r="O173" s="42"/>
      <c r="P173" s="42"/>
      <c r="Q173" s="42"/>
      <c r="R173" s="42"/>
      <c r="S173" s="42"/>
      <c r="T173" s="42"/>
      <c r="U173" s="42"/>
      <c r="V173" s="42"/>
      <c r="W173" s="42"/>
      <c r="X173" s="42"/>
    </row>
    <row r="174" spans="1:24" s="41" customFormat="1" ht="18" customHeight="1">
      <c r="A174" s="639"/>
      <c r="B174" s="639"/>
      <c r="C174" s="668" t="s">
        <v>120</v>
      </c>
      <c r="D174" s="668"/>
      <c r="E174" s="668"/>
      <c r="F174" s="668"/>
      <c r="G174" s="668"/>
      <c r="H174" s="668"/>
      <c r="I174" s="668"/>
      <c r="J174" s="668"/>
      <c r="K174" s="668"/>
      <c r="L174" s="668"/>
      <c r="M174" s="668"/>
      <c r="N174" s="668"/>
      <c r="O174" s="668"/>
      <c r="P174" s="668"/>
      <c r="Q174" s="668"/>
      <c r="R174" s="668"/>
      <c r="S174" s="668"/>
      <c r="T174" s="668"/>
      <c r="U174" s="668"/>
      <c r="V174" s="668"/>
      <c r="W174" s="668"/>
      <c r="X174" s="668"/>
    </row>
    <row r="175" spans="1:24" s="41" customFormat="1" ht="36" customHeight="1">
      <c r="A175" s="642"/>
      <c r="B175" s="642"/>
      <c r="C175" s="643" t="s">
        <v>128</v>
      </c>
      <c r="D175" s="644"/>
      <c r="E175" s="644"/>
      <c r="F175" s="644"/>
      <c r="G175" s="644"/>
      <c r="H175" s="644"/>
      <c r="I175" s="644"/>
      <c r="J175" s="644"/>
      <c r="K175" s="644"/>
      <c r="L175" s="644"/>
      <c r="M175" s="644"/>
      <c r="N175" s="644"/>
      <c r="O175" s="644"/>
      <c r="P175" s="644"/>
      <c r="Q175" s="644"/>
      <c r="R175" s="644"/>
      <c r="S175" s="644"/>
      <c r="T175" s="644"/>
      <c r="U175" s="644"/>
      <c r="V175" s="644"/>
      <c r="W175" s="644"/>
      <c r="X175" s="644"/>
    </row>
    <row r="176" spans="1:24" s="41" customFormat="1" ht="36" customHeight="1">
      <c r="A176" s="642"/>
      <c r="B176" s="642"/>
      <c r="C176" s="658" t="s">
        <v>283</v>
      </c>
      <c r="D176" s="659"/>
      <c r="E176" s="659"/>
      <c r="F176" s="659"/>
      <c r="G176" s="659"/>
      <c r="H176" s="659"/>
      <c r="I176" s="659"/>
      <c r="J176" s="659"/>
      <c r="K176" s="659"/>
      <c r="L176" s="659"/>
      <c r="M176" s="659"/>
      <c r="N176" s="659"/>
      <c r="O176" s="659"/>
      <c r="P176" s="659"/>
      <c r="Q176" s="659"/>
      <c r="R176" s="659"/>
      <c r="S176" s="659"/>
      <c r="T176" s="659"/>
      <c r="U176" s="659"/>
      <c r="V176" s="659"/>
      <c r="W176" s="659"/>
      <c r="X176" s="659"/>
    </row>
    <row r="177" spans="1:24" s="41" customFormat="1" ht="36" customHeight="1">
      <c r="A177" s="657" t="s">
        <v>76</v>
      </c>
      <c r="B177" s="657"/>
      <c r="C177" s="658" t="s">
        <v>285</v>
      </c>
      <c r="D177" s="659"/>
      <c r="E177" s="659"/>
      <c r="F177" s="659"/>
      <c r="G177" s="659"/>
      <c r="H177" s="659"/>
      <c r="I177" s="659"/>
      <c r="J177" s="659"/>
      <c r="K177" s="659"/>
      <c r="L177" s="659"/>
      <c r="M177" s="659"/>
      <c r="N177" s="659"/>
      <c r="O177" s="659"/>
      <c r="P177" s="659"/>
      <c r="Q177" s="659"/>
      <c r="R177" s="659"/>
      <c r="S177" s="659"/>
      <c r="T177" s="659"/>
      <c r="U177" s="659"/>
      <c r="V177" s="659"/>
      <c r="W177" s="659"/>
      <c r="X177" s="659"/>
    </row>
    <row r="178" spans="1:24" s="41" customFormat="1" ht="36" customHeight="1">
      <c r="A178" s="642"/>
      <c r="B178" s="642"/>
      <c r="C178" s="658" t="s">
        <v>286</v>
      </c>
      <c r="D178" s="659"/>
      <c r="E178" s="659"/>
      <c r="F178" s="659"/>
      <c r="G178" s="659"/>
      <c r="H178" s="659"/>
      <c r="I178" s="659"/>
      <c r="J178" s="659"/>
      <c r="K178" s="659"/>
      <c r="L178" s="659"/>
      <c r="M178" s="659"/>
      <c r="N178" s="659"/>
      <c r="O178" s="659"/>
      <c r="P178" s="659"/>
      <c r="Q178" s="659"/>
      <c r="R178" s="659"/>
      <c r="S178" s="659"/>
      <c r="T178" s="659"/>
      <c r="U178" s="659"/>
      <c r="V178" s="659"/>
      <c r="W178" s="659"/>
      <c r="X178" s="659"/>
    </row>
    <row r="179" spans="1:24" s="41" customFormat="1" ht="36" customHeight="1">
      <c r="A179" s="642"/>
      <c r="B179" s="642"/>
      <c r="C179" s="658" t="s">
        <v>287</v>
      </c>
      <c r="D179" s="659"/>
      <c r="E179" s="659"/>
      <c r="F179" s="659"/>
      <c r="G179" s="659"/>
      <c r="H179" s="659"/>
      <c r="I179" s="659"/>
      <c r="J179" s="659"/>
      <c r="K179" s="659"/>
      <c r="L179" s="659"/>
      <c r="M179" s="659"/>
      <c r="N179" s="659"/>
      <c r="O179" s="659"/>
      <c r="P179" s="659"/>
      <c r="Q179" s="659"/>
      <c r="R179" s="659"/>
      <c r="S179" s="659"/>
      <c r="T179" s="659"/>
      <c r="U179" s="659"/>
      <c r="V179" s="659"/>
      <c r="W179" s="659"/>
      <c r="X179" s="659"/>
    </row>
    <row r="180" spans="1:24" s="41" customFormat="1" ht="36" customHeight="1">
      <c r="A180" s="642"/>
      <c r="B180" s="642"/>
      <c r="C180" s="658" t="s">
        <v>288</v>
      </c>
      <c r="D180" s="659"/>
      <c r="E180" s="659"/>
      <c r="F180" s="659"/>
      <c r="G180" s="659"/>
      <c r="H180" s="659"/>
      <c r="I180" s="659"/>
      <c r="J180" s="659"/>
      <c r="K180" s="659"/>
      <c r="L180" s="659"/>
      <c r="M180" s="659"/>
      <c r="N180" s="659"/>
      <c r="O180" s="659"/>
      <c r="P180" s="659"/>
      <c r="Q180" s="659"/>
      <c r="R180" s="659"/>
      <c r="S180" s="659"/>
      <c r="T180" s="659"/>
      <c r="U180" s="659"/>
      <c r="V180" s="659"/>
      <c r="W180" s="659"/>
      <c r="X180" s="659"/>
    </row>
    <row r="181" spans="1:24" s="41" customFormat="1" ht="36" customHeight="1">
      <c r="A181" s="642"/>
      <c r="B181" s="642"/>
      <c r="C181" s="658" t="s">
        <v>289</v>
      </c>
      <c r="D181" s="659"/>
      <c r="E181" s="659"/>
      <c r="F181" s="659"/>
      <c r="G181" s="659"/>
      <c r="H181" s="659"/>
      <c r="I181" s="659"/>
      <c r="J181" s="659"/>
      <c r="K181" s="659"/>
      <c r="L181" s="659"/>
      <c r="M181" s="659"/>
      <c r="N181" s="659"/>
      <c r="O181" s="659"/>
      <c r="P181" s="659"/>
      <c r="Q181" s="659"/>
      <c r="R181" s="659"/>
      <c r="S181" s="659"/>
      <c r="T181" s="659"/>
      <c r="U181" s="659"/>
      <c r="V181" s="659"/>
      <c r="W181" s="659"/>
      <c r="X181" s="659"/>
    </row>
    <row r="182" spans="1:24" s="41" customFormat="1" ht="36" customHeight="1">
      <c r="A182" s="642"/>
      <c r="B182" s="642"/>
      <c r="C182" s="658" t="s">
        <v>290</v>
      </c>
      <c r="D182" s="659"/>
      <c r="E182" s="659"/>
      <c r="F182" s="659"/>
      <c r="G182" s="659"/>
      <c r="H182" s="659"/>
      <c r="I182" s="659"/>
      <c r="J182" s="659"/>
      <c r="K182" s="659"/>
      <c r="L182" s="659"/>
      <c r="M182" s="659"/>
      <c r="N182" s="659"/>
      <c r="O182" s="659"/>
      <c r="P182" s="659"/>
      <c r="Q182" s="659"/>
      <c r="R182" s="659"/>
      <c r="S182" s="659"/>
      <c r="T182" s="659"/>
      <c r="U182" s="659"/>
      <c r="V182" s="659"/>
      <c r="W182" s="659"/>
      <c r="X182" s="659"/>
    </row>
    <row r="183" spans="1:24" s="41" customFormat="1" ht="36" customHeight="1">
      <c r="A183" s="642"/>
      <c r="B183" s="642"/>
      <c r="C183" s="658" t="s">
        <v>284</v>
      </c>
      <c r="D183" s="659"/>
      <c r="E183" s="659"/>
      <c r="F183" s="659"/>
      <c r="G183" s="659"/>
      <c r="H183" s="659"/>
      <c r="I183" s="659"/>
      <c r="J183" s="659"/>
      <c r="K183" s="659"/>
      <c r="L183" s="659"/>
      <c r="M183" s="659"/>
      <c r="N183" s="659"/>
      <c r="O183" s="659"/>
      <c r="P183" s="659"/>
      <c r="Q183" s="659"/>
      <c r="R183" s="659"/>
      <c r="S183" s="659"/>
      <c r="T183" s="659"/>
      <c r="U183" s="659"/>
      <c r="V183" s="659"/>
      <c r="W183" s="659"/>
      <c r="X183" s="659"/>
    </row>
    <row r="184" spans="1:24" s="41" customFormat="1" ht="36" customHeight="1">
      <c r="A184" s="642"/>
      <c r="B184" s="642"/>
      <c r="C184" s="944" t="s">
        <v>129</v>
      </c>
      <c r="D184" s="945"/>
      <c r="E184" s="945"/>
      <c r="F184" s="945"/>
      <c r="G184" s="945"/>
      <c r="H184" s="945"/>
      <c r="I184" s="945"/>
      <c r="J184" s="945"/>
      <c r="K184" s="945"/>
      <c r="L184" s="945"/>
      <c r="M184" s="945"/>
      <c r="N184" s="945"/>
      <c r="O184" s="945"/>
      <c r="P184" s="945"/>
      <c r="Q184" s="945"/>
      <c r="R184" s="945"/>
      <c r="S184" s="945"/>
      <c r="T184" s="945"/>
      <c r="U184" s="945"/>
      <c r="V184" s="945"/>
      <c r="W184" s="945"/>
      <c r="X184" s="945"/>
    </row>
    <row r="185" spans="1:24" s="45" customFormat="1" ht="19.899999999999999" customHeight="1">
      <c r="A185" s="933" t="s">
        <v>712</v>
      </c>
      <c r="B185" s="933"/>
      <c r="C185" s="934"/>
      <c r="D185" s="934"/>
      <c r="E185" s="934"/>
      <c r="F185" s="934"/>
      <c r="G185" s="934"/>
      <c r="H185" s="934"/>
      <c r="I185" s="934"/>
      <c r="J185" s="934"/>
      <c r="K185" s="934"/>
      <c r="L185" s="934"/>
      <c r="M185" s="934"/>
      <c r="N185" s="934"/>
      <c r="O185" s="934"/>
      <c r="P185" s="934"/>
      <c r="Q185" s="934"/>
      <c r="R185" s="934"/>
      <c r="S185" s="934"/>
      <c r="T185" s="934"/>
      <c r="U185" s="934"/>
      <c r="V185" s="934"/>
      <c r="W185" s="934"/>
      <c r="X185" s="934"/>
    </row>
    <row r="186" spans="1:24" s="41" customFormat="1" ht="19.899999999999999" customHeight="1">
      <c r="A186" s="933" t="s">
        <v>713</v>
      </c>
      <c r="B186" s="933"/>
      <c r="C186" s="933"/>
      <c r="D186" s="933"/>
      <c r="E186" s="933"/>
      <c r="F186" s="933"/>
      <c r="G186" s="933"/>
      <c r="H186" s="933"/>
      <c r="I186" s="933"/>
      <c r="J186" s="933"/>
      <c r="K186" s="933"/>
      <c r="L186" s="933"/>
      <c r="M186" s="933"/>
      <c r="N186" s="933"/>
      <c r="O186" s="933"/>
      <c r="P186" s="933"/>
      <c r="Q186" s="933"/>
      <c r="R186" s="933"/>
      <c r="S186" s="933"/>
      <c r="T186" s="933"/>
      <c r="U186" s="933"/>
      <c r="V186" s="933"/>
      <c r="W186" s="933"/>
      <c r="X186" s="933"/>
    </row>
    <row r="187" spans="1:24" s="41" customFormat="1" ht="18" customHeight="1">
      <c r="A187" s="91"/>
      <c r="B187" s="92" t="s">
        <v>45</v>
      </c>
      <c r="C187" s="87" t="s">
        <v>714</v>
      </c>
      <c r="D187" s="87"/>
      <c r="E187" s="87"/>
      <c r="F187" s="87"/>
      <c r="G187" s="87"/>
      <c r="H187" s="87"/>
      <c r="I187" s="87"/>
      <c r="J187" s="87"/>
      <c r="K187" s="87"/>
      <c r="L187" s="87"/>
      <c r="M187" s="87"/>
      <c r="N187" s="87"/>
      <c r="O187" s="87"/>
      <c r="P187" s="87"/>
      <c r="Q187" s="87"/>
      <c r="R187" s="87"/>
      <c r="S187" s="87"/>
      <c r="T187" s="87"/>
      <c r="U187" s="87"/>
      <c r="V187" s="87"/>
      <c r="W187" s="87"/>
      <c r="X187" s="87"/>
    </row>
    <row r="188" spans="1:24" s="43" customFormat="1" ht="17.45" customHeight="1">
      <c r="A188" s="93"/>
      <c r="B188" s="94" t="s">
        <v>45</v>
      </c>
      <c r="C188" s="695" t="s">
        <v>130</v>
      </c>
      <c r="D188" s="695"/>
      <c r="E188" s="695"/>
      <c r="F188" s="695"/>
      <c r="G188" s="695"/>
      <c r="H188" s="695"/>
      <c r="I188" s="695"/>
      <c r="J188" s="695"/>
      <c r="K188" s="695"/>
      <c r="L188" s="695"/>
      <c r="M188" s="695"/>
      <c r="N188" s="695"/>
      <c r="O188" s="695"/>
      <c r="P188" s="695"/>
      <c r="Q188" s="695"/>
      <c r="R188" s="695"/>
      <c r="S188" s="695"/>
      <c r="T188" s="695"/>
      <c r="U188" s="695"/>
      <c r="V188" s="695"/>
      <c r="W188" s="695"/>
      <c r="X188" s="695"/>
    </row>
    <row r="189" spans="1:24" s="41" customFormat="1" ht="18" customHeight="1">
      <c r="A189" s="72"/>
      <c r="B189" s="42"/>
      <c r="C189" s="42"/>
      <c r="D189" s="42"/>
      <c r="E189" s="42"/>
      <c r="F189" s="42"/>
      <c r="G189" s="42"/>
      <c r="H189" s="42"/>
      <c r="I189" s="42"/>
      <c r="J189" s="42"/>
      <c r="K189" s="42"/>
      <c r="L189" s="42"/>
      <c r="M189" s="42"/>
      <c r="N189" s="42"/>
      <c r="O189" s="42"/>
      <c r="P189" s="42"/>
      <c r="Q189" s="42"/>
      <c r="R189" s="42"/>
      <c r="S189" s="42"/>
      <c r="T189" s="42"/>
      <c r="U189" s="42"/>
      <c r="V189" s="42"/>
      <c r="W189" s="42"/>
      <c r="X189" s="42"/>
    </row>
    <row r="190" spans="1:24" s="41" customFormat="1" ht="18" customHeight="1">
      <c r="A190" s="72"/>
      <c r="B190" s="42"/>
      <c r="C190" s="42"/>
      <c r="D190" s="42"/>
      <c r="E190" s="42"/>
      <c r="F190" s="42"/>
      <c r="G190" s="42"/>
      <c r="H190" s="42"/>
      <c r="I190" s="42"/>
      <c r="J190" s="42"/>
      <c r="K190" s="42"/>
      <c r="L190" s="42"/>
      <c r="M190" s="42"/>
      <c r="N190" s="42"/>
      <c r="O190" s="42"/>
      <c r="P190" s="42"/>
      <c r="Q190" s="42"/>
      <c r="R190" s="42"/>
      <c r="S190" s="42"/>
      <c r="T190" s="42"/>
      <c r="U190" s="42"/>
      <c r="V190" s="42"/>
      <c r="W190" s="42"/>
      <c r="X190" s="42"/>
    </row>
    <row r="191" spans="1:24" s="46" customFormat="1" ht="36" customHeight="1">
      <c r="A191" s="927" t="s">
        <v>308</v>
      </c>
      <c r="B191" s="927"/>
      <c r="C191" s="927"/>
      <c r="D191" s="927"/>
      <c r="E191" s="927"/>
      <c r="F191" s="927"/>
      <c r="G191" s="927"/>
      <c r="H191" s="927"/>
      <c r="I191" s="927"/>
      <c r="J191" s="927"/>
      <c r="K191" s="927"/>
      <c r="L191" s="927"/>
      <c r="M191" s="927"/>
      <c r="N191" s="927"/>
      <c r="O191" s="927"/>
      <c r="P191" s="927"/>
      <c r="Q191" s="927"/>
      <c r="R191" s="927"/>
      <c r="S191" s="927"/>
      <c r="T191" s="927"/>
      <c r="U191" s="927"/>
      <c r="V191" s="927"/>
      <c r="W191" s="927"/>
      <c r="X191" s="927"/>
    </row>
    <row r="192" spans="1:24" s="41" customFormat="1" ht="18" customHeight="1">
      <c r="A192" s="72"/>
      <c r="B192" s="935"/>
      <c r="C192" s="936"/>
      <c r="D192" s="936"/>
      <c r="E192" s="936"/>
      <c r="F192" s="936"/>
      <c r="G192" s="936"/>
      <c r="H192" s="936"/>
      <c r="I192" s="936"/>
      <c r="J192" s="936"/>
      <c r="K192" s="936"/>
      <c r="L192" s="936"/>
      <c r="M192" s="936"/>
      <c r="N192" s="936"/>
      <c r="O192" s="936"/>
      <c r="P192" s="936"/>
      <c r="Q192" s="936"/>
      <c r="R192" s="936"/>
      <c r="S192" s="936"/>
      <c r="T192" s="936"/>
      <c r="U192" s="936"/>
      <c r="V192" s="936"/>
      <c r="W192" s="937"/>
      <c r="X192" s="42"/>
    </row>
    <row r="193" spans="1:24" s="41" customFormat="1" ht="18" customHeight="1">
      <c r="A193" s="72"/>
      <c r="B193" s="938"/>
      <c r="C193" s="939"/>
      <c r="D193" s="939"/>
      <c r="E193" s="939"/>
      <c r="F193" s="939"/>
      <c r="G193" s="939"/>
      <c r="H193" s="939"/>
      <c r="I193" s="939"/>
      <c r="J193" s="939"/>
      <c r="K193" s="939"/>
      <c r="L193" s="939"/>
      <c r="M193" s="939"/>
      <c r="N193" s="939"/>
      <c r="O193" s="939"/>
      <c r="P193" s="939"/>
      <c r="Q193" s="939"/>
      <c r="R193" s="939"/>
      <c r="S193" s="939"/>
      <c r="T193" s="939"/>
      <c r="U193" s="939"/>
      <c r="V193" s="939"/>
      <c r="W193" s="940"/>
      <c r="X193" s="42"/>
    </row>
    <row r="194" spans="1:24" s="41" customFormat="1" ht="18" customHeight="1">
      <c r="A194" s="72"/>
      <c r="B194" s="938"/>
      <c r="C194" s="939"/>
      <c r="D194" s="939"/>
      <c r="E194" s="939"/>
      <c r="F194" s="939"/>
      <c r="G194" s="939"/>
      <c r="H194" s="939"/>
      <c r="I194" s="939"/>
      <c r="J194" s="939"/>
      <c r="K194" s="939"/>
      <c r="L194" s="939"/>
      <c r="M194" s="939"/>
      <c r="N194" s="939"/>
      <c r="O194" s="939"/>
      <c r="P194" s="939"/>
      <c r="Q194" s="939"/>
      <c r="R194" s="939"/>
      <c r="S194" s="939"/>
      <c r="T194" s="939"/>
      <c r="U194" s="939"/>
      <c r="V194" s="939"/>
      <c r="W194" s="940"/>
      <c r="X194" s="42"/>
    </row>
    <row r="195" spans="1:24" s="41" customFormat="1" ht="18" customHeight="1">
      <c r="A195" s="72"/>
      <c r="B195" s="941"/>
      <c r="C195" s="942"/>
      <c r="D195" s="942"/>
      <c r="E195" s="942"/>
      <c r="F195" s="942"/>
      <c r="G195" s="942"/>
      <c r="H195" s="942"/>
      <c r="I195" s="942"/>
      <c r="J195" s="942"/>
      <c r="K195" s="942"/>
      <c r="L195" s="942"/>
      <c r="M195" s="942"/>
      <c r="N195" s="942"/>
      <c r="O195" s="942"/>
      <c r="P195" s="942"/>
      <c r="Q195" s="942"/>
      <c r="R195" s="942"/>
      <c r="S195" s="942"/>
      <c r="T195" s="942"/>
      <c r="U195" s="942"/>
      <c r="V195" s="942"/>
      <c r="W195" s="943"/>
      <c r="X195" s="42"/>
    </row>
    <row r="196" spans="1:24" s="41" customFormat="1" ht="18" customHeight="1">
      <c r="A196" s="72"/>
      <c r="B196" s="42"/>
      <c r="C196" s="42"/>
      <c r="D196" s="42"/>
      <c r="E196" s="42"/>
      <c r="F196" s="42"/>
      <c r="G196" s="42"/>
      <c r="H196" s="42"/>
      <c r="I196" s="42"/>
      <c r="J196" s="42"/>
      <c r="K196" s="42"/>
      <c r="L196" s="42"/>
      <c r="M196" s="42"/>
      <c r="N196" s="42"/>
      <c r="O196" s="42"/>
      <c r="P196" s="42"/>
      <c r="Q196" s="42"/>
      <c r="R196" s="42"/>
      <c r="S196" s="42"/>
      <c r="T196" s="42"/>
      <c r="U196" s="42"/>
      <c r="V196" s="42"/>
      <c r="W196" s="42"/>
      <c r="X196" s="42"/>
    </row>
    <row r="197" spans="1:24" s="41" customFormat="1" ht="18" customHeight="1">
      <c r="A197" s="72" t="s">
        <v>309</v>
      </c>
      <c r="B197" s="42"/>
      <c r="C197" s="42"/>
      <c r="D197" s="42"/>
      <c r="E197" s="42"/>
      <c r="F197" s="42"/>
      <c r="G197" s="42"/>
      <c r="H197" s="42"/>
      <c r="I197" s="42"/>
      <c r="J197" s="42"/>
      <c r="K197" s="42"/>
      <c r="L197" s="42"/>
      <c r="M197" s="42"/>
      <c r="N197" s="42"/>
      <c r="O197" s="42"/>
      <c r="P197" s="42"/>
      <c r="Q197" s="42"/>
      <c r="R197" s="42"/>
      <c r="S197" s="42"/>
      <c r="T197" s="42"/>
      <c r="U197" s="42"/>
      <c r="V197" s="42"/>
      <c r="W197" s="42"/>
      <c r="X197" s="42"/>
    </row>
    <row r="198" spans="1:24" s="41" customFormat="1" ht="18" customHeight="1">
      <c r="A198" s="655" t="s">
        <v>625</v>
      </c>
      <c r="B198" s="655"/>
      <c r="C198" s="655"/>
      <c r="D198" s="655"/>
      <c r="E198" s="655"/>
      <c r="F198" s="655"/>
      <c r="G198" s="279"/>
      <c r="H198" s="656" t="s">
        <v>733</v>
      </c>
      <c r="I198" s="656"/>
      <c r="J198" s="656"/>
      <c r="K198" s="655" t="s">
        <v>626</v>
      </c>
      <c r="L198" s="655"/>
      <c r="M198" s="655"/>
      <c r="N198" s="655"/>
      <c r="O198" s="655"/>
      <c r="P198" s="279"/>
      <c r="Q198" s="279"/>
      <c r="R198" s="279"/>
      <c r="S198" s="279"/>
      <c r="T198" s="279"/>
      <c r="U198" s="279"/>
      <c r="V198" s="279"/>
      <c r="W198" s="279"/>
      <c r="X198" s="42"/>
    </row>
    <row r="199" spans="1:24" s="41" customFormat="1" ht="13.9" customHeight="1">
      <c r="A199" s="72"/>
      <c r="B199" s="42"/>
      <c r="C199" s="42"/>
      <c r="D199" s="42"/>
      <c r="E199" s="42"/>
      <c r="F199" s="42"/>
      <c r="G199" s="42"/>
      <c r="H199" s="42"/>
      <c r="I199" s="42"/>
      <c r="J199" s="42"/>
      <c r="K199" s="42"/>
      <c r="L199" s="42"/>
      <c r="M199" s="42"/>
      <c r="N199" s="42"/>
      <c r="O199" s="42"/>
      <c r="P199" s="42"/>
      <c r="Q199" s="42"/>
      <c r="R199" s="42"/>
      <c r="S199" s="42"/>
      <c r="T199" s="42"/>
      <c r="U199" s="42"/>
      <c r="V199" s="42"/>
      <c r="W199" s="42"/>
      <c r="X199" s="42"/>
    </row>
    <row r="200" spans="1:24" s="41" customFormat="1" ht="18" customHeight="1">
      <c r="A200" s="72" t="s">
        <v>131</v>
      </c>
      <c r="B200" s="42"/>
      <c r="C200" s="42"/>
      <c r="D200" s="42"/>
      <c r="E200" s="42"/>
      <c r="F200" s="42"/>
      <c r="G200" s="42"/>
      <c r="H200" s="42"/>
      <c r="I200" s="42"/>
      <c r="J200" s="42"/>
      <c r="K200" s="42"/>
      <c r="L200" s="42"/>
      <c r="M200" s="42"/>
      <c r="N200" s="42"/>
      <c r="O200" s="42"/>
      <c r="P200" s="42"/>
      <c r="Q200" s="42"/>
      <c r="R200" s="42"/>
      <c r="S200" s="42"/>
      <c r="T200" s="42"/>
      <c r="U200" s="42"/>
      <c r="V200" s="42"/>
      <c r="W200" s="42"/>
      <c r="X200" s="42"/>
    </row>
    <row r="201" spans="1:24" s="41" customFormat="1" ht="10.15" customHeight="1">
      <c r="A201" s="72"/>
      <c r="B201" s="42"/>
      <c r="C201" s="42"/>
      <c r="D201" s="42"/>
      <c r="E201" s="42"/>
      <c r="F201" s="42"/>
      <c r="G201" s="42"/>
      <c r="H201" s="42"/>
      <c r="I201" s="42"/>
      <c r="J201" s="42"/>
      <c r="K201" s="42"/>
      <c r="L201" s="42"/>
      <c r="M201" s="42"/>
      <c r="N201" s="42"/>
      <c r="O201" s="42"/>
      <c r="P201" s="42"/>
      <c r="Q201" s="42"/>
      <c r="R201" s="42"/>
      <c r="S201" s="42"/>
      <c r="T201" s="42"/>
      <c r="U201" s="42"/>
      <c r="V201" s="42"/>
      <c r="W201" s="42"/>
      <c r="X201" s="42"/>
    </row>
    <row r="202" spans="1:24" s="41" customFormat="1" ht="18" customHeight="1">
      <c r="A202" s="735"/>
      <c r="B202" s="735"/>
      <c r="C202" s="668" t="s">
        <v>132</v>
      </c>
      <c r="D202" s="668"/>
      <c r="E202" s="668"/>
      <c r="F202" s="668"/>
      <c r="G202" s="668"/>
      <c r="H202" s="668"/>
      <c r="I202" s="668"/>
      <c r="J202" s="688" t="s">
        <v>133</v>
      </c>
      <c r="K202" s="688"/>
      <c r="L202" s="688"/>
      <c r="M202" s="688"/>
      <c r="N202" s="688"/>
      <c r="O202" s="688"/>
      <c r="P202" s="688"/>
      <c r="Q202" s="86"/>
      <c r="R202" s="773" t="s">
        <v>134</v>
      </c>
      <c r="S202" s="674"/>
      <c r="T202" s="674"/>
      <c r="U202" s="674"/>
      <c r="V202" s="674"/>
      <c r="W202" s="674"/>
      <c r="X202" s="670"/>
    </row>
    <row r="203" spans="1:24" s="41" customFormat="1" ht="20.25" customHeight="1">
      <c r="A203" s="772" t="s">
        <v>135</v>
      </c>
      <c r="B203" s="772"/>
      <c r="C203" s="626" t="s">
        <v>136</v>
      </c>
      <c r="D203" s="627"/>
      <c r="E203" s="627"/>
      <c r="F203" s="627"/>
      <c r="G203" s="627"/>
      <c r="H203" s="627"/>
      <c r="I203" s="628"/>
      <c r="J203" s="638" t="s">
        <v>389</v>
      </c>
      <c r="K203" s="638"/>
      <c r="L203" s="638"/>
      <c r="M203" s="638"/>
      <c r="N203" s="638"/>
      <c r="O203" s="638"/>
      <c r="P203" s="638"/>
      <c r="Q203" s="261"/>
      <c r="R203" s="635">
        <v>300000</v>
      </c>
      <c r="S203" s="636"/>
      <c r="T203" s="636"/>
      <c r="U203" s="636"/>
      <c r="V203" s="636"/>
      <c r="W203" s="636"/>
      <c r="X203" s="637"/>
    </row>
    <row r="204" spans="1:24" s="41" customFormat="1" ht="20.25" customHeight="1">
      <c r="A204" s="772"/>
      <c r="B204" s="772"/>
      <c r="C204" s="632"/>
      <c r="D204" s="633"/>
      <c r="E204" s="633"/>
      <c r="F204" s="633"/>
      <c r="G204" s="633"/>
      <c r="H204" s="633"/>
      <c r="I204" s="634"/>
      <c r="J204" s="651" t="s">
        <v>769</v>
      </c>
      <c r="K204" s="652"/>
      <c r="L204" s="652"/>
      <c r="M204" s="652"/>
      <c r="N204" s="652"/>
      <c r="O204" s="652"/>
      <c r="P204" s="653"/>
      <c r="Q204" s="261"/>
      <c r="R204" s="635">
        <v>30000</v>
      </c>
      <c r="S204" s="636"/>
      <c r="T204" s="636"/>
      <c r="U204" s="636"/>
      <c r="V204" s="636"/>
      <c r="W204" s="636"/>
      <c r="X204" s="637"/>
    </row>
    <row r="205" spans="1:24" s="41" customFormat="1" ht="20.25" customHeight="1">
      <c r="A205" s="772"/>
      <c r="B205" s="772"/>
      <c r="C205" s="626" t="s">
        <v>137</v>
      </c>
      <c r="D205" s="627"/>
      <c r="E205" s="627"/>
      <c r="F205" s="627"/>
      <c r="G205" s="627"/>
      <c r="H205" s="627"/>
      <c r="I205" s="628"/>
      <c r="J205" s="638" t="s">
        <v>390</v>
      </c>
      <c r="K205" s="638"/>
      <c r="L205" s="638"/>
      <c r="M205" s="638"/>
      <c r="N205" s="638"/>
      <c r="O205" s="638"/>
      <c r="P205" s="638"/>
      <c r="Q205" s="261"/>
      <c r="R205" s="635">
        <v>20000</v>
      </c>
      <c r="S205" s="636"/>
      <c r="T205" s="636"/>
      <c r="U205" s="636"/>
      <c r="V205" s="636"/>
      <c r="W205" s="636"/>
      <c r="X205" s="637"/>
    </row>
    <row r="206" spans="1:24" s="41" customFormat="1" ht="20.25" customHeight="1">
      <c r="A206" s="772"/>
      <c r="B206" s="772"/>
      <c r="C206" s="629"/>
      <c r="D206" s="630"/>
      <c r="E206" s="630"/>
      <c r="F206" s="630"/>
      <c r="G206" s="630"/>
      <c r="H206" s="630"/>
      <c r="I206" s="631"/>
      <c r="J206" s="638" t="s">
        <v>391</v>
      </c>
      <c r="K206" s="638"/>
      <c r="L206" s="638"/>
      <c r="M206" s="638"/>
      <c r="N206" s="638"/>
      <c r="O206" s="638"/>
      <c r="P206" s="638"/>
      <c r="Q206" s="261"/>
      <c r="R206" s="635">
        <v>100000</v>
      </c>
      <c r="S206" s="636"/>
      <c r="T206" s="636"/>
      <c r="U206" s="636"/>
      <c r="V206" s="636"/>
      <c r="W206" s="636"/>
      <c r="X206" s="637"/>
    </row>
    <row r="207" spans="1:24" s="41" customFormat="1" ht="20.25" customHeight="1">
      <c r="A207" s="772"/>
      <c r="B207" s="772"/>
      <c r="C207" s="629"/>
      <c r="D207" s="630"/>
      <c r="E207" s="630"/>
      <c r="F207" s="630"/>
      <c r="G207" s="630"/>
      <c r="H207" s="630"/>
      <c r="I207" s="631"/>
      <c r="J207" s="638" t="s">
        <v>775</v>
      </c>
      <c r="K207" s="638"/>
      <c r="L207" s="638"/>
      <c r="M207" s="638"/>
      <c r="N207" s="638"/>
      <c r="O207" s="638"/>
      <c r="P207" s="638"/>
      <c r="Q207" s="261"/>
      <c r="R207" s="635">
        <v>100000</v>
      </c>
      <c r="S207" s="636"/>
      <c r="T207" s="636"/>
      <c r="U207" s="636"/>
      <c r="V207" s="636"/>
      <c r="W207" s="636"/>
      <c r="X207" s="637"/>
    </row>
    <row r="208" spans="1:24" s="41" customFormat="1" ht="20.25" customHeight="1">
      <c r="A208" s="772"/>
      <c r="B208" s="772"/>
      <c r="C208" s="632"/>
      <c r="D208" s="633"/>
      <c r="E208" s="633"/>
      <c r="F208" s="633"/>
      <c r="G208" s="633"/>
      <c r="H208" s="633"/>
      <c r="I208" s="634"/>
      <c r="J208" s="638" t="s">
        <v>392</v>
      </c>
      <c r="K208" s="638"/>
      <c r="L208" s="638"/>
      <c r="M208" s="638"/>
      <c r="N208" s="638"/>
      <c r="O208" s="638"/>
      <c r="P208" s="638"/>
      <c r="Q208" s="261"/>
      <c r="R208" s="635">
        <v>20000</v>
      </c>
      <c r="S208" s="636"/>
      <c r="T208" s="636"/>
      <c r="U208" s="636"/>
      <c r="V208" s="636"/>
      <c r="W208" s="636"/>
      <c r="X208" s="637"/>
    </row>
    <row r="209" spans="1:24" s="41" customFormat="1" ht="20.25" customHeight="1">
      <c r="A209" s="772"/>
      <c r="B209" s="772"/>
      <c r="C209" s="626" t="s">
        <v>138</v>
      </c>
      <c r="D209" s="627"/>
      <c r="E209" s="627"/>
      <c r="F209" s="627"/>
      <c r="G209" s="627"/>
      <c r="H209" s="627"/>
      <c r="I209" s="628"/>
      <c r="J209" s="638" t="s">
        <v>768</v>
      </c>
      <c r="K209" s="638"/>
      <c r="L209" s="638"/>
      <c r="M209" s="638"/>
      <c r="N209" s="638"/>
      <c r="O209" s="638"/>
      <c r="P209" s="638"/>
      <c r="Q209" s="261"/>
      <c r="R209" s="635">
        <v>1000000</v>
      </c>
      <c r="S209" s="636"/>
      <c r="T209" s="636"/>
      <c r="U209" s="636"/>
      <c r="V209" s="636"/>
      <c r="W209" s="636"/>
      <c r="X209" s="637"/>
    </row>
    <row r="210" spans="1:24" s="41" customFormat="1" ht="20.25" customHeight="1">
      <c r="A210" s="772"/>
      <c r="B210" s="772"/>
      <c r="C210" s="629"/>
      <c r="D210" s="630"/>
      <c r="E210" s="630"/>
      <c r="F210" s="630"/>
      <c r="G210" s="630"/>
      <c r="H210" s="630"/>
      <c r="I210" s="631"/>
      <c r="J210" s="638" t="s">
        <v>770</v>
      </c>
      <c r="K210" s="638"/>
      <c r="L210" s="638"/>
      <c r="M210" s="638"/>
      <c r="N210" s="638"/>
      <c r="O210" s="638"/>
      <c r="P210" s="638"/>
      <c r="Q210" s="261"/>
      <c r="R210" s="635" t="s">
        <v>771</v>
      </c>
      <c r="S210" s="636"/>
      <c r="T210" s="636"/>
      <c r="U210" s="636"/>
      <c r="V210" s="636"/>
      <c r="W210" s="636"/>
      <c r="X210" s="637"/>
    </row>
    <row r="211" spans="1:24" s="41" customFormat="1" ht="20.25" customHeight="1">
      <c r="A211" s="772"/>
      <c r="B211" s="772"/>
      <c r="C211" s="629"/>
      <c r="D211" s="630"/>
      <c r="E211" s="630"/>
      <c r="F211" s="630"/>
      <c r="G211" s="630"/>
      <c r="H211" s="630"/>
      <c r="I211" s="631"/>
      <c r="J211" s="638" t="s">
        <v>772</v>
      </c>
      <c r="K211" s="638"/>
      <c r="L211" s="638"/>
      <c r="M211" s="638"/>
      <c r="N211" s="638"/>
      <c r="O211" s="638"/>
      <c r="P211" s="638"/>
      <c r="Q211" s="261"/>
      <c r="R211" s="635">
        <v>800000</v>
      </c>
      <c r="S211" s="636"/>
      <c r="T211" s="636"/>
      <c r="U211" s="636"/>
      <c r="V211" s="636"/>
      <c r="W211" s="636"/>
      <c r="X211" s="637"/>
    </row>
    <row r="212" spans="1:24" s="41" customFormat="1" ht="20.25" customHeight="1">
      <c r="A212" s="772"/>
      <c r="B212" s="772"/>
      <c r="C212" s="629"/>
      <c r="D212" s="630"/>
      <c r="E212" s="630"/>
      <c r="F212" s="630"/>
      <c r="G212" s="630"/>
      <c r="H212" s="630"/>
      <c r="I212" s="631"/>
      <c r="J212" s="638" t="s">
        <v>773</v>
      </c>
      <c r="K212" s="638"/>
      <c r="L212" s="638"/>
      <c r="M212" s="638"/>
      <c r="N212" s="638"/>
      <c r="O212" s="638"/>
      <c r="P212" s="638"/>
      <c r="Q212" s="261"/>
      <c r="R212" s="635" t="s">
        <v>774</v>
      </c>
      <c r="S212" s="636"/>
      <c r="T212" s="636"/>
      <c r="U212" s="636"/>
      <c r="V212" s="636"/>
      <c r="W212" s="636"/>
      <c r="X212" s="637"/>
    </row>
    <row r="213" spans="1:24" s="41" customFormat="1" ht="20.25" customHeight="1">
      <c r="A213" s="772"/>
      <c r="B213" s="772"/>
      <c r="C213" s="626" t="s">
        <v>139</v>
      </c>
      <c r="D213" s="627"/>
      <c r="E213" s="627"/>
      <c r="F213" s="627"/>
      <c r="G213" s="627"/>
      <c r="H213" s="627"/>
      <c r="I213" s="628"/>
      <c r="J213" s="638" t="s">
        <v>393</v>
      </c>
      <c r="K213" s="638"/>
      <c r="L213" s="638"/>
      <c r="M213" s="638"/>
      <c r="N213" s="638"/>
      <c r="O213" s="638"/>
      <c r="P213" s="638"/>
      <c r="Q213" s="261"/>
      <c r="R213" s="635">
        <v>500000</v>
      </c>
      <c r="S213" s="636"/>
      <c r="T213" s="636"/>
      <c r="U213" s="636"/>
      <c r="V213" s="636"/>
      <c r="W213" s="636"/>
      <c r="X213" s="637"/>
    </row>
    <row r="214" spans="1:24" s="41" customFormat="1" ht="20.25" customHeight="1">
      <c r="A214" s="772"/>
      <c r="B214" s="772"/>
      <c r="C214" s="629"/>
      <c r="D214" s="630"/>
      <c r="E214" s="630"/>
      <c r="F214" s="630"/>
      <c r="G214" s="630"/>
      <c r="H214" s="630"/>
      <c r="I214" s="631"/>
      <c r="J214" s="638" t="s">
        <v>394</v>
      </c>
      <c r="K214" s="638"/>
      <c r="L214" s="638"/>
      <c r="M214" s="638"/>
      <c r="N214" s="638"/>
      <c r="O214" s="638"/>
      <c r="P214" s="638"/>
      <c r="Q214" s="261"/>
      <c r="R214" s="635">
        <v>500000</v>
      </c>
      <c r="S214" s="636"/>
      <c r="T214" s="636"/>
      <c r="U214" s="636"/>
      <c r="V214" s="636"/>
      <c r="W214" s="636"/>
      <c r="X214" s="637"/>
    </row>
    <row r="215" spans="1:24" s="41" customFormat="1" ht="20.25" customHeight="1">
      <c r="A215" s="772"/>
      <c r="B215" s="772"/>
      <c r="C215" s="629"/>
      <c r="D215" s="630"/>
      <c r="E215" s="630"/>
      <c r="F215" s="630"/>
      <c r="G215" s="630"/>
      <c r="H215" s="630"/>
      <c r="I215" s="631"/>
      <c r="J215" s="638" t="s">
        <v>395</v>
      </c>
      <c r="K215" s="638"/>
      <c r="L215" s="638"/>
      <c r="M215" s="638"/>
      <c r="N215" s="638"/>
      <c r="O215" s="638"/>
      <c r="P215" s="638"/>
      <c r="Q215" s="261"/>
      <c r="R215" s="635">
        <v>600000</v>
      </c>
      <c r="S215" s="636"/>
      <c r="T215" s="636"/>
      <c r="U215" s="636"/>
      <c r="V215" s="636"/>
      <c r="W215" s="636"/>
      <c r="X215" s="637"/>
    </row>
    <row r="216" spans="1:24" s="41" customFormat="1" ht="20.25" customHeight="1">
      <c r="A216" s="772"/>
      <c r="B216" s="772"/>
      <c r="C216" s="632"/>
      <c r="D216" s="633"/>
      <c r="E216" s="633"/>
      <c r="F216" s="633"/>
      <c r="G216" s="633"/>
      <c r="H216" s="633"/>
      <c r="I216" s="634"/>
      <c r="J216" s="638" t="s">
        <v>396</v>
      </c>
      <c r="K216" s="638"/>
      <c r="L216" s="638"/>
      <c r="M216" s="638"/>
      <c r="N216" s="638"/>
      <c r="O216" s="638"/>
      <c r="P216" s="638"/>
      <c r="Q216" s="261"/>
      <c r="R216" s="635">
        <v>30000</v>
      </c>
      <c r="S216" s="636"/>
      <c r="T216" s="636"/>
      <c r="U216" s="636"/>
      <c r="V216" s="636"/>
      <c r="W216" s="636"/>
      <c r="X216" s="637"/>
    </row>
    <row r="217" spans="1:24" s="41" customFormat="1" ht="20.25" customHeight="1">
      <c r="A217" s="772"/>
      <c r="B217" s="772"/>
      <c r="C217" s="644" t="s">
        <v>140</v>
      </c>
      <c r="D217" s="644"/>
      <c r="E217" s="644"/>
      <c r="F217" s="644"/>
      <c r="G217" s="644"/>
      <c r="H217" s="644"/>
      <c r="I217" s="768"/>
      <c r="J217" s="638" t="s">
        <v>141</v>
      </c>
      <c r="K217" s="638"/>
      <c r="L217" s="638"/>
      <c r="M217" s="638"/>
      <c r="N217" s="638"/>
      <c r="O217" s="638"/>
      <c r="P217" s="638"/>
      <c r="Q217" s="261"/>
      <c r="R217" s="635">
        <v>100000</v>
      </c>
      <c r="S217" s="636"/>
      <c r="T217" s="636"/>
      <c r="U217" s="636"/>
      <c r="V217" s="636"/>
      <c r="W217" s="636"/>
      <c r="X217" s="637"/>
    </row>
    <row r="218" spans="1:24" s="41" customFormat="1" ht="18.600000000000001" customHeight="1">
      <c r="A218" s="770"/>
      <c r="B218" s="771"/>
      <c r="C218" s="771"/>
      <c r="D218" s="771"/>
      <c r="E218" s="771"/>
      <c r="F218" s="771"/>
      <c r="G218" s="771"/>
      <c r="H218" s="771"/>
      <c r="I218" s="771"/>
      <c r="J218" s="771"/>
      <c r="K218" s="771"/>
      <c r="L218" s="771"/>
      <c r="M218" s="771"/>
      <c r="N218" s="771"/>
      <c r="O218" s="771"/>
      <c r="P218" s="771"/>
      <c r="Q218" s="771"/>
      <c r="R218" s="771"/>
      <c r="S218" s="771"/>
      <c r="T218" s="771"/>
      <c r="U218" s="771"/>
      <c r="V218" s="771"/>
      <c r="W218" s="771"/>
      <c r="X218" s="771"/>
    </row>
    <row r="219" spans="1:24" s="41" customFormat="1" ht="18" customHeight="1">
      <c r="A219" s="72" t="s">
        <v>142</v>
      </c>
      <c r="B219" s="42"/>
      <c r="C219" s="42"/>
      <c r="D219" s="42"/>
      <c r="E219" s="42"/>
      <c r="F219" s="42"/>
      <c r="G219" s="42"/>
      <c r="H219" s="42"/>
      <c r="I219" s="42"/>
      <c r="J219" s="42"/>
      <c r="K219" s="42"/>
      <c r="L219" s="42"/>
      <c r="M219" s="42"/>
      <c r="N219" s="42"/>
      <c r="O219" s="42"/>
      <c r="P219" s="42"/>
      <c r="Q219" s="42"/>
      <c r="R219" s="42"/>
      <c r="S219" s="42"/>
      <c r="T219" s="42"/>
      <c r="U219" s="42"/>
      <c r="V219" s="42"/>
      <c r="W219" s="42"/>
      <c r="X219" s="42"/>
    </row>
    <row r="220" spans="1:24" s="41" customFormat="1" ht="18" customHeight="1">
      <c r="A220" s="72" t="s">
        <v>143</v>
      </c>
      <c r="B220" s="42"/>
      <c r="C220" s="42"/>
      <c r="D220" s="42"/>
      <c r="E220" s="42"/>
      <c r="F220" s="42"/>
      <c r="G220" s="42"/>
      <c r="H220" s="42"/>
      <c r="I220" s="42"/>
      <c r="J220" s="42"/>
      <c r="K220" s="42"/>
      <c r="L220" s="42"/>
      <c r="M220" s="42"/>
      <c r="N220" s="42"/>
      <c r="O220" s="42"/>
      <c r="P220" s="42"/>
      <c r="Q220" s="42"/>
      <c r="R220" s="42"/>
      <c r="S220" s="42"/>
      <c r="T220" s="42"/>
      <c r="U220" s="42"/>
      <c r="V220" s="42"/>
      <c r="W220" s="42"/>
      <c r="X220" s="42"/>
    </row>
    <row r="221" spans="1:24" s="41" customFormat="1" ht="18" customHeight="1">
      <c r="A221" s="72" t="s">
        <v>144</v>
      </c>
      <c r="B221" s="42" t="s">
        <v>145</v>
      </c>
      <c r="C221" s="42"/>
      <c r="D221" s="42"/>
      <c r="E221" s="42"/>
      <c r="F221" s="42"/>
      <c r="G221" s="42"/>
      <c r="H221" s="42"/>
      <c r="I221" s="42"/>
      <c r="J221" s="42"/>
      <c r="K221" s="42"/>
      <c r="L221" s="42"/>
      <c r="M221" s="42"/>
      <c r="N221" s="42"/>
      <c r="O221" s="42"/>
      <c r="P221" s="42"/>
      <c r="Q221" s="42"/>
      <c r="R221" s="42"/>
      <c r="S221" s="42"/>
      <c r="T221" s="42"/>
      <c r="U221" s="42"/>
      <c r="V221" s="42"/>
      <c r="W221" s="42"/>
      <c r="X221" s="42"/>
    </row>
    <row r="222" spans="1:24" s="41" customFormat="1" ht="18" customHeight="1">
      <c r="A222" s="72"/>
      <c r="B222" s="757"/>
      <c r="C222" s="757"/>
      <c r="D222" s="757"/>
      <c r="E222" s="758"/>
      <c r="F222" s="769" t="s">
        <v>573</v>
      </c>
      <c r="G222" s="769"/>
      <c r="H222" s="769"/>
      <c r="I222" s="769"/>
      <c r="J222" s="769" t="s">
        <v>574</v>
      </c>
      <c r="K222" s="769"/>
      <c r="L222" s="769"/>
      <c r="M222" s="769"/>
      <c r="N222" s="769" t="s">
        <v>575</v>
      </c>
      <c r="O222" s="769"/>
      <c r="P222" s="769"/>
      <c r="Q222" s="390"/>
      <c r="R222" s="769"/>
      <c r="S222" s="769"/>
      <c r="T222" s="769"/>
      <c r="U222" s="769"/>
      <c r="V222" s="769"/>
      <c r="W222" s="769"/>
      <c r="X222" s="769"/>
    </row>
    <row r="223" spans="1:24" s="41" customFormat="1" ht="36" customHeight="1">
      <c r="A223" s="72"/>
      <c r="B223" s="757" t="s">
        <v>146</v>
      </c>
      <c r="C223" s="757"/>
      <c r="D223" s="757"/>
      <c r="E223" s="758"/>
      <c r="F223" s="759">
        <v>100000</v>
      </c>
      <c r="G223" s="759"/>
      <c r="H223" s="759"/>
      <c r="I223" s="759"/>
      <c r="J223" s="759">
        <v>100000</v>
      </c>
      <c r="K223" s="759"/>
      <c r="L223" s="759"/>
      <c r="M223" s="759"/>
      <c r="N223" s="759">
        <v>100000</v>
      </c>
      <c r="O223" s="759"/>
      <c r="P223" s="759"/>
      <c r="Q223" s="391"/>
      <c r="R223" s="760"/>
      <c r="S223" s="759"/>
      <c r="T223" s="759"/>
      <c r="U223" s="759"/>
      <c r="V223" s="759"/>
      <c r="W223" s="759"/>
      <c r="X223" s="759"/>
    </row>
    <row r="224" spans="1:24" s="41" customFormat="1" ht="36" customHeight="1">
      <c r="A224" s="72"/>
      <c r="B224" s="757" t="s">
        <v>147</v>
      </c>
      <c r="C224" s="757"/>
      <c r="D224" s="757"/>
      <c r="E224" s="758"/>
      <c r="F224" s="759">
        <v>100000</v>
      </c>
      <c r="G224" s="759"/>
      <c r="H224" s="759"/>
      <c r="I224" s="759"/>
      <c r="J224" s="759">
        <v>200000</v>
      </c>
      <c r="K224" s="759"/>
      <c r="L224" s="759"/>
      <c r="M224" s="759"/>
      <c r="N224" s="759">
        <v>300000</v>
      </c>
      <c r="O224" s="759"/>
      <c r="P224" s="759"/>
      <c r="Q224" s="391"/>
      <c r="R224" s="760"/>
      <c r="S224" s="759"/>
      <c r="T224" s="759"/>
      <c r="U224" s="759"/>
      <c r="V224" s="759"/>
      <c r="W224" s="759"/>
      <c r="X224" s="759"/>
    </row>
    <row r="225" spans="1:24" s="41" customFormat="1" ht="18" customHeight="1">
      <c r="A225" s="72"/>
      <c r="B225" s="42"/>
      <c r="C225" s="42"/>
      <c r="D225" s="42"/>
      <c r="E225" s="42"/>
      <c r="F225" s="42"/>
      <c r="G225" s="42"/>
      <c r="H225" s="42"/>
      <c r="I225" s="42"/>
      <c r="J225" s="42"/>
      <c r="K225" s="42"/>
      <c r="L225" s="42"/>
      <c r="M225" s="42"/>
      <c r="N225" s="42"/>
      <c r="O225" s="42"/>
      <c r="P225" s="42"/>
      <c r="Q225" s="42"/>
      <c r="R225" s="42"/>
      <c r="S225" s="42"/>
      <c r="T225" s="42"/>
      <c r="U225" s="42"/>
      <c r="V225" s="42"/>
      <c r="W225" s="42"/>
      <c r="X225" s="42"/>
    </row>
    <row r="226" spans="1:24" s="41" customFormat="1" ht="18" customHeight="1">
      <c r="A226" s="72"/>
      <c r="B226" s="42" t="s">
        <v>148</v>
      </c>
      <c r="C226" s="42"/>
      <c r="D226" s="42"/>
      <c r="E226" s="42"/>
      <c r="F226" s="42"/>
      <c r="G226" s="42"/>
      <c r="H226" s="42"/>
      <c r="I226" s="42"/>
      <c r="J226" s="42"/>
      <c r="K226" s="42"/>
      <c r="L226" s="42"/>
      <c r="M226" s="42"/>
      <c r="N226" s="42"/>
      <c r="O226" s="42"/>
      <c r="P226" s="42"/>
      <c r="Q226" s="42"/>
      <c r="R226" s="42"/>
      <c r="S226" s="42"/>
      <c r="T226" s="42"/>
      <c r="U226" s="42"/>
      <c r="V226" s="42"/>
      <c r="W226" s="42"/>
      <c r="X226" s="42"/>
    </row>
    <row r="227" spans="1:24" s="41" customFormat="1" ht="18" customHeight="1">
      <c r="A227" s="72"/>
      <c r="B227" s="89" t="s">
        <v>576</v>
      </c>
      <c r="C227" s="89"/>
      <c r="D227" s="89"/>
      <c r="E227" s="89"/>
      <c r="F227" s="767" t="s">
        <v>575</v>
      </c>
      <c r="G227" s="767"/>
      <c r="H227" s="767"/>
      <c r="I227" s="767"/>
      <c r="J227" s="89" t="s">
        <v>577</v>
      </c>
      <c r="K227" s="89"/>
      <c r="L227" s="89"/>
      <c r="M227" s="89"/>
      <c r="N227"/>
      <c r="O227"/>
      <c r="P227"/>
      <c r="Q227"/>
      <c r="R227"/>
      <c r="S227"/>
      <c r="T227"/>
      <c r="U227"/>
      <c r="V227" s="42"/>
      <c r="W227" s="42"/>
      <c r="X227" s="42"/>
    </row>
    <row r="228" spans="1:24" s="41" customFormat="1" ht="18" customHeight="1">
      <c r="A228" s="72"/>
      <c r="B228" s="89" t="s">
        <v>578</v>
      </c>
      <c r="C228" s="89"/>
      <c r="D228" s="89"/>
      <c r="E228" s="89"/>
      <c r="F228" s="89"/>
      <c r="G228" s="89"/>
      <c r="H228" s="89"/>
      <c r="I228" s="89"/>
      <c r="J228" s="392">
        <v>300000</v>
      </c>
      <c r="K228" s="89" t="s">
        <v>336</v>
      </c>
      <c r="L228" s="89"/>
      <c r="M228" s="89"/>
      <c r="N228" s="89"/>
      <c r="O228" s="89"/>
      <c r="P228" s="89"/>
      <c r="Q228"/>
      <c r="R228"/>
      <c r="S228"/>
      <c r="T228"/>
      <c r="U228"/>
      <c r="V228" s="42"/>
      <c r="W228" s="42"/>
      <c r="X228" s="42"/>
    </row>
    <row r="229" spans="1:24" s="41" customFormat="1" ht="18" customHeight="1">
      <c r="A229" s="72"/>
      <c r="B229" s="89" t="s">
        <v>647</v>
      </c>
      <c r="C229" s="89"/>
      <c r="D229" s="89"/>
      <c r="E229" s="89"/>
      <c r="F229" s="624" t="s">
        <v>648</v>
      </c>
      <c r="G229" s="624"/>
      <c r="H229" s="624"/>
      <c r="I229" s="624"/>
      <c r="J229" s="624"/>
      <c r="K229" s="624"/>
      <c r="L229" s="624"/>
      <c r="M229" s="624"/>
      <c r="N229" s="624"/>
      <c r="O229" s="624"/>
      <c r="P229" s="624"/>
      <c r="Q229" s="624"/>
      <c r="R229" s="624"/>
      <c r="S229" s="624"/>
      <c r="T229" s="624"/>
      <c r="U229" s="624"/>
      <c r="V229" s="624"/>
      <c r="W229" s="624"/>
      <c r="X229" s="624"/>
    </row>
    <row r="230" spans="1:24" ht="18" customHeight="1">
      <c r="A230" s="72"/>
      <c r="B230" s="42"/>
      <c r="C230" s="42"/>
      <c r="D230" s="42"/>
      <c r="E230" s="42"/>
      <c r="F230" s="42" t="s">
        <v>646</v>
      </c>
      <c r="G230" s="42"/>
      <c r="H230" s="42"/>
      <c r="I230" s="42"/>
      <c r="J230" s="42"/>
      <c r="K230" s="42"/>
      <c r="L230" s="42"/>
      <c r="M230" s="42"/>
      <c r="N230" s="42"/>
      <c r="O230" s="42"/>
      <c r="P230" s="42"/>
      <c r="Q230" s="42"/>
      <c r="R230" s="42"/>
      <c r="S230" s="42"/>
      <c r="T230" s="42"/>
      <c r="U230" s="42"/>
      <c r="V230" s="42"/>
      <c r="W230" s="42"/>
      <c r="X230" s="42"/>
    </row>
    <row r="231" spans="1:24" ht="18" customHeight="1">
      <c r="A231" s="72" t="s">
        <v>149</v>
      </c>
      <c r="B231" s="42"/>
      <c r="C231" s="42"/>
      <c r="D231" s="42"/>
      <c r="E231" s="42"/>
      <c r="F231" s="42"/>
      <c r="G231" s="42"/>
      <c r="H231" s="42"/>
      <c r="I231" s="42"/>
      <c r="J231" s="42"/>
      <c r="K231" s="42"/>
      <c r="L231" s="42"/>
      <c r="M231" s="42"/>
      <c r="N231" s="42"/>
      <c r="O231" s="42"/>
      <c r="P231" s="42"/>
      <c r="Q231" s="42"/>
      <c r="R231" s="42"/>
      <c r="S231" s="42"/>
      <c r="T231" s="42"/>
      <c r="U231" s="42"/>
      <c r="V231" s="42"/>
      <c r="W231" s="42"/>
      <c r="X231" s="42"/>
    </row>
    <row r="232" spans="1:24" s="41" customFormat="1" ht="18" customHeight="1">
      <c r="A232" s="72"/>
      <c r="B232" s="89" t="s">
        <v>579</v>
      </c>
      <c r="C232" s="89"/>
      <c r="D232" s="89"/>
      <c r="E232" s="89"/>
      <c r="F232" s="767" t="s">
        <v>574</v>
      </c>
      <c r="G232" s="767"/>
      <c r="H232" s="767"/>
      <c r="I232" s="767"/>
      <c r="J232" s="89" t="s">
        <v>580</v>
      </c>
      <c r="K232" s="89"/>
      <c r="L232" s="89"/>
      <c r="M232" s="89"/>
      <c r="N232"/>
      <c r="O232"/>
      <c r="P232"/>
      <c r="Q232"/>
      <c r="R232"/>
      <c r="S232"/>
      <c r="T232"/>
      <c r="U232"/>
      <c r="V232" s="42"/>
      <c r="W232" s="42"/>
      <c r="X232" s="42"/>
    </row>
    <row r="233" spans="1:24" s="41" customFormat="1" ht="18" customHeight="1">
      <c r="A233" s="72"/>
      <c r="B233" s="89" t="s">
        <v>581</v>
      </c>
      <c r="C233" s="89"/>
      <c r="D233" s="89"/>
      <c r="E233" s="89"/>
      <c r="F233" s="89"/>
      <c r="G233" s="89"/>
      <c r="H233" s="89"/>
      <c r="I233" s="392">
        <v>100000</v>
      </c>
      <c r="J233" s="89" t="s">
        <v>336</v>
      </c>
      <c r="K233" s="89"/>
      <c r="L233" s="89"/>
      <c r="M233" s="89"/>
      <c r="N233" s="89"/>
      <c r="O233" s="89"/>
      <c r="P233" s="89"/>
      <c r="Q233"/>
      <c r="R233"/>
      <c r="S233"/>
      <c r="T233"/>
      <c r="U233"/>
      <c r="V233" s="42"/>
      <c r="W233" s="42"/>
      <c r="X233" s="42"/>
    </row>
    <row r="234" spans="1:24" s="41" customFormat="1" ht="18" customHeight="1">
      <c r="A234" s="72"/>
      <c r="B234" s="89" t="s">
        <v>647</v>
      </c>
      <c r="C234" s="89"/>
      <c r="D234" s="89"/>
      <c r="E234" s="89"/>
      <c r="F234" s="624" t="s">
        <v>776</v>
      </c>
      <c r="G234" s="624"/>
      <c r="H234" s="624"/>
      <c r="I234" s="624"/>
      <c r="J234" s="624"/>
      <c r="K234" s="624"/>
      <c r="L234" s="624"/>
      <c r="M234" s="624"/>
      <c r="N234" s="624"/>
      <c r="O234" s="624"/>
      <c r="P234" s="624"/>
      <c r="Q234" s="624"/>
      <c r="R234" s="624"/>
      <c r="S234" s="624"/>
      <c r="T234" s="624"/>
      <c r="U234" s="624"/>
      <c r="V234" s="624"/>
      <c r="W234" s="624"/>
      <c r="X234" s="624"/>
    </row>
    <row r="235" spans="1:24" ht="18" customHeight="1">
      <c r="A235" s="72"/>
      <c r="B235" s="42"/>
      <c r="C235" s="42"/>
      <c r="D235" s="42"/>
      <c r="E235" s="42"/>
      <c r="F235" s="42" t="s">
        <v>646</v>
      </c>
      <c r="G235" s="42"/>
      <c r="H235" s="42"/>
      <c r="I235" s="42"/>
      <c r="J235" s="42"/>
      <c r="K235" s="42"/>
      <c r="L235" s="42"/>
      <c r="M235" s="42"/>
      <c r="N235" s="42"/>
      <c r="O235" s="42"/>
      <c r="P235" s="42"/>
      <c r="Q235" s="42"/>
      <c r="R235" s="42"/>
      <c r="S235" s="42"/>
      <c r="T235" s="42"/>
      <c r="U235" s="42"/>
      <c r="V235" s="42"/>
      <c r="W235" s="42"/>
      <c r="X235" s="42"/>
    </row>
    <row r="236" spans="1:24" ht="18" customHeight="1">
      <c r="A236" s="72" t="s">
        <v>150</v>
      </c>
      <c r="B236" s="42"/>
      <c r="C236" s="42"/>
      <c r="D236" s="42"/>
      <c r="E236" s="42"/>
      <c r="F236" s="42"/>
      <c r="G236" s="42"/>
      <c r="H236" s="42"/>
      <c r="I236" s="42"/>
      <c r="J236" s="42"/>
      <c r="K236" s="42"/>
      <c r="L236" s="42"/>
      <c r="M236" s="42"/>
      <c r="N236" s="42"/>
      <c r="O236" s="42"/>
      <c r="P236" s="42"/>
      <c r="Q236" s="42"/>
      <c r="R236" s="42"/>
      <c r="S236" s="42"/>
      <c r="T236" s="42"/>
      <c r="U236" s="42"/>
      <c r="V236" s="42"/>
      <c r="W236" s="42"/>
      <c r="X236" s="42"/>
    </row>
    <row r="237" spans="1:24" ht="18" customHeight="1">
      <c r="A237" s="734" t="s">
        <v>151</v>
      </c>
      <c r="B237" s="735"/>
      <c r="C237" s="735"/>
      <c r="D237" s="735"/>
      <c r="E237" s="735"/>
      <c r="F237" s="735"/>
      <c r="G237" s="735"/>
      <c r="H237" s="735"/>
      <c r="I237" s="735"/>
      <c r="J237" s="735"/>
      <c r="K237" s="735"/>
      <c r="L237" s="95"/>
      <c r="M237" s="736" t="s">
        <v>134</v>
      </c>
      <c r="N237" s="736"/>
      <c r="O237" s="736"/>
      <c r="P237" s="736"/>
      <c r="Q237" s="736"/>
      <c r="R237" s="736"/>
      <c r="S237" s="736"/>
      <c r="T237" s="736"/>
      <c r="U237" s="736"/>
      <c r="V237" s="736"/>
      <c r="W237" s="736"/>
      <c r="X237" s="736"/>
    </row>
    <row r="238" spans="1:24" ht="18" customHeight="1">
      <c r="A238" s="735"/>
      <c r="B238" s="735"/>
      <c r="C238" s="735"/>
      <c r="D238" s="735"/>
      <c r="E238" s="735"/>
      <c r="F238" s="735"/>
      <c r="G238" s="735"/>
      <c r="H238" s="735"/>
      <c r="I238" s="735"/>
      <c r="J238" s="735"/>
      <c r="K238" s="648"/>
      <c r="L238" s="96"/>
      <c r="M238" s="740" t="s">
        <v>250</v>
      </c>
      <c r="N238" s="741"/>
      <c r="O238" s="741"/>
      <c r="P238" s="741"/>
      <c r="Q238" s="741"/>
      <c r="R238" s="741"/>
      <c r="S238" s="741"/>
      <c r="T238" s="741"/>
      <c r="U238" s="742">
        <v>0.5</v>
      </c>
      <c r="V238" s="743"/>
      <c r="W238" s="743"/>
      <c r="X238" s="97" t="s">
        <v>249</v>
      </c>
    </row>
    <row r="239" spans="1:24" ht="36" customHeight="1">
      <c r="A239" s="735"/>
      <c r="B239" s="735"/>
      <c r="C239" s="735"/>
      <c r="D239" s="735"/>
      <c r="E239" s="735"/>
      <c r="F239" s="735"/>
      <c r="G239" s="735"/>
      <c r="H239" s="735"/>
      <c r="I239" s="735"/>
      <c r="J239" s="735"/>
      <c r="K239" s="648"/>
      <c r="L239" s="96"/>
      <c r="M239" s="737">
        <v>1050000</v>
      </c>
      <c r="N239" s="738"/>
      <c r="O239" s="738"/>
      <c r="P239" s="738"/>
      <c r="Q239" s="738"/>
      <c r="R239" s="738"/>
      <c r="S239" s="738"/>
      <c r="T239" s="738"/>
      <c r="U239" s="738"/>
      <c r="V239" s="738"/>
      <c r="W239" s="738"/>
      <c r="X239" s="739"/>
    </row>
    <row r="240" spans="1:24" ht="18" customHeight="1">
      <c r="A240" s="72"/>
      <c r="B240" s="42"/>
      <c r="C240" s="42"/>
      <c r="D240" s="42"/>
      <c r="E240" s="42"/>
      <c r="F240" s="42"/>
      <c r="G240" s="42"/>
      <c r="H240" s="42"/>
      <c r="I240" s="42"/>
      <c r="J240" s="42"/>
      <c r="K240" s="42"/>
      <c r="L240" s="42"/>
      <c r="M240" s="42"/>
      <c r="N240" s="42"/>
      <c r="O240" s="42"/>
      <c r="P240" s="42"/>
      <c r="Q240" s="42"/>
      <c r="R240" s="42"/>
      <c r="S240" s="42"/>
      <c r="T240" s="42"/>
      <c r="U240" s="42"/>
      <c r="V240" s="42"/>
      <c r="W240" s="42"/>
      <c r="X240" s="42"/>
    </row>
    <row r="241" spans="1:24" ht="18" customHeight="1">
      <c r="A241" s="72" t="s">
        <v>291</v>
      </c>
      <c r="B241" s="42"/>
      <c r="C241" s="42"/>
      <c r="D241" s="42"/>
      <c r="E241" s="42"/>
      <c r="F241" s="42"/>
      <c r="G241" s="42"/>
      <c r="H241" s="42"/>
      <c r="I241" s="42"/>
      <c r="J241" s="42"/>
      <c r="K241" s="42"/>
      <c r="L241" s="42"/>
      <c r="M241" s="42"/>
      <c r="N241" s="42"/>
      <c r="O241" s="42"/>
      <c r="P241" s="42"/>
      <c r="Q241" s="42"/>
      <c r="R241" s="42"/>
      <c r="S241" s="42"/>
      <c r="T241" s="42"/>
      <c r="U241" s="42"/>
      <c r="V241" s="42"/>
      <c r="W241" s="42"/>
      <c r="X241" s="42"/>
    </row>
    <row r="242" spans="1:24" ht="18" customHeight="1">
      <c r="A242" s="72"/>
      <c r="B242" s="42"/>
      <c r="C242" s="42"/>
      <c r="D242" s="42"/>
      <c r="E242" s="42"/>
      <c r="F242" s="42"/>
      <c r="G242" s="42"/>
      <c r="H242" s="42"/>
      <c r="I242" s="42"/>
      <c r="J242" s="42"/>
      <c r="K242" s="42"/>
      <c r="L242" s="42"/>
      <c r="M242" s="42"/>
      <c r="N242" s="42"/>
      <c r="O242" s="42"/>
      <c r="P242" s="42"/>
      <c r="Q242" s="42"/>
      <c r="R242" s="42"/>
      <c r="S242" s="42"/>
      <c r="T242" s="42"/>
      <c r="U242" s="42"/>
      <c r="V242" s="42"/>
      <c r="W242" s="42"/>
      <c r="X242" s="42"/>
    </row>
    <row r="243" spans="1:24" ht="18" customHeight="1">
      <c r="A243" s="72" t="s">
        <v>292</v>
      </c>
      <c r="B243" s="42"/>
      <c r="C243" s="42"/>
      <c r="D243" s="42"/>
      <c r="E243" s="42"/>
      <c r="F243" s="42"/>
      <c r="G243" s="42"/>
      <c r="H243" s="42"/>
      <c r="I243" s="42"/>
      <c r="J243" s="42"/>
      <c r="K243" s="42"/>
      <c r="L243" s="42"/>
      <c r="M243" s="42"/>
      <c r="N243" s="42"/>
      <c r="O243" s="42"/>
      <c r="P243" s="42"/>
      <c r="Q243" s="42"/>
      <c r="R243" s="42"/>
      <c r="S243" s="42"/>
      <c r="T243" s="42"/>
      <c r="U243" s="42"/>
      <c r="V243" s="42"/>
      <c r="W243" s="42"/>
      <c r="X243" s="42"/>
    </row>
    <row r="244" spans="1:24" ht="18" customHeight="1">
      <c r="A244" s="72"/>
      <c r="B244" s="42" t="s">
        <v>397</v>
      </c>
      <c r="C244" s="42"/>
      <c r="D244" s="42"/>
      <c r="E244" s="42"/>
      <c r="F244" s="42"/>
      <c r="G244" s="42"/>
      <c r="H244" s="42"/>
      <c r="I244" s="42"/>
      <c r="J244" s="42"/>
      <c r="K244" s="42"/>
      <c r="L244" s="42"/>
      <c r="M244" s="42"/>
      <c r="N244" s="42"/>
      <c r="O244" s="42"/>
      <c r="P244" s="42"/>
      <c r="Q244" s="42"/>
      <c r="R244" s="42"/>
      <c r="S244" s="42"/>
      <c r="T244" s="42"/>
      <c r="U244" s="42"/>
      <c r="V244" s="42"/>
      <c r="W244" s="42"/>
      <c r="X244" s="42"/>
    </row>
    <row r="245" spans="1:24" ht="18" customHeight="1">
      <c r="A245" s="735" t="s">
        <v>75</v>
      </c>
      <c r="B245" s="735"/>
      <c r="C245" s="735"/>
      <c r="D245" s="668" t="s">
        <v>293</v>
      </c>
      <c r="E245" s="668"/>
      <c r="F245" s="668"/>
      <c r="G245" s="668"/>
      <c r="H245" s="668"/>
      <c r="I245" s="668"/>
      <c r="J245" s="668"/>
      <c r="K245" s="668"/>
      <c r="L245" s="668"/>
      <c r="M245" s="668"/>
      <c r="N245" s="668"/>
      <c r="O245" s="668"/>
      <c r="P245" s="668"/>
      <c r="Q245" s="668"/>
      <c r="R245" s="668"/>
      <c r="S245" s="668"/>
      <c r="T245" s="668"/>
      <c r="U245" s="42"/>
      <c r="V245" s="42"/>
      <c r="W245" s="42"/>
      <c r="X245" s="42"/>
    </row>
    <row r="246" spans="1:24" ht="37.9" customHeight="1">
      <c r="A246" s="765" t="s">
        <v>744</v>
      </c>
      <c r="B246" s="765"/>
      <c r="C246" s="765"/>
      <c r="D246" s="766" t="s">
        <v>398</v>
      </c>
      <c r="E246" s="766"/>
      <c r="F246" s="766"/>
      <c r="G246" s="766"/>
      <c r="H246" s="766"/>
      <c r="I246" s="766"/>
      <c r="J246" s="766"/>
      <c r="K246" s="766"/>
      <c r="L246" s="766"/>
      <c r="M246" s="766"/>
      <c r="N246" s="766"/>
      <c r="O246" s="766"/>
      <c r="P246" s="766"/>
      <c r="Q246" s="766"/>
      <c r="R246" s="766"/>
      <c r="S246" s="766"/>
      <c r="T246" s="766"/>
      <c r="U246" s="42"/>
      <c r="V246" s="42"/>
      <c r="W246" s="42"/>
      <c r="X246" s="42"/>
    </row>
    <row r="247" spans="1:24" ht="18" customHeight="1">
      <c r="A247" s="72"/>
      <c r="B247" s="42"/>
      <c r="C247" s="42"/>
      <c r="D247" s="42"/>
      <c r="E247" s="42"/>
      <c r="F247" s="42"/>
      <c r="G247" s="42"/>
      <c r="H247" s="42"/>
      <c r="I247" s="42"/>
      <c r="J247" s="42"/>
      <c r="K247" s="42"/>
      <c r="L247" s="42"/>
      <c r="M247" s="42"/>
      <c r="N247" s="42"/>
      <c r="O247" s="42"/>
      <c r="P247" s="42"/>
      <c r="Q247" s="42"/>
      <c r="R247" s="42"/>
      <c r="S247" s="42"/>
      <c r="T247" s="42"/>
      <c r="U247" s="42"/>
      <c r="V247" s="42"/>
      <c r="W247" s="42"/>
      <c r="X247" s="42"/>
    </row>
    <row r="248" spans="1:24" ht="18" customHeight="1">
      <c r="A248" s="72"/>
      <c r="B248" s="42"/>
      <c r="C248" s="42"/>
      <c r="D248" s="42"/>
      <c r="E248" s="42"/>
      <c r="F248" s="42"/>
      <c r="G248" s="42"/>
      <c r="H248" s="42"/>
      <c r="I248" s="42"/>
      <c r="J248" s="42"/>
      <c r="K248" s="42"/>
      <c r="L248" s="42"/>
      <c r="M248" s="42"/>
      <c r="N248" s="42"/>
      <c r="O248" s="42"/>
      <c r="P248" s="42"/>
      <c r="Q248" s="42"/>
      <c r="R248" s="42"/>
      <c r="S248" s="42"/>
      <c r="T248" s="42"/>
      <c r="U248" s="42"/>
      <c r="V248" s="42"/>
      <c r="W248" s="42"/>
      <c r="X248" s="42"/>
    </row>
    <row r="249" spans="1:24" ht="18" customHeight="1">
      <c r="A249" s="72" t="s">
        <v>152</v>
      </c>
      <c r="B249" s="42"/>
      <c r="C249" s="42"/>
      <c r="D249" s="42"/>
      <c r="E249" s="42"/>
      <c r="F249" s="42"/>
      <c r="G249" s="42"/>
      <c r="H249" s="42"/>
      <c r="I249" s="42"/>
      <c r="J249" s="42"/>
      <c r="K249" s="42"/>
      <c r="L249" s="42"/>
      <c r="M249" s="42"/>
      <c r="N249" s="42"/>
      <c r="O249" s="42"/>
      <c r="P249" s="42"/>
      <c r="Q249" s="42"/>
      <c r="R249" s="42"/>
      <c r="S249" s="42"/>
      <c r="T249" s="42"/>
      <c r="U249" s="42"/>
      <c r="V249" s="42"/>
      <c r="W249" s="42"/>
      <c r="X249" s="42"/>
    </row>
    <row r="250" spans="1:24" ht="8.4499999999999993" customHeight="1">
      <c r="A250" s="72"/>
      <c r="B250" s="42"/>
      <c r="C250" s="42"/>
      <c r="D250" s="42"/>
      <c r="E250" s="42"/>
      <c r="F250" s="42"/>
      <c r="G250" s="42"/>
      <c r="H250" s="42"/>
      <c r="I250" s="42"/>
      <c r="J250" s="42"/>
      <c r="K250" s="42"/>
      <c r="L250" s="42"/>
      <c r="M250" s="42"/>
      <c r="N250" s="42"/>
      <c r="O250" s="42"/>
      <c r="P250" s="42"/>
      <c r="Q250" s="42"/>
      <c r="R250" s="42"/>
      <c r="S250" s="42"/>
      <c r="T250" s="42"/>
      <c r="U250" s="42"/>
      <c r="V250" s="42"/>
      <c r="W250" s="42"/>
      <c r="X250" s="42"/>
    </row>
    <row r="251" spans="1:24" ht="18" customHeight="1">
      <c r="A251" s="72" t="s">
        <v>294</v>
      </c>
      <c r="B251" s="42"/>
      <c r="C251" s="42"/>
      <c r="D251" s="42"/>
      <c r="E251" s="42"/>
      <c r="F251" s="42"/>
      <c r="G251" s="42"/>
      <c r="H251" s="42"/>
      <c r="I251" s="42"/>
      <c r="J251" s="42"/>
      <c r="K251" s="42"/>
      <c r="L251" s="42"/>
      <c r="M251" s="42"/>
      <c r="N251" s="42"/>
      <c r="O251" s="42"/>
      <c r="P251" s="42"/>
      <c r="Q251" s="42"/>
      <c r="R251" s="42"/>
      <c r="S251" s="42"/>
      <c r="T251" s="42"/>
      <c r="U251" s="42"/>
      <c r="V251" s="42"/>
      <c r="W251" s="42"/>
      <c r="X251" s="42"/>
    </row>
    <row r="252" spans="1:24" ht="36" customHeight="1">
      <c r="A252" s="72"/>
      <c r="B252" s="665" t="s">
        <v>153</v>
      </c>
      <c r="C252" s="665"/>
      <c r="D252" s="665"/>
      <c r="E252" s="665"/>
      <c r="F252" s="665"/>
      <c r="G252" s="665"/>
      <c r="H252" s="665"/>
      <c r="I252" s="665"/>
      <c r="J252" s="665"/>
      <c r="K252" s="665"/>
      <c r="L252" s="665"/>
      <c r="M252" s="665"/>
      <c r="N252" s="665"/>
      <c r="O252" s="665"/>
      <c r="P252" s="665"/>
      <c r="Q252" s="665"/>
      <c r="R252" s="665"/>
      <c r="S252" s="665"/>
      <c r="T252" s="665"/>
      <c r="U252" s="665"/>
      <c r="V252" s="665"/>
      <c r="W252" s="665"/>
      <c r="X252" s="665"/>
    </row>
    <row r="253" spans="1:24" ht="18" customHeight="1">
      <c r="A253" s="763" t="s">
        <v>75</v>
      </c>
      <c r="B253" s="763"/>
      <c r="C253" s="764" t="s">
        <v>154</v>
      </c>
      <c r="D253" s="764"/>
      <c r="E253" s="764"/>
      <c r="F253" s="764"/>
      <c r="G253" s="764"/>
      <c r="H253" s="764"/>
      <c r="I253" s="764" t="s">
        <v>155</v>
      </c>
      <c r="J253" s="764"/>
      <c r="K253" s="764"/>
      <c r="L253" s="98"/>
      <c r="M253" s="764" t="s">
        <v>156</v>
      </c>
      <c r="N253" s="764"/>
      <c r="O253" s="764"/>
      <c r="P253" s="764"/>
      <c r="Q253" s="764"/>
      <c r="R253" s="764"/>
      <c r="S253" s="764" t="s">
        <v>157</v>
      </c>
      <c r="T253" s="764"/>
      <c r="U253" s="764"/>
      <c r="V253" s="764"/>
      <c r="W253" s="764"/>
      <c r="X253" s="764"/>
    </row>
    <row r="254" spans="1:24" ht="20.45" customHeight="1">
      <c r="A254" s="696" t="str">
        <f>IF(T71&gt;0,"〇","")</f>
        <v/>
      </c>
      <c r="B254" s="697"/>
      <c r="C254" s="698" t="s">
        <v>158</v>
      </c>
      <c r="D254" s="698"/>
      <c r="E254" s="698"/>
      <c r="F254" s="698"/>
      <c r="G254" s="698"/>
      <c r="H254" s="698"/>
      <c r="I254" s="99" t="s">
        <v>57</v>
      </c>
      <c r="J254" s="318">
        <v>7</v>
      </c>
      <c r="K254" s="100" t="s">
        <v>251</v>
      </c>
      <c r="L254" s="101"/>
      <c r="M254" s="716" t="s">
        <v>399</v>
      </c>
      <c r="N254" s="761"/>
      <c r="O254" s="761"/>
      <c r="P254" s="761"/>
      <c r="Q254" s="761"/>
      <c r="R254" s="762"/>
      <c r="S254" s="716" t="s">
        <v>692</v>
      </c>
      <c r="T254" s="761"/>
      <c r="U254" s="761"/>
      <c r="V254" s="761"/>
      <c r="W254" s="761"/>
      <c r="X254" s="762"/>
    </row>
    <row r="255" spans="1:24" ht="16.149999999999999" customHeight="1">
      <c r="A255" s="704"/>
      <c r="B255" s="705"/>
      <c r="C255" s="706"/>
      <c r="D255" s="706"/>
      <c r="E255" s="706"/>
      <c r="F255" s="706"/>
      <c r="G255" s="706"/>
      <c r="H255" s="706"/>
      <c r="I255" s="102"/>
      <c r="J255" s="103" t="s">
        <v>252</v>
      </c>
      <c r="K255" s="104"/>
      <c r="L255" s="105"/>
      <c r="M255" s="719"/>
      <c r="N255" s="720"/>
      <c r="O255" s="720"/>
      <c r="P255" s="720"/>
      <c r="Q255" s="720"/>
      <c r="R255" s="721"/>
      <c r="S255" s="719"/>
      <c r="T255" s="720"/>
      <c r="U255" s="720"/>
      <c r="V255" s="720"/>
      <c r="W255" s="720"/>
      <c r="X255" s="721"/>
    </row>
    <row r="256" spans="1:24" ht="22.9" customHeight="1">
      <c r="A256" s="704"/>
      <c r="B256" s="705"/>
      <c r="C256" s="706"/>
      <c r="D256" s="706"/>
      <c r="E256" s="706"/>
      <c r="F256" s="706"/>
      <c r="G256" s="706"/>
      <c r="H256" s="706"/>
      <c r="I256" s="106" t="s">
        <v>57</v>
      </c>
      <c r="J256" s="317">
        <v>11</v>
      </c>
      <c r="K256" s="107" t="s">
        <v>251</v>
      </c>
      <c r="L256" s="105"/>
      <c r="M256" s="719"/>
      <c r="N256" s="720"/>
      <c r="O256" s="720"/>
      <c r="P256" s="720"/>
      <c r="Q256" s="720"/>
      <c r="R256" s="721"/>
      <c r="S256" s="719"/>
      <c r="T256" s="720"/>
      <c r="U256" s="720"/>
      <c r="V256" s="720"/>
      <c r="W256" s="720"/>
      <c r="X256" s="721"/>
    </row>
    <row r="257" spans="1:25" ht="46.15" customHeight="1">
      <c r="A257" s="704" t="str">
        <f>IF(S70&gt;0,"〇","")</f>
        <v/>
      </c>
      <c r="B257" s="705"/>
      <c r="C257" s="706"/>
      <c r="D257" s="706"/>
      <c r="E257" s="706"/>
      <c r="F257" s="706"/>
      <c r="G257" s="706"/>
      <c r="H257" s="706"/>
      <c r="I257" s="749"/>
      <c r="J257" s="750"/>
      <c r="K257" s="751"/>
      <c r="L257" s="105"/>
      <c r="M257" s="719"/>
      <c r="N257" s="720"/>
      <c r="O257" s="720"/>
      <c r="P257" s="720"/>
      <c r="Q257" s="720"/>
      <c r="R257" s="721"/>
      <c r="S257" s="722"/>
      <c r="T257" s="723"/>
      <c r="U257" s="723"/>
      <c r="V257" s="723"/>
      <c r="W257" s="723"/>
      <c r="X257" s="724"/>
    </row>
    <row r="258" spans="1:25" ht="84.6" customHeight="1">
      <c r="A258" s="704"/>
      <c r="B258" s="705"/>
      <c r="C258" s="706"/>
      <c r="D258" s="706"/>
      <c r="E258" s="706"/>
      <c r="F258" s="706"/>
      <c r="G258" s="706"/>
      <c r="H258" s="706"/>
      <c r="I258" s="749"/>
      <c r="J258" s="750"/>
      <c r="K258" s="751"/>
      <c r="L258" s="105"/>
      <c r="M258" s="719"/>
      <c r="N258" s="720"/>
      <c r="O258" s="720"/>
      <c r="P258" s="720"/>
      <c r="Q258" s="720"/>
      <c r="R258" s="721"/>
      <c r="S258" s="752" t="s">
        <v>693</v>
      </c>
      <c r="T258" s="753"/>
      <c r="U258" s="753"/>
      <c r="V258" s="753"/>
      <c r="W258" s="753"/>
      <c r="X258" s="754"/>
    </row>
    <row r="259" spans="1:25" ht="120" customHeight="1">
      <c r="A259" s="701"/>
      <c r="B259" s="702"/>
      <c r="C259" s="703"/>
      <c r="D259" s="703"/>
      <c r="E259" s="703"/>
      <c r="F259" s="703"/>
      <c r="G259" s="703"/>
      <c r="H259" s="703"/>
      <c r="I259" s="731"/>
      <c r="J259" s="755"/>
      <c r="K259" s="756"/>
      <c r="L259" s="108"/>
      <c r="M259" s="722"/>
      <c r="N259" s="723"/>
      <c r="O259" s="723"/>
      <c r="P259" s="723"/>
      <c r="Q259" s="723"/>
      <c r="R259" s="724"/>
      <c r="S259" s="752" t="s">
        <v>694</v>
      </c>
      <c r="T259" s="753"/>
      <c r="U259" s="753"/>
      <c r="V259" s="753"/>
      <c r="W259" s="753"/>
      <c r="X259" s="754"/>
    </row>
    <row r="260" spans="1:25" ht="21.6" customHeight="1">
      <c r="A260" s="696" t="str">
        <f>IF(S80&gt;0,"〇","")</f>
        <v/>
      </c>
      <c r="B260" s="697"/>
      <c r="C260" s="698" t="s">
        <v>159</v>
      </c>
      <c r="D260" s="698"/>
      <c r="E260" s="698"/>
      <c r="F260" s="698"/>
      <c r="G260" s="698"/>
      <c r="H260" s="698"/>
      <c r="I260" s="99" t="s">
        <v>57</v>
      </c>
      <c r="J260" s="318">
        <v>7</v>
      </c>
      <c r="K260" s="100" t="s">
        <v>251</v>
      </c>
      <c r="L260" s="109"/>
      <c r="M260" s="716" t="s">
        <v>160</v>
      </c>
      <c r="N260" s="717"/>
      <c r="O260" s="717"/>
      <c r="P260" s="717"/>
      <c r="Q260" s="717"/>
      <c r="R260" s="718"/>
      <c r="S260" s="716" t="s">
        <v>695</v>
      </c>
      <c r="T260" s="717"/>
      <c r="U260" s="717"/>
      <c r="V260" s="717"/>
      <c r="W260" s="717"/>
      <c r="X260" s="718"/>
    </row>
    <row r="261" spans="1:25" ht="21.6" customHeight="1">
      <c r="A261" s="704"/>
      <c r="B261" s="705"/>
      <c r="C261" s="706"/>
      <c r="D261" s="706"/>
      <c r="E261" s="706"/>
      <c r="F261" s="706"/>
      <c r="G261" s="706"/>
      <c r="H261" s="706"/>
      <c r="I261" s="102"/>
      <c r="J261" s="103" t="s">
        <v>252</v>
      </c>
      <c r="K261" s="104"/>
      <c r="L261" s="109"/>
      <c r="M261" s="719"/>
      <c r="N261" s="720"/>
      <c r="O261" s="720"/>
      <c r="P261" s="720"/>
      <c r="Q261" s="720"/>
      <c r="R261" s="721"/>
      <c r="S261" s="719"/>
      <c r="T261" s="720"/>
      <c r="U261" s="720"/>
      <c r="V261" s="720"/>
      <c r="W261" s="720"/>
      <c r="X261" s="721"/>
    </row>
    <row r="262" spans="1:25" ht="21.6" customHeight="1">
      <c r="A262" s="704"/>
      <c r="B262" s="705"/>
      <c r="C262" s="706"/>
      <c r="D262" s="706"/>
      <c r="E262" s="706"/>
      <c r="F262" s="706"/>
      <c r="G262" s="706"/>
      <c r="H262" s="706"/>
      <c r="I262" s="106" t="s">
        <v>57</v>
      </c>
      <c r="J262" s="317">
        <v>11</v>
      </c>
      <c r="K262" s="107" t="s">
        <v>251</v>
      </c>
      <c r="L262" s="109"/>
      <c r="M262" s="719"/>
      <c r="N262" s="720"/>
      <c r="O262" s="720"/>
      <c r="P262" s="720"/>
      <c r="Q262" s="720"/>
      <c r="R262" s="721"/>
      <c r="S262" s="719"/>
      <c r="T262" s="720"/>
      <c r="U262" s="720"/>
      <c r="V262" s="720"/>
      <c r="W262" s="720"/>
      <c r="X262" s="721"/>
    </row>
    <row r="263" spans="1:25" ht="162" customHeight="1">
      <c r="A263" s="701" t="str">
        <f>IF(S75&gt;0,"〇","")</f>
        <v/>
      </c>
      <c r="B263" s="702"/>
      <c r="C263" s="703"/>
      <c r="D263" s="703"/>
      <c r="E263" s="703"/>
      <c r="F263" s="703"/>
      <c r="G263" s="703"/>
      <c r="H263" s="703"/>
      <c r="I263" s="731"/>
      <c r="J263" s="732"/>
      <c r="K263" s="733"/>
      <c r="L263" s="109"/>
      <c r="M263" s="722"/>
      <c r="N263" s="723"/>
      <c r="O263" s="723"/>
      <c r="P263" s="723"/>
      <c r="Q263" s="723"/>
      <c r="R263" s="724"/>
      <c r="S263" s="722"/>
      <c r="T263" s="723"/>
      <c r="U263" s="723"/>
      <c r="V263" s="723"/>
      <c r="W263" s="723"/>
      <c r="X263" s="724"/>
    </row>
    <row r="264" spans="1:25" ht="24" customHeight="1">
      <c r="A264" s="696" t="str">
        <f>IF(S88&gt;0,"〇","")</f>
        <v/>
      </c>
      <c r="B264" s="697"/>
      <c r="C264" s="698" t="s">
        <v>400</v>
      </c>
      <c r="D264" s="698"/>
      <c r="E264" s="698"/>
      <c r="F264" s="698"/>
      <c r="G264" s="698"/>
      <c r="H264" s="698"/>
      <c r="I264" s="99" t="s">
        <v>57</v>
      </c>
      <c r="J264" s="318">
        <v>7</v>
      </c>
      <c r="K264" s="100" t="s">
        <v>251</v>
      </c>
      <c r="L264" s="109"/>
      <c r="M264" s="716" t="s">
        <v>404</v>
      </c>
      <c r="N264" s="747"/>
      <c r="O264" s="747"/>
      <c r="P264" s="747"/>
      <c r="Q264" s="747"/>
      <c r="R264" s="748"/>
      <c r="S264" s="716" t="s">
        <v>696</v>
      </c>
      <c r="T264" s="717"/>
      <c r="U264" s="717"/>
      <c r="V264" s="717"/>
      <c r="W264" s="717"/>
      <c r="X264" s="718"/>
    </row>
    <row r="265" spans="1:25" ht="24" customHeight="1">
      <c r="A265" s="704"/>
      <c r="B265" s="705"/>
      <c r="C265" s="706"/>
      <c r="D265" s="706"/>
      <c r="E265" s="706"/>
      <c r="F265" s="706"/>
      <c r="G265" s="706"/>
      <c r="H265" s="706"/>
      <c r="I265" s="102"/>
      <c r="J265" s="103" t="s">
        <v>252</v>
      </c>
      <c r="K265" s="104"/>
      <c r="L265" s="109"/>
      <c r="M265" s="719"/>
      <c r="N265" s="720"/>
      <c r="O265" s="720"/>
      <c r="P265" s="720"/>
      <c r="Q265" s="720"/>
      <c r="R265" s="721"/>
      <c r="S265" s="725"/>
      <c r="T265" s="726"/>
      <c r="U265" s="726"/>
      <c r="V265" s="726"/>
      <c r="W265" s="726"/>
      <c r="X265" s="727"/>
    </row>
    <row r="266" spans="1:25" ht="24" customHeight="1">
      <c r="A266" s="704"/>
      <c r="B266" s="705"/>
      <c r="C266" s="706"/>
      <c r="D266" s="706"/>
      <c r="E266" s="706"/>
      <c r="F266" s="706"/>
      <c r="G266" s="706"/>
      <c r="H266" s="706"/>
      <c r="I266" s="106" t="s">
        <v>57</v>
      </c>
      <c r="J266" s="317">
        <v>11</v>
      </c>
      <c r="K266" s="107" t="s">
        <v>251</v>
      </c>
      <c r="L266" s="109"/>
      <c r="M266" s="719"/>
      <c r="N266" s="720"/>
      <c r="O266" s="720"/>
      <c r="P266" s="720"/>
      <c r="Q266" s="720"/>
      <c r="R266" s="721"/>
      <c r="S266" s="725"/>
      <c r="T266" s="726"/>
      <c r="U266" s="726"/>
      <c r="V266" s="726"/>
      <c r="W266" s="726"/>
      <c r="X266" s="727"/>
    </row>
    <row r="267" spans="1:25" ht="138" customHeight="1">
      <c r="A267" s="701"/>
      <c r="B267" s="702"/>
      <c r="C267" s="703"/>
      <c r="D267" s="703"/>
      <c r="E267" s="703"/>
      <c r="F267" s="703"/>
      <c r="G267" s="703"/>
      <c r="H267" s="703"/>
      <c r="I267" s="731"/>
      <c r="J267" s="732"/>
      <c r="K267" s="733"/>
      <c r="L267" s="109"/>
      <c r="M267" s="722"/>
      <c r="N267" s="723"/>
      <c r="O267" s="723"/>
      <c r="P267" s="723"/>
      <c r="Q267" s="723"/>
      <c r="R267" s="724"/>
      <c r="S267" s="728"/>
      <c r="T267" s="729"/>
      <c r="U267" s="729"/>
      <c r="V267" s="729"/>
      <c r="W267" s="729"/>
      <c r="X267" s="730"/>
    </row>
    <row r="268" spans="1:25" ht="24" customHeight="1">
      <c r="A268" s="699" t="str">
        <f>IF(P108&gt;0,"〇","")</f>
        <v/>
      </c>
      <c r="B268" s="700"/>
      <c r="C268" s="698" t="s">
        <v>401</v>
      </c>
      <c r="D268" s="698"/>
      <c r="E268" s="698"/>
      <c r="F268" s="698"/>
      <c r="G268" s="698"/>
      <c r="H268" s="698"/>
      <c r="I268" s="99" t="s">
        <v>57</v>
      </c>
      <c r="J268" s="318">
        <v>7</v>
      </c>
      <c r="K268" s="100" t="s">
        <v>251</v>
      </c>
      <c r="L268" s="109"/>
      <c r="M268" s="707" t="s">
        <v>777</v>
      </c>
      <c r="N268" s="708"/>
      <c r="O268" s="708"/>
      <c r="P268" s="708"/>
      <c r="Q268" s="708"/>
      <c r="R268" s="709"/>
      <c r="S268" s="716" t="s">
        <v>697</v>
      </c>
      <c r="T268" s="717"/>
      <c r="U268" s="717"/>
      <c r="V268" s="717"/>
      <c r="W268" s="717"/>
      <c r="X268" s="718"/>
    </row>
    <row r="269" spans="1:25" ht="24" customHeight="1">
      <c r="A269" s="704"/>
      <c r="B269" s="705"/>
      <c r="C269" s="706"/>
      <c r="D269" s="706"/>
      <c r="E269" s="706"/>
      <c r="F269" s="706"/>
      <c r="G269" s="706"/>
      <c r="H269" s="706"/>
      <c r="I269" s="102"/>
      <c r="J269" s="103" t="s">
        <v>252</v>
      </c>
      <c r="K269" s="104"/>
      <c r="L269" s="109"/>
      <c r="M269" s="710"/>
      <c r="N269" s="711"/>
      <c r="O269" s="711"/>
      <c r="P269" s="711"/>
      <c r="Q269" s="711"/>
      <c r="R269" s="712"/>
      <c r="S269" s="719"/>
      <c r="T269" s="720"/>
      <c r="U269" s="720"/>
      <c r="V269" s="720"/>
      <c r="W269" s="720"/>
      <c r="X269" s="721"/>
    </row>
    <row r="270" spans="1:25" ht="24" customHeight="1">
      <c r="A270" s="704"/>
      <c r="B270" s="705"/>
      <c r="C270" s="706"/>
      <c r="D270" s="706"/>
      <c r="E270" s="706"/>
      <c r="F270" s="706"/>
      <c r="G270" s="706"/>
      <c r="H270" s="706"/>
      <c r="I270" s="106" t="s">
        <v>57</v>
      </c>
      <c r="J270" s="317">
        <v>11</v>
      </c>
      <c r="K270" s="107" t="s">
        <v>251</v>
      </c>
      <c r="L270" s="109"/>
      <c r="M270" s="710"/>
      <c r="N270" s="711"/>
      <c r="O270" s="711"/>
      <c r="P270" s="711"/>
      <c r="Q270" s="711"/>
      <c r="R270" s="712"/>
      <c r="S270" s="719"/>
      <c r="T270" s="720"/>
      <c r="U270" s="720"/>
      <c r="V270" s="720"/>
      <c r="W270" s="720"/>
      <c r="X270" s="721"/>
    </row>
    <row r="271" spans="1:25" ht="119.45" customHeight="1">
      <c r="A271" s="701"/>
      <c r="B271" s="702"/>
      <c r="C271" s="703"/>
      <c r="D271" s="703"/>
      <c r="E271" s="703"/>
      <c r="F271" s="703"/>
      <c r="G271" s="703"/>
      <c r="H271" s="703"/>
      <c r="I271" s="110"/>
      <c r="J271" s="111"/>
      <c r="K271" s="112"/>
      <c r="L271" s="109"/>
      <c r="M271" s="713"/>
      <c r="N271" s="714"/>
      <c r="O271" s="714"/>
      <c r="P271" s="714"/>
      <c r="Q271" s="714"/>
      <c r="R271" s="715"/>
      <c r="S271" s="722"/>
      <c r="T271" s="723"/>
      <c r="U271" s="723"/>
      <c r="V271" s="723"/>
      <c r="W271" s="723"/>
      <c r="X271" s="724"/>
    </row>
    <row r="272" spans="1:25" ht="24" customHeight="1">
      <c r="A272" s="744" t="str">
        <f>IF(P117&gt;0,"〇","")</f>
        <v/>
      </c>
      <c r="B272" s="745"/>
      <c r="C272" s="746" t="s">
        <v>402</v>
      </c>
      <c r="D272" s="698"/>
      <c r="E272" s="698"/>
      <c r="F272" s="698"/>
      <c r="G272" s="698"/>
      <c r="H272" s="698"/>
      <c r="I272" s="99" t="s">
        <v>57</v>
      </c>
      <c r="J272" s="318">
        <v>7</v>
      </c>
      <c r="K272" s="100" t="s">
        <v>251</v>
      </c>
      <c r="L272" s="113"/>
      <c r="M272" s="716" t="s">
        <v>403</v>
      </c>
      <c r="N272" s="717"/>
      <c r="O272" s="717"/>
      <c r="P272" s="717"/>
      <c r="Q272" s="717"/>
      <c r="R272" s="718"/>
      <c r="S272" s="716" t="s">
        <v>698</v>
      </c>
      <c r="T272" s="717"/>
      <c r="U272" s="717"/>
      <c r="V272" s="717"/>
      <c r="W272" s="717"/>
      <c r="X272" s="718"/>
      <c r="Y272" s="47"/>
    </row>
    <row r="273" spans="1:24" ht="24" customHeight="1">
      <c r="A273" s="704"/>
      <c r="B273" s="705"/>
      <c r="C273" s="706"/>
      <c r="D273" s="706"/>
      <c r="E273" s="706"/>
      <c r="F273" s="706"/>
      <c r="G273" s="706"/>
      <c r="H273" s="706"/>
      <c r="I273" s="102"/>
      <c r="J273" s="103" t="s">
        <v>252</v>
      </c>
      <c r="K273" s="104"/>
      <c r="L273" s="113"/>
      <c r="M273" s="719"/>
      <c r="N273" s="720"/>
      <c r="O273" s="720"/>
      <c r="P273" s="720"/>
      <c r="Q273" s="720"/>
      <c r="R273" s="721"/>
      <c r="S273" s="719"/>
      <c r="T273" s="720"/>
      <c r="U273" s="720"/>
      <c r="V273" s="720"/>
      <c r="W273" s="720"/>
      <c r="X273" s="721"/>
    </row>
    <row r="274" spans="1:24" ht="24" customHeight="1">
      <c r="A274" s="704"/>
      <c r="B274" s="705"/>
      <c r="C274" s="706"/>
      <c r="D274" s="706"/>
      <c r="E274" s="706"/>
      <c r="F274" s="706"/>
      <c r="G274" s="706"/>
      <c r="H274" s="706"/>
      <c r="I274" s="106" t="s">
        <v>57</v>
      </c>
      <c r="J274" s="317">
        <v>11</v>
      </c>
      <c r="K274" s="107" t="s">
        <v>251</v>
      </c>
      <c r="L274" s="113"/>
      <c r="M274" s="719"/>
      <c r="N274" s="720"/>
      <c r="O274" s="720"/>
      <c r="P274" s="720"/>
      <c r="Q274" s="720"/>
      <c r="R274" s="721"/>
      <c r="S274" s="719"/>
      <c r="T274" s="720"/>
      <c r="U274" s="720"/>
      <c r="V274" s="720"/>
      <c r="W274" s="720"/>
      <c r="X274" s="721"/>
    </row>
    <row r="275" spans="1:24" ht="119.45" customHeight="1">
      <c r="A275" s="701" t="str">
        <f>IF(S84&gt;0,"〇","")</f>
        <v/>
      </c>
      <c r="B275" s="702"/>
      <c r="C275" s="703"/>
      <c r="D275" s="703"/>
      <c r="E275" s="703"/>
      <c r="F275" s="703"/>
      <c r="G275" s="703"/>
      <c r="H275" s="703"/>
      <c r="I275" s="110"/>
      <c r="J275" s="111"/>
      <c r="K275" s="112"/>
      <c r="L275" s="113"/>
      <c r="M275" s="722"/>
      <c r="N275" s="723"/>
      <c r="O275" s="723"/>
      <c r="P275" s="723"/>
      <c r="Q275" s="723"/>
      <c r="R275" s="724"/>
      <c r="S275" s="722"/>
      <c r="T275" s="723"/>
      <c r="U275" s="723"/>
      <c r="V275" s="723"/>
      <c r="W275" s="723"/>
      <c r="X275" s="724"/>
    </row>
    <row r="276" spans="1:24" ht="7.15" customHeight="1">
      <c r="A276" s="114"/>
      <c r="B276" s="114"/>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row>
    <row r="277" spans="1:24" ht="18" customHeight="1">
      <c r="A277" s="91"/>
      <c r="B277" s="92" t="s">
        <v>161</v>
      </c>
      <c r="C277" s="87" t="s">
        <v>405</v>
      </c>
      <c r="D277" s="87"/>
      <c r="E277" s="87"/>
      <c r="F277" s="87"/>
      <c r="G277" s="87"/>
      <c r="H277" s="87"/>
      <c r="I277" s="87"/>
      <c r="J277" s="87"/>
      <c r="K277" s="87"/>
      <c r="L277" s="87"/>
      <c r="M277" s="87"/>
      <c r="N277" s="87"/>
      <c r="O277" s="87"/>
      <c r="P277" s="87"/>
      <c r="Q277" s="87"/>
      <c r="R277" s="87"/>
      <c r="S277" s="87"/>
      <c r="T277" s="87"/>
      <c r="U277" s="87"/>
      <c r="V277" s="87"/>
      <c r="W277" s="87"/>
      <c r="X277" s="87"/>
    </row>
    <row r="278" spans="1:24" ht="45.75" customHeight="1">
      <c r="A278" s="91"/>
      <c r="B278" s="116" t="s">
        <v>162</v>
      </c>
      <c r="C278" s="695" t="s">
        <v>163</v>
      </c>
      <c r="D278" s="695"/>
      <c r="E278" s="695"/>
      <c r="F278" s="695"/>
      <c r="G278" s="695"/>
      <c r="H278" s="695"/>
      <c r="I278" s="695"/>
      <c r="J278" s="695"/>
      <c r="K278" s="695"/>
      <c r="L278" s="695"/>
      <c r="M278" s="695"/>
      <c r="N278" s="695"/>
      <c r="O278" s="695"/>
      <c r="P278" s="695"/>
      <c r="Q278" s="695"/>
      <c r="R278" s="695"/>
      <c r="S278" s="695"/>
      <c r="T278" s="695"/>
      <c r="U278" s="695"/>
      <c r="V278" s="695"/>
      <c r="W278" s="695"/>
      <c r="X278" s="695"/>
    </row>
  </sheetData>
  <dataConsolidate/>
  <mergeCells count="459">
    <mergeCell ref="J210:P210"/>
    <mergeCell ref="R210:X210"/>
    <mergeCell ref="F25:J25"/>
    <mergeCell ref="K25:N25"/>
    <mergeCell ref="O25:X25"/>
    <mergeCell ref="A50:B50"/>
    <mergeCell ref="C50:T50"/>
    <mergeCell ref="A245:C245"/>
    <mergeCell ref="D245:T245"/>
    <mergeCell ref="A163:B163"/>
    <mergeCell ref="C163:X163"/>
    <mergeCell ref="A183:B183"/>
    <mergeCell ref="C183:X183"/>
    <mergeCell ref="A169:C169"/>
    <mergeCell ref="D169:X169"/>
    <mergeCell ref="A174:B174"/>
    <mergeCell ref="C174:X174"/>
    <mergeCell ref="A175:B175"/>
    <mergeCell ref="C175:X175"/>
    <mergeCell ref="A166:X166"/>
    <mergeCell ref="A167:C167"/>
    <mergeCell ref="A168:C168"/>
    <mergeCell ref="D167:F167"/>
    <mergeCell ref="F227:I227"/>
    <mergeCell ref="A15:J15"/>
    <mergeCell ref="K15:T15"/>
    <mergeCell ref="A16:J16"/>
    <mergeCell ref="K16:T16"/>
    <mergeCell ref="A17:T17"/>
    <mergeCell ref="A39:B39"/>
    <mergeCell ref="C39:T39"/>
    <mergeCell ref="A40:T40"/>
    <mergeCell ref="A41:B41"/>
    <mergeCell ref="C41:T41"/>
    <mergeCell ref="A32:F32"/>
    <mergeCell ref="H32:M32"/>
    <mergeCell ref="N32:T32"/>
    <mergeCell ref="A33:F33"/>
    <mergeCell ref="H33:M33"/>
    <mergeCell ref="N33:T33"/>
    <mergeCell ref="A21:E21"/>
    <mergeCell ref="F21:J21"/>
    <mergeCell ref="A34:X34"/>
    <mergeCell ref="K21:N21"/>
    <mergeCell ref="K22:N22"/>
    <mergeCell ref="K23:N23"/>
    <mergeCell ref="A22:E22"/>
    <mergeCell ref="P167:R167"/>
    <mergeCell ref="A185:X185"/>
    <mergeCell ref="A186:X186"/>
    <mergeCell ref="C188:X188"/>
    <mergeCell ref="A191:X191"/>
    <mergeCell ref="B192:W195"/>
    <mergeCell ref="A182:B182"/>
    <mergeCell ref="C182:X182"/>
    <mergeCell ref="A184:B184"/>
    <mergeCell ref="C184:X184"/>
    <mergeCell ref="H167:I167"/>
    <mergeCell ref="N167:O167"/>
    <mergeCell ref="D168:F168"/>
    <mergeCell ref="H168:I168"/>
    <mergeCell ref="J168:M168"/>
    <mergeCell ref="N168:O168"/>
    <mergeCell ref="P168:R168"/>
    <mergeCell ref="A179:B179"/>
    <mergeCell ref="C179:X179"/>
    <mergeCell ref="A180:B180"/>
    <mergeCell ref="J167:M167"/>
    <mergeCell ref="S168:W168"/>
    <mergeCell ref="S167:W167"/>
    <mergeCell ref="A3:X3"/>
    <mergeCell ref="A4:X4"/>
    <mergeCell ref="O21:X21"/>
    <mergeCell ref="O22:X22"/>
    <mergeCell ref="O23:X23"/>
    <mergeCell ref="A26:E26"/>
    <mergeCell ref="F26:J26"/>
    <mergeCell ref="K26:N26"/>
    <mergeCell ref="O26:X26"/>
    <mergeCell ref="A24:E24"/>
    <mergeCell ref="F24:J24"/>
    <mergeCell ref="K24:N24"/>
    <mergeCell ref="O24:X24"/>
    <mergeCell ref="A19:X19"/>
    <mergeCell ref="A10:J10"/>
    <mergeCell ref="K10:T10"/>
    <mergeCell ref="A11:J11"/>
    <mergeCell ref="K11:T11"/>
    <mergeCell ref="A12:J12"/>
    <mergeCell ref="K12:T12"/>
    <mergeCell ref="A13:J13"/>
    <mergeCell ref="K13:T13"/>
    <mergeCell ref="A14:J14"/>
    <mergeCell ref="F22:J22"/>
    <mergeCell ref="K14:T14"/>
    <mergeCell ref="A23:E23"/>
    <mergeCell ref="F23:J23"/>
    <mergeCell ref="A54:B55"/>
    <mergeCell ref="C54:D55"/>
    <mergeCell ref="B71:D71"/>
    <mergeCell ref="A56:B62"/>
    <mergeCell ref="C56:D62"/>
    <mergeCell ref="A63:B63"/>
    <mergeCell ref="C63:D63"/>
    <mergeCell ref="B68:W68"/>
    <mergeCell ref="B70:D70"/>
    <mergeCell ref="A42:B42"/>
    <mergeCell ref="C42:T42"/>
    <mergeCell ref="A43:B43"/>
    <mergeCell ref="C43:T43"/>
    <mergeCell ref="A44:B44"/>
    <mergeCell ref="C44:T44"/>
    <mergeCell ref="A46:B46"/>
    <mergeCell ref="C46:T46"/>
    <mergeCell ref="A47:T47"/>
    <mergeCell ref="A48:B48"/>
    <mergeCell ref="C48:T48"/>
    <mergeCell ref="A25:E25"/>
    <mergeCell ref="B74:X74"/>
    <mergeCell ref="B77:W77"/>
    <mergeCell ref="B78:H78"/>
    <mergeCell ref="I78:M79"/>
    <mergeCell ref="N78:R79"/>
    <mergeCell ref="S78:W79"/>
    <mergeCell ref="B79:D79"/>
    <mergeCell ref="E79:H79"/>
    <mergeCell ref="B73:X73"/>
    <mergeCell ref="B72:D72"/>
    <mergeCell ref="E72:F72"/>
    <mergeCell ref="H72:I72"/>
    <mergeCell ref="J72:K72"/>
    <mergeCell ref="M72:O72"/>
    <mergeCell ref="P72:S72"/>
    <mergeCell ref="P71:S71"/>
    <mergeCell ref="T71:W72"/>
    <mergeCell ref="C49:T49"/>
    <mergeCell ref="M71:O71"/>
    <mergeCell ref="T69:W70"/>
    <mergeCell ref="P69:S70"/>
    <mergeCell ref="A49:B49"/>
    <mergeCell ref="P88:R90"/>
    <mergeCell ref="B80:D80"/>
    <mergeCell ref="E80:H80"/>
    <mergeCell ref="I80:M80"/>
    <mergeCell ref="N80:R80"/>
    <mergeCell ref="S80:W80"/>
    <mergeCell ref="B81:X81"/>
    <mergeCell ref="B82:X82"/>
    <mergeCell ref="B86:J86"/>
    <mergeCell ref="K86:M87"/>
    <mergeCell ref="N86:O87"/>
    <mergeCell ref="P86:R87"/>
    <mergeCell ref="S86:T87"/>
    <mergeCell ref="B87:C87"/>
    <mergeCell ref="D87:E87"/>
    <mergeCell ref="F87:H87"/>
    <mergeCell ref="I87:J87"/>
    <mergeCell ref="N88:O88"/>
    <mergeCell ref="N90:O90"/>
    <mergeCell ref="H98:J98"/>
    <mergeCell ref="B89:C89"/>
    <mergeCell ref="D89:E89"/>
    <mergeCell ref="B88:C88"/>
    <mergeCell ref="D88:E88"/>
    <mergeCell ref="F88:H88"/>
    <mergeCell ref="I88:J88"/>
    <mergeCell ref="K88:M88"/>
    <mergeCell ref="B97:F97"/>
    <mergeCell ref="F89:H89"/>
    <mergeCell ref="I89:J89"/>
    <mergeCell ref="K89:M89"/>
    <mergeCell ref="B90:C90"/>
    <mergeCell ref="D90:E90"/>
    <mergeCell ref="F90:H90"/>
    <mergeCell ref="I90:J90"/>
    <mergeCell ref="K90:M90"/>
    <mergeCell ref="B109:X109"/>
    <mergeCell ref="B110:X110"/>
    <mergeCell ref="B115:J115"/>
    <mergeCell ref="K115:M116"/>
    <mergeCell ref="N115:O116"/>
    <mergeCell ref="P115:R116"/>
    <mergeCell ref="P106:R107"/>
    <mergeCell ref="B107:C107"/>
    <mergeCell ref="D107:E107"/>
    <mergeCell ref="F107:H107"/>
    <mergeCell ref="N108:O108"/>
    <mergeCell ref="P108:R108"/>
    <mergeCell ref="I107:J107"/>
    <mergeCell ref="B108:C108"/>
    <mergeCell ref="D108:E108"/>
    <mergeCell ref="F108:H108"/>
    <mergeCell ref="I108:J108"/>
    <mergeCell ref="K108:M108"/>
    <mergeCell ref="B106:J106"/>
    <mergeCell ref="K106:M107"/>
    <mergeCell ref="N106:O107"/>
    <mergeCell ref="K117:M117"/>
    <mergeCell ref="N117:O117"/>
    <mergeCell ref="P117:R117"/>
    <mergeCell ref="B116:C116"/>
    <mergeCell ref="D116:E116"/>
    <mergeCell ref="F116:H116"/>
    <mergeCell ref="I116:J116"/>
    <mergeCell ref="B117:C117"/>
    <mergeCell ref="D117:E117"/>
    <mergeCell ref="F117:H117"/>
    <mergeCell ref="I117:J117"/>
    <mergeCell ref="B128:C128"/>
    <mergeCell ref="D128:X128"/>
    <mergeCell ref="B129:C129"/>
    <mergeCell ref="D129:X129"/>
    <mergeCell ref="B130:C130"/>
    <mergeCell ref="D130:X130"/>
    <mergeCell ref="D132:X132"/>
    <mergeCell ref="B118:X118"/>
    <mergeCell ref="B119:X119"/>
    <mergeCell ref="B120:X120"/>
    <mergeCell ref="B127:C127"/>
    <mergeCell ref="D127:X127"/>
    <mergeCell ref="B138:C138"/>
    <mergeCell ref="D138:M138"/>
    <mergeCell ref="N138:W138"/>
    <mergeCell ref="B139:C139"/>
    <mergeCell ref="D139:M139"/>
    <mergeCell ref="N139:W139"/>
    <mergeCell ref="D131:X131"/>
    <mergeCell ref="B135:X135"/>
    <mergeCell ref="B136:M136"/>
    <mergeCell ref="N136:W136"/>
    <mergeCell ref="B137:C137"/>
    <mergeCell ref="D137:M137"/>
    <mergeCell ref="N137:W137"/>
    <mergeCell ref="B142:C142"/>
    <mergeCell ref="D142:M142"/>
    <mergeCell ref="N142:W142"/>
    <mergeCell ref="B143:C143"/>
    <mergeCell ref="D143:M143"/>
    <mergeCell ref="N143:W143"/>
    <mergeCell ref="B140:C140"/>
    <mergeCell ref="D140:M140"/>
    <mergeCell ref="N140:W140"/>
    <mergeCell ref="B141:C141"/>
    <mergeCell ref="D141:M141"/>
    <mergeCell ref="N141:W141"/>
    <mergeCell ref="A153:B153"/>
    <mergeCell ref="B146:C147"/>
    <mergeCell ref="D147:M147"/>
    <mergeCell ref="N147:W147"/>
    <mergeCell ref="B144:C144"/>
    <mergeCell ref="D144:M144"/>
    <mergeCell ref="N144:W144"/>
    <mergeCell ref="B145:C145"/>
    <mergeCell ref="D145:M145"/>
    <mergeCell ref="N145:W145"/>
    <mergeCell ref="R217:X217"/>
    <mergeCell ref="A181:B181"/>
    <mergeCell ref="C181:X181"/>
    <mergeCell ref="A176:B176"/>
    <mergeCell ref="C176:X176"/>
    <mergeCell ref="A177:B177"/>
    <mergeCell ref="C177:X177"/>
    <mergeCell ref="A178:B178"/>
    <mergeCell ref="C178:X178"/>
    <mergeCell ref="A202:B202"/>
    <mergeCell ref="C202:I202"/>
    <mergeCell ref="J202:P202"/>
    <mergeCell ref="R202:X202"/>
    <mergeCell ref="J206:P206"/>
    <mergeCell ref="J207:P207"/>
    <mergeCell ref="J208:P208"/>
    <mergeCell ref="R206:X206"/>
    <mergeCell ref="C180:X180"/>
    <mergeCell ref="J214:P214"/>
    <mergeCell ref="J215:P215"/>
    <mergeCell ref="J216:P216"/>
    <mergeCell ref="R214:X214"/>
    <mergeCell ref="R215:X215"/>
    <mergeCell ref="R216:X216"/>
    <mergeCell ref="B223:E223"/>
    <mergeCell ref="F223:I223"/>
    <mergeCell ref="J223:M223"/>
    <mergeCell ref="N223:P223"/>
    <mergeCell ref="R223:T223"/>
    <mergeCell ref="U223:X223"/>
    <mergeCell ref="C217:I217"/>
    <mergeCell ref="J217:P217"/>
    <mergeCell ref="B222:E222"/>
    <mergeCell ref="F222:I222"/>
    <mergeCell ref="J222:M222"/>
    <mergeCell ref="N222:P222"/>
    <mergeCell ref="R222:T222"/>
    <mergeCell ref="U222:X222"/>
    <mergeCell ref="A218:X218"/>
    <mergeCell ref="A203:B217"/>
    <mergeCell ref="J203:P203"/>
    <mergeCell ref="J205:P205"/>
    <mergeCell ref="J209:P209"/>
    <mergeCell ref="J213:P213"/>
    <mergeCell ref="R203:X203"/>
    <mergeCell ref="R205:X205"/>
    <mergeCell ref="R209:X209"/>
    <mergeCell ref="R213:X213"/>
    <mergeCell ref="B224:E224"/>
    <mergeCell ref="F224:I224"/>
    <mergeCell ref="J224:M224"/>
    <mergeCell ref="N224:P224"/>
    <mergeCell ref="R224:T224"/>
    <mergeCell ref="U224:X224"/>
    <mergeCell ref="C255:H255"/>
    <mergeCell ref="S254:X257"/>
    <mergeCell ref="A256:B256"/>
    <mergeCell ref="C256:H256"/>
    <mergeCell ref="B252:X252"/>
    <mergeCell ref="A253:B253"/>
    <mergeCell ref="C253:H253"/>
    <mergeCell ref="I253:K253"/>
    <mergeCell ref="M253:R253"/>
    <mergeCell ref="S253:X253"/>
    <mergeCell ref="A246:C246"/>
    <mergeCell ref="D246:T246"/>
    <mergeCell ref="A257:B257"/>
    <mergeCell ref="C257:H257"/>
    <mergeCell ref="I257:K257"/>
    <mergeCell ref="M254:R257"/>
    <mergeCell ref="A254:B254"/>
    <mergeCell ref="F232:I232"/>
    <mergeCell ref="A274:B274"/>
    <mergeCell ref="C274:H274"/>
    <mergeCell ref="M272:R275"/>
    <mergeCell ref="S272:X275"/>
    <mergeCell ref="C260:H260"/>
    <mergeCell ref="A259:B259"/>
    <mergeCell ref="C259:H259"/>
    <mergeCell ref="A258:B258"/>
    <mergeCell ref="C258:H258"/>
    <mergeCell ref="S259:X259"/>
    <mergeCell ref="A263:B263"/>
    <mergeCell ref="C263:H263"/>
    <mergeCell ref="C254:H254"/>
    <mergeCell ref="A237:K239"/>
    <mergeCell ref="M237:X237"/>
    <mergeCell ref="M239:X239"/>
    <mergeCell ref="M238:T238"/>
    <mergeCell ref="U238:W238"/>
    <mergeCell ref="A255:B255"/>
    <mergeCell ref="A272:B272"/>
    <mergeCell ref="C272:H272"/>
    <mergeCell ref="C266:H266"/>
    <mergeCell ref="M264:R267"/>
    <mergeCell ref="A261:B261"/>
    <mergeCell ref="C262:H262"/>
    <mergeCell ref="M260:R263"/>
    <mergeCell ref="S260:X263"/>
    <mergeCell ref="I263:K263"/>
    <mergeCell ref="A262:B262"/>
    <mergeCell ref="M258:R258"/>
    <mergeCell ref="M259:R259"/>
    <mergeCell ref="A260:B260"/>
    <mergeCell ref="I258:K258"/>
    <mergeCell ref="S258:X258"/>
    <mergeCell ref="I259:K259"/>
    <mergeCell ref="C261:H261"/>
    <mergeCell ref="C278:X278"/>
    <mergeCell ref="A264:B264"/>
    <mergeCell ref="C264:H264"/>
    <mergeCell ref="A268:B268"/>
    <mergeCell ref="C268:H268"/>
    <mergeCell ref="A267:B267"/>
    <mergeCell ref="C267:H267"/>
    <mergeCell ref="A269:B269"/>
    <mergeCell ref="C269:H269"/>
    <mergeCell ref="A270:B270"/>
    <mergeCell ref="C270:H270"/>
    <mergeCell ref="M268:R271"/>
    <mergeCell ref="S268:X271"/>
    <mergeCell ref="A273:B273"/>
    <mergeCell ref="C273:H273"/>
    <mergeCell ref="A271:B271"/>
    <mergeCell ref="C271:H271"/>
    <mergeCell ref="A275:B275"/>
    <mergeCell ref="C275:H275"/>
    <mergeCell ref="A266:B266"/>
    <mergeCell ref="S264:X267"/>
    <mergeCell ref="I267:K267"/>
    <mergeCell ref="A265:B265"/>
    <mergeCell ref="C265:H265"/>
    <mergeCell ref="B100:F100"/>
    <mergeCell ref="E70:F70"/>
    <mergeCell ref="H70:I70"/>
    <mergeCell ref="J70:K70"/>
    <mergeCell ref="B69:K69"/>
    <mergeCell ref="M69:O70"/>
    <mergeCell ref="E71:F71"/>
    <mergeCell ref="H71:I71"/>
    <mergeCell ref="J71:K71"/>
    <mergeCell ref="H100:J100"/>
    <mergeCell ref="K100:R100"/>
    <mergeCell ref="N89:O89"/>
    <mergeCell ref="B91:X91"/>
    <mergeCell ref="B92:X92"/>
    <mergeCell ref="K98:R98"/>
    <mergeCell ref="B99:F99"/>
    <mergeCell ref="H99:J99"/>
    <mergeCell ref="K99:R99"/>
    <mergeCell ref="B93:X93"/>
    <mergeCell ref="B96:F96"/>
    <mergeCell ref="H96:J96"/>
    <mergeCell ref="S88:T90"/>
    <mergeCell ref="B85:T85"/>
    <mergeCell ref="B98:F98"/>
    <mergeCell ref="C203:I204"/>
    <mergeCell ref="K101:R101"/>
    <mergeCell ref="A198:F198"/>
    <mergeCell ref="H198:J198"/>
    <mergeCell ref="K198:O198"/>
    <mergeCell ref="A162:B162"/>
    <mergeCell ref="C162:X162"/>
    <mergeCell ref="A158:B158"/>
    <mergeCell ref="C158:X158"/>
    <mergeCell ref="A159:B159"/>
    <mergeCell ref="C159:X159"/>
    <mergeCell ref="A155:B155"/>
    <mergeCell ref="C155:X155"/>
    <mergeCell ref="A156:B156"/>
    <mergeCell ref="C156:X156"/>
    <mergeCell ref="B131:C132"/>
    <mergeCell ref="A157:B157"/>
    <mergeCell ref="C157:X157"/>
    <mergeCell ref="D146:M146"/>
    <mergeCell ref="N146:W146"/>
    <mergeCell ref="B152:X152"/>
    <mergeCell ref="C153:X153"/>
    <mergeCell ref="A154:B154"/>
    <mergeCell ref="C154:X154"/>
    <mergeCell ref="F234:X234"/>
    <mergeCell ref="F229:X229"/>
    <mergeCell ref="A1:C1"/>
    <mergeCell ref="C213:I216"/>
    <mergeCell ref="R207:X207"/>
    <mergeCell ref="R208:X208"/>
    <mergeCell ref="J211:P211"/>
    <mergeCell ref="J212:P212"/>
    <mergeCell ref="R211:X211"/>
    <mergeCell ref="R212:X212"/>
    <mergeCell ref="C209:I212"/>
    <mergeCell ref="C205:I208"/>
    <mergeCell ref="K96:R96"/>
    <mergeCell ref="H97:J97"/>
    <mergeCell ref="K97:R97"/>
    <mergeCell ref="A160:B160"/>
    <mergeCell ref="C160:X160"/>
    <mergeCell ref="A161:B161"/>
    <mergeCell ref="C161:X161"/>
    <mergeCell ref="B101:J101"/>
    <mergeCell ref="B105:R105"/>
    <mergeCell ref="B114:R114"/>
    <mergeCell ref="J204:P204"/>
    <mergeCell ref="R204:X204"/>
  </mergeCells>
  <phoneticPr fontId="3"/>
  <dataValidations count="7">
    <dataValidation type="list" allowBlank="1" showInputMessage="1" showErrorMessage="1" sqref="F28:J28" xr:uid="{00000000-0002-0000-0500-000000000000}">
      <formula1>"ア,イ,ウ"</formula1>
    </dataValidation>
    <dataValidation type="list" allowBlank="1" showInputMessage="1" prompt="下記のア～ウから該当する役割を選択" sqref="F22:J27" xr:uid="{00000000-0002-0000-0500-000001000000}">
      <formula1>"ア,イ,ウ"</formula1>
    </dataValidation>
    <dataValidation type="list" allowBlank="1" showInputMessage="1" prompt="該当する項目に「〇」を記載" sqref="A41:B44 C128:C130 H167:I168 N167:O168 A155:B163 A175:B184 A48:B50 B128:B131 B137:B146 C137:C145" xr:uid="{00000000-0002-0000-0500-000002000000}">
      <formula1>"　,〇,"</formula1>
    </dataValidation>
    <dataValidation type="list" allowBlank="1" showInputMessage="1" showErrorMessage="1" prompt="該当する場合に「✓」を選択" sqref="A153:B153" xr:uid="{00000000-0002-0000-0500-000003000000}">
      <formula1>"　,✓,"</formula1>
    </dataValidation>
    <dataValidation type="list" allowBlank="1" showInputMessage="1" prompt="取組開始年度を入力" sqref="J254 J260 J264 J268 J272" xr:uid="{00000000-0002-0000-0500-000004000000}">
      <formula1>"7,8,9,10,11"</formula1>
    </dataValidation>
    <dataValidation type="list" allowBlank="1" showInputMessage="1" prompt="取組終了年度を入力_x000a_（加算額は取組期間内に限り交付されます）" sqref="J256 J262 J266 J270 J274" xr:uid="{00000000-0002-0000-0500-000005000000}">
      <formula1>"7,8,9,10,11"</formula1>
    </dataValidation>
    <dataValidation type="list" allowBlank="1" showInputMessage="1" showErrorMessage="1" prompt="年度を選択" sqref="F222:P222 R222:X222 F227:I227 F232:I232" xr:uid="{00000000-0002-0000-0500-000006000000}">
      <formula1>"令和7年度,令和8年度,令和9年度,令和10年度,令和11年度"</formula1>
    </dataValidation>
  </dataValidations>
  <printOptions horizontalCentered="1"/>
  <pageMargins left="0.59055118110236227" right="0.31496062992125984" top="0.74803149606299213" bottom="0.74803149606299213" header="0.31496062992125984" footer="0.31496062992125984"/>
  <pageSetup paperSize="9" scale="72" fitToWidth="0" fitToHeight="0" orientation="portrait" r:id="rId1"/>
  <rowBreaks count="6" manualBreakCount="6">
    <brk id="35" max="23" man="1"/>
    <brk id="83" max="23" man="1"/>
    <brk id="133" max="23" man="1"/>
    <brk id="218" max="23" man="1"/>
    <brk id="248" max="23" man="1"/>
    <brk id="271" max="2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FF00"/>
    <pageSetUpPr fitToPage="1"/>
  </sheetPr>
  <dimension ref="A1:AB110"/>
  <sheetViews>
    <sheetView showGridLines="0" view="pageBreakPreview" zoomScale="70" zoomScaleNormal="80" zoomScaleSheetLayoutView="70" workbookViewId="0">
      <selection activeCell="Y17" sqref="Y17"/>
    </sheetView>
  </sheetViews>
  <sheetFormatPr defaultRowHeight="18.75"/>
  <cols>
    <col min="1" max="1" width="10.5" style="117" customWidth="1"/>
    <col min="2" max="2" width="14.375" style="117" customWidth="1"/>
    <col min="3" max="3" width="7.625" style="117" customWidth="1"/>
    <col min="4" max="4" width="16.5" style="117" customWidth="1"/>
    <col min="5" max="5" width="7.5" style="117" customWidth="1"/>
    <col min="6" max="6" width="10.5" style="117" customWidth="1"/>
    <col min="7" max="7" width="11.125" style="117" customWidth="1"/>
    <col min="8" max="8" width="7.75" style="117" customWidth="1"/>
    <col min="9" max="9" width="8.25" style="117" customWidth="1"/>
    <col min="10" max="10" width="8.25" style="117" hidden="1" customWidth="1"/>
    <col min="11" max="15" width="4.25" style="117" customWidth="1"/>
    <col min="16" max="17" width="13.875" style="117" customWidth="1"/>
    <col min="18" max="18" width="11.75" style="117" customWidth="1"/>
    <col min="19" max="19" width="12.75" style="117" customWidth="1"/>
    <col min="20" max="20" width="3.5" style="117" customWidth="1"/>
    <col min="21" max="21" width="11.25" style="118" customWidth="1"/>
  </cols>
  <sheetData>
    <row r="1" spans="1:28" ht="22.15" customHeight="1">
      <c r="A1" s="57"/>
      <c r="B1"/>
      <c r="C1"/>
      <c r="D1"/>
      <c r="E1"/>
      <c r="F1"/>
      <c r="G1"/>
      <c r="H1"/>
      <c r="I1"/>
      <c r="J1"/>
      <c r="K1"/>
      <c r="L1"/>
      <c r="M1"/>
      <c r="N1"/>
      <c r="O1"/>
      <c r="P1"/>
      <c r="Q1"/>
      <c r="R1"/>
      <c r="S1" s="57" t="s">
        <v>635</v>
      </c>
      <c r="T1"/>
      <c r="U1" s="120"/>
    </row>
    <row r="2" spans="1:28" s="57" customFormat="1" ht="23.45" customHeight="1">
      <c r="A2" s="904" t="s">
        <v>332</v>
      </c>
      <c r="B2" s="904"/>
      <c r="C2" s="904"/>
      <c r="D2" s="904"/>
      <c r="E2" s="904"/>
      <c r="F2" s="904"/>
      <c r="G2" s="904"/>
      <c r="H2" s="904"/>
      <c r="I2" s="904"/>
      <c r="J2" s="904"/>
      <c r="K2" s="904"/>
      <c r="L2" s="904"/>
      <c r="M2" s="904"/>
      <c r="N2" s="904"/>
      <c r="O2" s="904"/>
      <c r="P2" s="904"/>
      <c r="Q2" s="904"/>
      <c r="R2" s="904"/>
      <c r="S2" s="904"/>
      <c r="U2" s="120"/>
    </row>
    <row r="3" spans="1:28" s="57" customFormat="1" ht="23.45" customHeight="1">
      <c r="A3" s="49" t="s">
        <v>333</v>
      </c>
      <c r="C3" s="49"/>
      <c r="U3" s="120"/>
    </row>
    <row r="4" spans="1:28" s="57" customFormat="1" ht="40.5" customHeight="1">
      <c r="A4" s="419" t="s">
        <v>334</v>
      </c>
      <c r="B4" s="419"/>
      <c r="C4" s="419"/>
      <c r="D4" s="419"/>
      <c r="E4" s="419"/>
      <c r="F4" s="419"/>
      <c r="G4" s="419"/>
      <c r="H4" s="419"/>
      <c r="I4" s="419"/>
      <c r="J4" s="419"/>
      <c r="K4" s="419"/>
      <c r="L4" s="419"/>
      <c r="M4" s="419"/>
      <c r="N4" s="419"/>
      <c r="O4" s="419"/>
      <c r="P4" s="419"/>
      <c r="Q4" s="419"/>
      <c r="R4" s="419"/>
      <c r="S4" s="419"/>
      <c r="U4" s="120"/>
    </row>
    <row r="5" spans="1:28" s="57" customFormat="1" ht="23.45" hidden="1" customHeight="1">
      <c r="A5" s="49"/>
      <c r="C5" s="49"/>
      <c r="E5" s="49"/>
      <c r="F5" s="51"/>
      <c r="G5" s="121"/>
      <c r="U5" s="122" t="s">
        <v>584</v>
      </c>
    </row>
    <row r="6" spans="1:28" s="57" customFormat="1" ht="18.600000000000001" hidden="1" customHeight="1">
      <c r="A6" s="49"/>
      <c r="C6" s="1013" t="s">
        <v>310</v>
      </c>
      <c r="D6" s="1014"/>
      <c r="F6" s="1015" t="s">
        <v>410</v>
      </c>
      <c r="G6" s="1017" t="str">
        <f>IF(S14="", "",S14)</f>
        <v>〇</v>
      </c>
      <c r="U6" s="120"/>
    </row>
    <row r="7" spans="1:28" s="57" customFormat="1" ht="18.600000000000001" hidden="1" customHeight="1">
      <c r="A7" s="49"/>
      <c r="C7" s="1013" t="s">
        <v>93</v>
      </c>
      <c r="D7" s="1014"/>
      <c r="F7" s="1016"/>
      <c r="G7" s="1018"/>
      <c r="U7" s="120"/>
    </row>
    <row r="8" spans="1:28" s="57" customFormat="1" ht="18.600000000000001" hidden="1" customHeight="1">
      <c r="A8" s="49"/>
      <c r="C8" s="1013" t="s">
        <v>364</v>
      </c>
      <c r="D8" s="1014"/>
      <c r="F8" s="1015" t="s">
        <v>411</v>
      </c>
      <c r="G8" s="1022" t="str">
        <f>IF(S15="", "",S15)</f>
        <v/>
      </c>
      <c r="U8" s="120"/>
    </row>
    <row r="9" spans="1:28" s="57" customFormat="1" ht="18.600000000000001" hidden="1" customHeight="1">
      <c r="A9" s="49"/>
      <c r="C9" s="1013" t="s">
        <v>582</v>
      </c>
      <c r="D9" s="1014"/>
      <c r="F9" s="1016"/>
      <c r="G9" s="1023"/>
      <c r="U9" s="120"/>
    </row>
    <row r="10" spans="1:28" s="57" customFormat="1" ht="18.600000000000001" hidden="1" customHeight="1">
      <c r="A10" s="49"/>
      <c r="C10" s="1013" t="s">
        <v>379</v>
      </c>
      <c r="D10" s="1014"/>
      <c r="U10" s="120"/>
    </row>
    <row r="11" spans="1:28" s="51" customFormat="1" ht="8.4499999999999993" customHeight="1" thickBot="1">
      <c r="A11" s="121"/>
      <c r="C11" s="121"/>
      <c r="U11" s="122"/>
    </row>
    <row r="12" spans="1:28" s="51" customFormat="1" ht="13.5" customHeight="1">
      <c r="A12" s="974" t="s">
        <v>380</v>
      </c>
      <c r="B12" s="975"/>
      <c r="C12" s="975"/>
      <c r="D12" s="975"/>
      <c r="E12" s="975"/>
      <c r="F12" s="975"/>
      <c r="G12" s="975"/>
      <c r="H12" s="975"/>
      <c r="I12" s="975"/>
      <c r="J12" s="975"/>
      <c r="K12" s="975"/>
      <c r="L12" s="975"/>
      <c r="M12" s="975"/>
      <c r="N12" s="975"/>
      <c r="O12" s="975"/>
      <c r="P12" s="975"/>
      <c r="Q12" s="975"/>
      <c r="R12" s="975"/>
      <c r="S12" s="976"/>
      <c r="U12" s="980" t="s">
        <v>328</v>
      </c>
    </row>
    <row r="13" spans="1:28" s="51" customFormat="1" ht="13.5" customHeight="1" thickBot="1">
      <c r="A13" s="977"/>
      <c r="B13" s="978"/>
      <c r="C13" s="978"/>
      <c r="D13" s="978"/>
      <c r="E13" s="978"/>
      <c r="F13" s="978"/>
      <c r="G13" s="978"/>
      <c r="H13" s="978"/>
      <c r="I13" s="978"/>
      <c r="J13" s="978"/>
      <c r="K13" s="978"/>
      <c r="L13" s="978"/>
      <c r="M13" s="978"/>
      <c r="N13" s="978"/>
      <c r="O13" s="978"/>
      <c r="P13" s="978"/>
      <c r="Q13" s="978"/>
      <c r="R13" s="978"/>
      <c r="S13" s="979"/>
      <c r="U13" s="981"/>
    </row>
    <row r="14" spans="1:28" s="51" customFormat="1" ht="39" customHeight="1">
      <c r="A14" s="995" t="s">
        <v>636</v>
      </c>
      <c r="B14" s="996"/>
      <c r="C14" s="996"/>
      <c r="D14" s="996"/>
      <c r="E14" s="996"/>
      <c r="F14" s="996"/>
      <c r="G14" s="996"/>
      <c r="H14" s="997"/>
      <c r="I14" s="1004" t="s">
        <v>637</v>
      </c>
      <c r="J14" s="323"/>
      <c r="K14" s="1007" t="s">
        <v>638</v>
      </c>
      <c r="L14" s="1008"/>
      <c r="M14" s="1008"/>
      <c r="N14" s="1008"/>
      <c r="O14" s="1009"/>
      <c r="P14" s="989" t="s">
        <v>407</v>
      </c>
      <c r="Q14" s="990"/>
      <c r="R14" s="991"/>
      <c r="S14" s="403" t="s">
        <v>76</v>
      </c>
      <c r="U14" s="981"/>
    </row>
    <row r="15" spans="1:28" ht="39" customHeight="1" thickBot="1">
      <c r="A15" s="998"/>
      <c r="B15" s="999"/>
      <c r="C15" s="999"/>
      <c r="D15" s="999"/>
      <c r="E15" s="999"/>
      <c r="F15" s="999"/>
      <c r="G15" s="999"/>
      <c r="H15" s="1000"/>
      <c r="I15" s="1005"/>
      <c r="J15" s="324"/>
      <c r="K15" s="1010"/>
      <c r="L15" s="1011"/>
      <c r="M15" s="1011"/>
      <c r="N15" s="1011"/>
      <c r="O15" s="1012"/>
      <c r="P15" s="992" t="s">
        <v>408</v>
      </c>
      <c r="Q15" s="993"/>
      <c r="R15" s="994"/>
      <c r="S15" s="330"/>
      <c r="T15" s="51"/>
      <c r="U15" s="981"/>
      <c r="V15" s="51"/>
      <c r="W15" s="51"/>
      <c r="X15" s="51"/>
      <c r="Y15" s="51"/>
      <c r="Z15" s="51"/>
      <c r="AA15" s="51"/>
      <c r="AB15" s="51"/>
    </row>
    <row r="16" spans="1:28" ht="30" customHeight="1" thickBot="1">
      <c r="A16" s="1001"/>
      <c r="B16" s="1002"/>
      <c r="C16" s="1002"/>
      <c r="D16" s="1002"/>
      <c r="E16" s="1002"/>
      <c r="F16" s="1002"/>
      <c r="G16" s="1002"/>
      <c r="H16" s="1003"/>
      <c r="I16" s="1006"/>
      <c r="J16" s="325"/>
      <c r="K16" s="326" t="s">
        <v>571</v>
      </c>
      <c r="L16" s="327"/>
      <c r="M16" s="327"/>
      <c r="N16" s="327"/>
      <c r="O16" s="327"/>
      <c r="P16" s="987" t="s">
        <v>381</v>
      </c>
      <c r="Q16" s="988"/>
      <c r="R16" s="983" t="s">
        <v>382</v>
      </c>
      <c r="S16" s="985" t="s">
        <v>383</v>
      </c>
      <c r="T16" s="51"/>
      <c r="U16" s="982"/>
      <c r="V16" s="51"/>
      <c r="W16" s="51"/>
      <c r="X16" s="51"/>
      <c r="Y16" s="51"/>
      <c r="Z16" s="51"/>
      <c r="AA16" s="51"/>
      <c r="AB16" s="51"/>
    </row>
    <row r="17" spans="1:22" ht="153.75" customHeight="1">
      <c r="A17" s="302" t="s">
        <v>173</v>
      </c>
      <c r="B17" s="303" t="s">
        <v>174</v>
      </c>
      <c r="C17" s="303" t="s">
        <v>175</v>
      </c>
      <c r="D17" s="303" t="s">
        <v>176</v>
      </c>
      <c r="E17" s="303" t="s">
        <v>4</v>
      </c>
      <c r="F17" s="303" t="s">
        <v>177</v>
      </c>
      <c r="G17" s="304" t="s">
        <v>633</v>
      </c>
      <c r="H17" s="211" t="s">
        <v>327</v>
      </c>
      <c r="I17" s="210" t="s">
        <v>178</v>
      </c>
      <c r="J17" s="210" t="s">
        <v>179</v>
      </c>
      <c r="K17" s="209" t="s">
        <v>310</v>
      </c>
      <c r="L17" s="209" t="s">
        <v>93</v>
      </c>
      <c r="M17" s="209" t="s">
        <v>364</v>
      </c>
      <c r="N17" s="209" t="s">
        <v>582</v>
      </c>
      <c r="O17" s="209" t="s">
        <v>379</v>
      </c>
      <c r="P17" s="212" t="s">
        <v>306</v>
      </c>
      <c r="Q17" s="213" t="s">
        <v>634</v>
      </c>
      <c r="R17" s="984"/>
      <c r="S17" s="986"/>
      <c r="T17"/>
      <c r="U17" s="305" t="s">
        <v>409</v>
      </c>
    </row>
    <row r="18" spans="1:22" ht="18" customHeight="1">
      <c r="A18" s="237" t="s">
        <v>412</v>
      </c>
      <c r="B18" s="238" t="s">
        <v>170</v>
      </c>
      <c r="C18" s="238" t="s">
        <v>312</v>
      </c>
      <c r="D18" s="238" t="s">
        <v>183</v>
      </c>
      <c r="E18" s="239" t="s">
        <v>222</v>
      </c>
      <c r="F18" s="240">
        <v>2000</v>
      </c>
      <c r="G18" s="241" t="s">
        <v>181</v>
      </c>
      <c r="H18" s="328"/>
      <c r="I18" s="242" t="str">
        <f>IFERROR(VLOOKUP(U18,#REF!,2,FALSE),"")</f>
        <v/>
      </c>
      <c r="J18" s="242" t="str">
        <f t="shared" ref="J18:J49" si="0">IFERROR(ROUNDDOWN(F18*I18/1000,0),"")</f>
        <v/>
      </c>
      <c r="K18" s="328"/>
      <c r="L18" s="328"/>
      <c r="M18" s="328"/>
      <c r="N18" s="328"/>
      <c r="O18" s="328"/>
      <c r="P18" s="243" t="s">
        <v>305</v>
      </c>
      <c r="Q18" s="239"/>
      <c r="R18" s="238" t="s">
        <v>184</v>
      </c>
      <c r="S18" s="329"/>
      <c r="T18"/>
      <c r="U18" s="306" t="str">
        <f>$S$14&amp;E18&amp;G18</f>
        <v>〇田急傾斜</v>
      </c>
      <c r="V18" s="123"/>
    </row>
    <row r="19" spans="1:22" ht="18" customHeight="1">
      <c r="A19" s="237" t="s">
        <v>412</v>
      </c>
      <c r="B19" s="238" t="s">
        <v>170</v>
      </c>
      <c r="C19" s="238" t="s">
        <v>312</v>
      </c>
      <c r="D19" s="238" t="s">
        <v>230</v>
      </c>
      <c r="E19" s="239" t="s">
        <v>222</v>
      </c>
      <c r="F19" s="240">
        <v>2000</v>
      </c>
      <c r="G19" s="241" t="s">
        <v>181</v>
      </c>
      <c r="H19" s="328"/>
      <c r="I19" s="242" t="str">
        <f>IFERROR(VLOOKUP(U19,#REF!,2,FALSE),"")</f>
        <v/>
      </c>
      <c r="J19" s="242" t="str">
        <f t="shared" si="0"/>
        <v/>
      </c>
      <c r="K19" s="328"/>
      <c r="L19" s="328"/>
      <c r="M19" s="328"/>
      <c r="N19" s="328"/>
      <c r="O19" s="328"/>
      <c r="P19" s="243" t="s">
        <v>305</v>
      </c>
      <c r="Q19" s="239"/>
      <c r="R19" s="238" t="s">
        <v>184</v>
      </c>
      <c r="S19" s="329"/>
      <c r="T19"/>
      <c r="U19" s="306" t="str">
        <f>$S$14&amp;E19&amp;G19</f>
        <v>〇田急傾斜</v>
      </c>
    </row>
    <row r="20" spans="1:22" ht="18" customHeight="1">
      <c r="A20" s="237" t="s">
        <v>412</v>
      </c>
      <c r="B20" s="238" t="s">
        <v>170</v>
      </c>
      <c r="C20" s="238" t="s">
        <v>312</v>
      </c>
      <c r="D20" s="238" t="s">
        <v>231</v>
      </c>
      <c r="E20" s="239" t="s">
        <v>222</v>
      </c>
      <c r="F20" s="240">
        <v>2000</v>
      </c>
      <c r="G20" s="241" t="s">
        <v>181</v>
      </c>
      <c r="H20" s="328"/>
      <c r="I20" s="242" t="str">
        <f>IFERROR(VLOOKUP(U20,#REF!,2,FALSE),"")</f>
        <v/>
      </c>
      <c r="J20" s="242" t="str">
        <f t="shared" si="0"/>
        <v/>
      </c>
      <c r="K20" s="328"/>
      <c r="L20" s="328"/>
      <c r="M20" s="328"/>
      <c r="N20" s="328"/>
      <c r="O20" s="328"/>
      <c r="P20" s="243" t="s">
        <v>305</v>
      </c>
      <c r="Q20" s="239"/>
      <c r="R20" s="238" t="s">
        <v>184</v>
      </c>
      <c r="S20" s="329"/>
      <c r="T20"/>
      <c r="U20" s="306" t="str">
        <f t="shared" ref="U20:U83" si="1">$S$14&amp;E20&amp;G20</f>
        <v>〇田急傾斜</v>
      </c>
    </row>
    <row r="21" spans="1:22" ht="18" customHeight="1">
      <c r="A21" s="237" t="s">
        <v>412</v>
      </c>
      <c r="B21" s="238" t="s">
        <v>170</v>
      </c>
      <c r="C21" s="238" t="s">
        <v>312</v>
      </c>
      <c r="D21" s="238" t="s">
        <v>232</v>
      </c>
      <c r="E21" s="239" t="s">
        <v>222</v>
      </c>
      <c r="F21" s="240">
        <v>2000</v>
      </c>
      <c r="G21" s="241" t="s">
        <v>181</v>
      </c>
      <c r="H21" s="328"/>
      <c r="I21" s="242" t="str">
        <f>IFERROR(VLOOKUP(U21,#REF!,2,FALSE),"")</f>
        <v/>
      </c>
      <c r="J21" s="242" t="str">
        <f t="shared" si="0"/>
        <v/>
      </c>
      <c r="K21" s="328"/>
      <c r="L21" s="328"/>
      <c r="M21" s="328"/>
      <c r="N21" s="328"/>
      <c r="O21" s="328"/>
      <c r="P21" s="243" t="s">
        <v>305</v>
      </c>
      <c r="Q21" s="239"/>
      <c r="R21" s="238" t="s">
        <v>184</v>
      </c>
      <c r="S21" s="329"/>
      <c r="T21"/>
      <c r="U21" s="306" t="str">
        <f t="shared" si="1"/>
        <v>〇田急傾斜</v>
      </c>
    </row>
    <row r="22" spans="1:22" ht="18" customHeight="1">
      <c r="A22" s="237" t="s">
        <v>412</v>
      </c>
      <c r="B22" s="238" t="s">
        <v>170</v>
      </c>
      <c r="C22" s="238" t="s">
        <v>312</v>
      </c>
      <c r="D22" s="238" t="s">
        <v>233</v>
      </c>
      <c r="E22" s="239" t="s">
        <v>222</v>
      </c>
      <c r="F22" s="240">
        <v>2000</v>
      </c>
      <c r="G22" s="241" t="s">
        <v>181</v>
      </c>
      <c r="H22" s="328"/>
      <c r="I22" s="242" t="str">
        <f>IFERROR(VLOOKUP(U22,#REF!,2,FALSE),"")</f>
        <v/>
      </c>
      <c r="J22" s="242" t="str">
        <f t="shared" si="0"/>
        <v/>
      </c>
      <c r="K22" s="328"/>
      <c r="L22" s="328"/>
      <c r="M22" s="328"/>
      <c r="N22" s="328"/>
      <c r="O22" s="328"/>
      <c r="P22" s="243" t="s">
        <v>305</v>
      </c>
      <c r="Q22" s="239"/>
      <c r="R22" s="238" t="s">
        <v>184</v>
      </c>
      <c r="S22" s="329"/>
      <c r="T22"/>
      <c r="U22" s="306" t="str">
        <f t="shared" si="1"/>
        <v>〇田急傾斜</v>
      </c>
    </row>
    <row r="23" spans="1:22" ht="18" customHeight="1">
      <c r="A23" s="237" t="s">
        <v>412</v>
      </c>
      <c r="B23" s="238" t="s">
        <v>170</v>
      </c>
      <c r="C23" s="238" t="s">
        <v>312</v>
      </c>
      <c r="D23" s="238" t="s">
        <v>234</v>
      </c>
      <c r="E23" s="239" t="s">
        <v>222</v>
      </c>
      <c r="F23" s="240">
        <v>2000</v>
      </c>
      <c r="G23" s="241" t="s">
        <v>181</v>
      </c>
      <c r="H23" s="328"/>
      <c r="I23" s="242" t="str">
        <f>IFERROR(VLOOKUP(U23,#REF!,2,FALSE),"")</f>
        <v/>
      </c>
      <c r="J23" s="242" t="str">
        <f t="shared" si="0"/>
        <v/>
      </c>
      <c r="K23" s="328"/>
      <c r="L23" s="328"/>
      <c r="M23" s="328"/>
      <c r="N23" s="328"/>
      <c r="O23" s="328"/>
      <c r="P23" s="243" t="s">
        <v>305</v>
      </c>
      <c r="Q23" s="239"/>
      <c r="R23" s="238" t="s">
        <v>184</v>
      </c>
      <c r="S23" s="329"/>
      <c r="T23"/>
      <c r="U23" s="306" t="str">
        <f t="shared" si="1"/>
        <v>〇田急傾斜</v>
      </c>
    </row>
    <row r="24" spans="1:22" ht="18" customHeight="1">
      <c r="A24" s="237" t="s">
        <v>412</v>
      </c>
      <c r="B24" s="238" t="s">
        <v>170</v>
      </c>
      <c r="C24" s="238" t="s">
        <v>312</v>
      </c>
      <c r="D24" s="238" t="s">
        <v>235</v>
      </c>
      <c r="E24" s="239" t="s">
        <v>222</v>
      </c>
      <c r="F24" s="240">
        <v>2000</v>
      </c>
      <c r="G24" s="241" t="s">
        <v>181</v>
      </c>
      <c r="H24" s="328"/>
      <c r="I24" s="242" t="str">
        <f>IFERROR(VLOOKUP(U24,#REF!,2,FALSE),"")</f>
        <v/>
      </c>
      <c r="J24" s="242" t="str">
        <f t="shared" si="0"/>
        <v/>
      </c>
      <c r="K24" s="328"/>
      <c r="L24" s="328"/>
      <c r="M24" s="328"/>
      <c r="N24" s="328"/>
      <c r="O24" s="328"/>
      <c r="P24" s="243" t="s">
        <v>305</v>
      </c>
      <c r="Q24" s="239"/>
      <c r="R24" s="238" t="s">
        <v>184</v>
      </c>
      <c r="S24" s="329"/>
      <c r="T24"/>
      <c r="U24" s="306" t="str">
        <f t="shared" si="1"/>
        <v>〇田急傾斜</v>
      </c>
    </row>
    <row r="25" spans="1:22" ht="18" customHeight="1">
      <c r="A25" s="237" t="s">
        <v>412</v>
      </c>
      <c r="B25" s="238" t="s">
        <v>170</v>
      </c>
      <c r="C25" s="238" t="s">
        <v>312</v>
      </c>
      <c r="D25" s="238" t="s">
        <v>236</v>
      </c>
      <c r="E25" s="239" t="s">
        <v>222</v>
      </c>
      <c r="F25" s="240">
        <v>2000</v>
      </c>
      <c r="G25" s="241" t="s">
        <v>181</v>
      </c>
      <c r="H25" s="328"/>
      <c r="I25" s="242" t="str">
        <f>IFERROR(VLOOKUP(U25,#REF!,2,FALSE),"")</f>
        <v/>
      </c>
      <c r="J25" s="242" t="str">
        <f t="shared" si="0"/>
        <v/>
      </c>
      <c r="K25" s="328"/>
      <c r="L25" s="328"/>
      <c r="M25" s="328"/>
      <c r="N25" s="328"/>
      <c r="O25" s="328"/>
      <c r="P25" s="243" t="s">
        <v>305</v>
      </c>
      <c r="Q25" s="239"/>
      <c r="R25" s="238" t="s">
        <v>184</v>
      </c>
      <c r="S25" s="329"/>
      <c r="T25"/>
      <c r="U25" s="306" t="str">
        <f t="shared" si="1"/>
        <v>〇田急傾斜</v>
      </c>
    </row>
    <row r="26" spans="1:22" ht="18" customHeight="1">
      <c r="A26" s="237" t="s">
        <v>412</v>
      </c>
      <c r="B26" s="238" t="s">
        <v>170</v>
      </c>
      <c r="C26" s="238" t="s">
        <v>312</v>
      </c>
      <c r="D26" s="238" t="s">
        <v>237</v>
      </c>
      <c r="E26" s="239" t="s">
        <v>222</v>
      </c>
      <c r="F26" s="240">
        <v>2000</v>
      </c>
      <c r="G26" s="241" t="s">
        <v>181</v>
      </c>
      <c r="H26" s="328"/>
      <c r="I26" s="242" t="str">
        <f>IFERROR(VLOOKUP(U26,#REF!,2,FALSE),"")</f>
        <v/>
      </c>
      <c r="J26" s="242" t="str">
        <f t="shared" si="0"/>
        <v/>
      </c>
      <c r="K26" s="328"/>
      <c r="L26" s="328"/>
      <c r="M26" s="328"/>
      <c r="N26" s="328"/>
      <c r="O26" s="328"/>
      <c r="P26" s="243" t="s">
        <v>305</v>
      </c>
      <c r="Q26" s="239"/>
      <c r="R26" s="238" t="s">
        <v>184</v>
      </c>
      <c r="S26" s="329"/>
      <c r="T26"/>
      <c r="U26" s="306" t="str">
        <f t="shared" si="1"/>
        <v>〇田急傾斜</v>
      </c>
    </row>
    <row r="27" spans="1:22" ht="18" customHeight="1">
      <c r="A27" s="237" t="s">
        <v>412</v>
      </c>
      <c r="B27" s="238" t="s">
        <v>170</v>
      </c>
      <c r="C27" s="238" t="s">
        <v>312</v>
      </c>
      <c r="D27" s="238" t="s">
        <v>238</v>
      </c>
      <c r="E27" s="239" t="s">
        <v>222</v>
      </c>
      <c r="F27" s="240">
        <v>2000</v>
      </c>
      <c r="G27" s="241" t="s">
        <v>181</v>
      </c>
      <c r="H27" s="328"/>
      <c r="I27" s="242" t="str">
        <f>IFERROR(VLOOKUP(U27,#REF!,2,FALSE),"")</f>
        <v/>
      </c>
      <c r="J27" s="242" t="str">
        <f t="shared" si="0"/>
        <v/>
      </c>
      <c r="K27" s="328"/>
      <c r="L27" s="328"/>
      <c r="M27" s="328"/>
      <c r="N27" s="328"/>
      <c r="O27" s="328"/>
      <c r="P27" s="243" t="s">
        <v>305</v>
      </c>
      <c r="Q27" s="239"/>
      <c r="R27" s="238" t="s">
        <v>184</v>
      </c>
      <c r="S27" s="329"/>
      <c r="T27"/>
      <c r="U27" s="306" t="str">
        <f t="shared" si="1"/>
        <v>〇田急傾斜</v>
      </c>
    </row>
    <row r="28" spans="1:22" ht="18" customHeight="1">
      <c r="A28" s="237" t="s">
        <v>412</v>
      </c>
      <c r="B28" s="238" t="s">
        <v>170</v>
      </c>
      <c r="C28" s="238" t="s">
        <v>312</v>
      </c>
      <c r="D28" s="238" t="s">
        <v>183</v>
      </c>
      <c r="E28" s="239" t="s">
        <v>222</v>
      </c>
      <c r="F28" s="240">
        <v>2000</v>
      </c>
      <c r="G28" s="241" t="s">
        <v>181</v>
      </c>
      <c r="H28" s="328"/>
      <c r="I28" s="242" t="str">
        <f>IFERROR(VLOOKUP(U28,#REF!,2,FALSE),"")</f>
        <v/>
      </c>
      <c r="J28" s="242" t="str">
        <f t="shared" si="0"/>
        <v/>
      </c>
      <c r="K28" s="328"/>
      <c r="L28" s="328"/>
      <c r="M28" s="328"/>
      <c r="N28" s="328"/>
      <c r="O28" s="328"/>
      <c r="P28" s="243" t="s">
        <v>305</v>
      </c>
      <c r="Q28" s="239"/>
      <c r="R28" s="238" t="s">
        <v>184</v>
      </c>
      <c r="S28" s="329"/>
      <c r="T28"/>
      <c r="U28" s="306" t="str">
        <f t="shared" si="1"/>
        <v>〇田急傾斜</v>
      </c>
    </row>
    <row r="29" spans="1:22" ht="18" customHeight="1">
      <c r="A29" s="237" t="s">
        <v>412</v>
      </c>
      <c r="B29" s="238" t="s">
        <v>170</v>
      </c>
      <c r="C29" s="238" t="s">
        <v>312</v>
      </c>
      <c r="D29" s="238" t="s">
        <v>230</v>
      </c>
      <c r="E29" s="239" t="s">
        <v>222</v>
      </c>
      <c r="F29" s="240">
        <v>2000</v>
      </c>
      <c r="G29" s="241" t="s">
        <v>181</v>
      </c>
      <c r="H29" s="328"/>
      <c r="I29" s="242" t="str">
        <f>IFERROR(VLOOKUP(U29,#REF!,2,FALSE),"")</f>
        <v/>
      </c>
      <c r="J29" s="242" t="str">
        <f t="shared" si="0"/>
        <v/>
      </c>
      <c r="K29" s="328"/>
      <c r="L29" s="328"/>
      <c r="M29" s="328"/>
      <c r="N29" s="328"/>
      <c r="O29" s="328"/>
      <c r="P29" s="243" t="s">
        <v>305</v>
      </c>
      <c r="Q29" s="239"/>
      <c r="R29" s="238" t="s">
        <v>184</v>
      </c>
      <c r="S29" s="329"/>
      <c r="T29"/>
      <c r="U29" s="306" t="str">
        <f t="shared" si="1"/>
        <v>〇田急傾斜</v>
      </c>
    </row>
    <row r="30" spans="1:22" ht="18" customHeight="1">
      <c r="A30" s="237" t="s">
        <v>412</v>
      </c>
      <c r="B30" s="238" t="s">
        <v>170</v>
      </c>
      <c r="C30" s="238" t="s">
        <v>312</v>
      </c>
      <c r="D30" s="238" t="s">
        <v>231</v>
      </c>
      <c r="E30" s="239" t="s">
        <v>222</v>
      </c>
      <c r="F30" s="240">
        <v>2000</v>
      </c>
      <c r="G30" s="241" t="s">
        <v>181</v>
      </c>
      <c r="H30" s="328"/>
      <c r="I30" s="242" t="str">
        <f>IFERROR(VLOOKUP(U30,#REF!,2,FALSE),"")</f>
        <v/>
      </c>
      <c r="J30" s="242" t="str">
        <f t="shared" si="0"/>
        <v/>
      </c>
      <c r="K30" s="328"/>
      <c r="L30" s="328"/>
      <c r="M30" s="328"/>
      <c r="N30" s="328"/>
      <c r="O30" s="328"/>
      <c r="P30" s="243" t="s">
        <v>305</v>
      </c>
      <c r="Q30" s="239"/>
      <c r="R30" s="238" t="s">
        <v>184</v>
      </c>
      <c r="S30" s="329"/>
      <c r="T30"/>
      <c r="U30" s="306" t="str">
        <f t="shared" si="1"/>
        <v>〇田急傾斜</v>
      </c>
    </row>
    <row r="31" spans="1:22" ht="18" customHeight="1">
      <c r="A31" s="237" t="s">
        <v>412</v>
      </c>
      <c r="B31" s="238" t="s">
        <v>170</v>
      </c>
      <c r="C31" s="238" t="s">
        <v>312</v>
      </c>
      <c r="D31" s="238" t="s">
        <v>232</v>
      </c>
      <c r="E31" s="239" t="s">
        <v>222</v>
      </c>
      <c r="F31" s="240">
        <v>2000</v>
      </c>
      <c r="G31" s="241" t="s">
        <v>181</v>
      </c>
      <c r="H31" s="328"/>
      <c r="I31" s="242" t="str">
        <f>IFERROR(VLOOKUP(U31,#REF!,2,FALSE),"")</f>
        <v/>
      </c>
      <c r="J31" s="242" t="str">
        <f t="shared" si="0"/>
        <v/>
      </c>
      <c r="K31" s="328"/>
      <c r="L31" s="328"/>
      <c r="M31" s="328"/>
      <c r="N31" s="328"/>
      <c r="O31" s="328"/>
      <c r="P31" s="243" t="s">
        <v>305</v>
      </c>
      <c r="Q31" s="239"/>
      <c r="R31" s="238" t="s">
        <v>184</v>
      </c>
      <c r="S31" s="329"/>
      <c r="T31"/>
      <c r="U31" s="306" t="str">
        <f t="shared" si="1"/>
        <v>〇田急傾斜</v>
      </c>
    </row>
    <row r="32" spans="1:22" ht="18" customHeight="1">
      <c r="A32" s="237" t="s">
        <v>412</v>
      </c>
      <c r="B32" s="238" t="s">
        <v>170</v>
      </c>
      <c r="C32" s="238" t="s">
        <v>312</v>
      </c>
      <c r="D32" s="238" t="s">
        <v>233</v>
      </c>
      <c r="E32" s="239" t="s">
        <v>222</v>
      </c>
      <c r="F32" s="240">
        <v>4000</v>
      </c>
      <c r="G32" s="241" t="s">
        <v>181</v>
      </c>
      <c r="H32" s="328"/>
      <c r="I32" s="242" t="str">
        <f>IFERROR(VLOOKUP(U32,#REF!,2,FALSE),"")</f>
        <v/>
      </c>
      <c r="J32" s="242" t="str">
        <f t="shared" si="0"/>
        <v/>
      </c>
      <c r="K32" s="328"/>
      <c r="L32" s="328"/>
      <c r="M32" s="328"/>
      <c r="N32" s="328"/>
      <c r="O32" s="328"/>
      <c r="P32" s="243" t="s">
        <v>305</v>
      </c>
      <c r="Q32" s="239"/>
      <c r="R32" s="238" t="s">
        <v>184</v>
      </c>
      <c r="S32" s="329"/>
      <c r="T32"/>
      <c r="U32" s="306" t="str">
        <f t="shared" si="1"/>
        <v>〇田急傾斜</v>
      </c>
    </row>
    <row r="33" spans="1:21" ht="18" customHeight="1">
      <c r="A33" s="237" t="s">
        <v>412</v>
      </c>
      <c r="B33" s="238" t="s">
        <v>170</v>
      </c>
      <c r="C33" s="238" t="s">
        <v>312</v>
      </c>
      <c r="D33" s="238" t="s">
        <v>234</v>
      </c>
      <c r="E33" s="239" t="s">
        <v>222</v>
      </c>
      <c r="F33" s="240">
        <v>4000</v>
      </c>
      <c r="G33" s="241" t="s">
        <v>181</v>
      </c>
      <c r="H33" s="328"/>
      <c r="I33" s="242" t="str">
        <f>IFERROR(VLOOKUP(U33,#REF!,2,FALSE),"")</f>
        <v/>
      </c>
      <c r="J33" s="242" t="str">
        <f t="shared" si="0"/>
        <v/>
      </c>
      <c r="K33" s="328"/>
      <c r="L33" s="328"/>
      <c r="M33" s="328"/>
      <c r="N33" s="328"/>
      <c r="O33" s="328"/>
      <c r="P33" s="243" t="s">
        <v>305</v>
      </c>
      <c r="Q33" s="239"/>
      <c r="R33" s="238" t="s">
        <v>184</v>
      </c>
      <c r="S33" s="329"/>
      <c r="T33"/>
      <c r="U33" s="306" t="str">
        <f t="shared" si="1"/>
        <v>〇田急傾斜</v>
      </c>
    </row>
    <row r="34" spans="1:21" ht="18" customHeight="1">
      <c r="A34" s="237" t="s">
        <v>412</v>
      </c>
      <c r="B34" s="238" t="s">
        <v>170</v>
      </c>
      <c r="C34" s="238" t="s">
        <v>312</v>
      </c>
      <c r="D34" s="238" t="s">
        <v>235</v>
      </c>
      <c r="E34" s="239" t="s">
        <v>222</v>
      </c>
      <c r="F34" s="240">
        <v>4000</v>
      </c>
      <c r="G34" s="241" t="s">
        <v>181</v>
      </c>
      <c r="H34" s="328"/>
      <c r="I34" s="242" t="str">
        <f>IFERROR(VLOOKUP(U34,#REF!,2,FALSE),"")</f>
        <v/>
      </c>
      <c r="J34" s="242" t="str">
        <f t="shared" si="0"/>
        <v/>
      </c>
      <c r="K34" s="328"/>
      <c r="L34" s="328"/>
      <c r="M34" s="328"/>
      <c r="N34" s="328"/>
      <c r="O34" s="328"/>
      <c r="P34" s="243" t="s">
        <v>305</v>
      </c>
      <c r="Q34" s="239"/>
      <c r="R34" s="238" t="s">
        <v>184</v>
      </c>
      <c r="S34" s="329"/>
      <c r="T34"/>
      <c r="U34" s="306" t="str">
        <f t="shared" si="1"/>
        <v>〇田急傾斜</v>
      </c>
    </row>
    <row r="35" spans="1:21" ht="18" customHeight="1">
      <c r="A35" s="237" t="s">
        <v>412</v>
      </c>
      <c r="B35" s="238" t="s">
        <v>170</v>
      </c>
      <c r="C35" s="238" t="s">
        <v>312</v>
      </c>
      <c r="D35" s="238" t="s">
        <v>236</v>
      </c>
      <c r="E35" s="239" t="s">
        <v>222</v>
      </c>
      <c r="F35" s="240">
        <v>4000</v>
      </c>
      <c r="G35" s="241" t="s">
        <v>181</v>
      </c>
      <c r="H35" s="328"/>
      <c r="I35" s="242" t="str">
        <f>IFERROR(VLOOKUP(U35,#REF!,2,FALSE),"")</f>
        <v/>
      </c>
      <c r="J35" s="242" t="str">
        <f t="shared" si="0"/>
        <v/>
      </c>
      <c r="K35" s="328"/>
      <c r="L35" s="328"/>
      <c r="M35" s="328"/>
      <c r="N35" s="328"/>
      <c r="O35" s="328"/>
      <c r="P35" s="243" t="s">
        <v>305</v>
      </c>
      <c r="Q35" s="239"/>
      <c r="R35" s="238" t="s">
        <v>184</v>
      </c>
      <c r="S35" s="329"/>
      <c r="T35"/>
      <c r="U35" s="306" t="str">
        <f t="shared" si="1"/>
        <v>〇田急傾斜</v>
      </c>
    </row>
    <row r="36" spans="1:21" ht="18" customHeight="1">
      <c r="A36" s="237" t="s">
        <v>412</v>
      </c>
      <c r="B36" s="238" t="s">
        <v>170</v>
      </c>
      <c r="C36" s="238" t="s">
        <v>312</v>
      </c>
      <c r="D36" s="238" t="s">
        <v>237</v>
      </c>
      <c r="E36" s="239" t="s">
        <v>222</v>
      </c>
      <c r="F36" s="240">
        <v>4000</v>
      </c>
      <c r="G36" s="241" t="s">
        <v>181</v>
      </c>
      <c r="H36" s="328"/>
      <c r="I36" s="242" t="str">
        <f>IFERROR(VLOOKUP(U36,#REF!,2,FALSE),"")</f>
        <v/>
      </c>
      <c r="J36" s="242" t="str">
        <f t="shared" si="0"/>
        <v/>
      </c>
      <c r="K36" s="328"/>
      <c r="L36" s="328"/>
      <c r="M36" s="328"/>
      <c r="N36" s="328"/>
      <c r="O36" s="328"/>
      <c r="P36" s="243" t="s">
        <v>305</v>
      </c>
      <c r="Q36" s="239"/>
      <c r="R36" s="238" t="s">
        <v>184</v>
      </c>
      <c r="S36" s="329"/>
      <c r="T36"/>
      <c r="U36" s="306" t="str">
        <f t="shared" si="1"/>
        <v>〇田急傾斜</v>
      </c>
    </row>
    <row r="37" spans="1:21" ht="18" customHeight="1">
      <c r="A37" s="237" t="s">
        <v>412</v>
      </c>
      <c r="B37" s="238" t="s">
        <v>170</v>
      </c>
      <c r="C37" s="238" t="s">
        <v>312</v>
      </c>
      <c r="D37" s="238" t="s">
        <v>238</v>
      </c>
      <c r="E37" s="239" t="s">
        <v>222</v>
      </c>
      <c r="F37" s="240">
        <v>4000</v>
      </c>
      <c r="G37" s="241" t="s">
        <v>181</v>
      </c>
      <c r="H37" s="328"/>
      <c r="I37" s="242" t="str">
        <f>IFERROR(VLOOKUP(U37,#REF!,2,FALSE),"")</f>
        <v/>
      </c>
      <c r="J37" s="242" t="str">
        <f t="shared" si="0"/>
        <v/>
      </c>
      <c r="K37" s="328"/>
      <c r="L37" s="328"/>
      <c r="M37" s="328"/>
      <c r="N37" s="328"/>
      <c r="O37" s="328"/>
      <c r="P37" s="243" t="s">
        <v>305</v>
      </c>
      <c r="Q37" s="239"/>
      <c r="R37" s="238" t="s">
        <v>184</v>
      </c>
      <c r="S37" s="329"/>
      <c r="T37"/>
      <c r="U37" s="306" t="str">
        <f t="shared" si="1"/>
        <v>〇田急傾斜</v>
      </c>
    </row>
    <row r="38" spans="1:21" ht="18" customHeight="1">
      <c r="A38" s="237" t="s">
        <v>412</v>
      </c>
      <c r="B38" s="238" t="s">
        <v>170</v>
      </c>
      <c r="C38" s="238" t="s">
        <v>312</v>
      </c>
      <c r="D38" s="238" t="s">
        <v>183</v>
      </c>
      <c r="E38" s="239" t="s">
        <v>222</v>
      </c>
      <c r="F38" s="240">
        <v>4000</v>
      </c>
      <c r="G38" s="241" t="s">
        <v>181</v>
      </c>
      <c r="H38" s="328"/>
      <c r="I38" s="242" t="str">
        <f>IFERROR(VLOOKUP(U38,#REF!,2,FALSE),"")</f>
        <v/>
      </c>
      <c r="J38" s="242" t="str">
        <f t="shared" si="0"/>
        <v/>
      </c>
      <c r="K38" s="328"/>
      <c r="L38" s="328"/>
      <c r="M38" s="328"/>
      <c r="N38" s="328"/>
      <c r="O38" s="328"/>
      <c r="P38" s="243" t="s">
        <v>305</v>
      </c>
      <c r="Q38" s="239"/>
      <c r="R38" s="238" t="s">
        <v>184</v>
      </c>
      <c r="S38" s="329" t="s">
        <v>76</v>
      </c>
      <c r="T38"/>
      <c r="U38" s="306" t="str">
        <f t="shared" si="1"/>
        <v>〇田急傾斜</v>
      </c>
    </row>
    <row r="39" spans="1:21" ht="18" customHeight="1">
      <c r="A39" s="237" t="s">
        <v>412</v>
      </c>
      <c r="B39" s="238" t="s">
        <v>170</v>
      </c>
      <c r="C39" s="238" t="s">
        <v>313</v>
      </c>
      <c r="D39" s="238" t="s">
        <v>236</v>
      </c>
      <c r="E39" s="239" t="s">
        <v>222</v>
      </c>
      <c r="F39" s="240">
        <v>4000</v>
      </c>
      <c r="G39" s="241" t="s">
        <v>181</v>
      </c>
      <c r="H39" s="328"/>
      <c r="I39" s="242" t="str">
        <f>IFERROR(VLOOKUP(U39,#REF!,2,FALSE),"")</f>
        <v/>
      </c>
      <c r="J39" s="242" t="str">
        <f t="shared" si="0"/>
        <v/>
      </c>
      <c r="K39" s="328"/>
      <c r="L39" s="328"/>
      <c r="M39" s="328"/>
      <c r="N39" s="328"/>
      <c r="O39" s="328"/>
      <c r="P39" s="243" t="s">
        <v>305</v>
      </c>
      <c r="Q39" s="239"/>
      <c r="R39" s="238" t="s">
        <v>184</v>
      </c>
      <c r="S39" s="329"/>
      <c r="T39"/>
      <c r="U39" s="306" t="str">
        <f t="shared" si="1"/>
        <v>〇田急傾斜</v>
      </c>
    </row>
    <row r="40" spans="1:21" ht="18" customHeight="1">
      <c r="A40" s="237" t="s">
        <v>412</v>
      </c>
      <c r="B40" s="238" t="s">
        <v>170</v>
      </c>
      <c r="C40" s="238" t="s">
        <v>313</v>
      </c>
      <c r="D40" s="238" t="s">
        <v>237</v>
      </c>
      <c r="E40" s="239" t="s">
        <v>222</v>
      </c>
      <c r="F40" s="240">
        <v>4000</v>
      </c>
      <c r="G40" s="241" t="s">
        <v>181</v>
      </c>
      <c r="H40" s="328"/>
      <c r="I40" s="242" t="str">
        <f>IFERROR(VLOOKUP(U40,#REF!,2,FALSE),"")</f>
        <v/>
      </c>
      <c r="J40" s="242" t="str">
        <f t="shared" si="0"/>
        <v/>
      </c>
      <c r="K40" s="328"/>
      <c r="L40" s="328"/>
      <c r="M40" s="328"/>
      <c r="N40" s="328"/>
      <c r="O40" s="328"/>
      <c r="P40" s="243" t="s">
        <v>305</v>
      </c>
      <c r="Q40" s="239"/>
      <c r="R40" s="238" t="s">
        <v>184</v>
      </c>
      <c r="S40" s="329"/>
      <c r="T40"/>
      <c r="U40" s="306" t="str">
        <f t="shared" si="1"/>
        <v>〇田急傾斜</v>
      </c>
    </row>
    <row r="41" spans="1:21" ht="18" customHeight="1">
      <c r="A41" s="237" t="s">
        <v>412</v>
      </c>
      <c r="B41" s="238" t="s">
        <v>170</v>
      </c>
      <c r="C41" s="238" t="s">
        <v>313</v>
      </c>
      <c r="D41" s="238" t="s">
        <v>238</v>
      </c>
      <c r="E41" s="239" t="s">
        <v>222</v>
      </c>
      <c r="F41" s="240">
        <v>4000</v>
      </c>
      <c r="G41" s="241" t="s">
        <v>181</v>
      </c>
      <c r="H41" s="328"/>
      <c r="I41" s="242" t="str">
        <f>IFERROR(VLOOKUP(U41,#REF!,2,FALSE),"")</f>
        <v/>
      </c>
      <c r="J41" s="242" t="str">
        <f t="shared" si="0"/>
        <v/>
      </c>
      <c r="K41" s="328"/>
      <c r="L41" s="328"/>
      <c r="M41" s="328"/>
      <c r="N41" s="328"/>
      <c r="O41" s="328"/>
      <c r="P41" s="243" t="s">
        <v>305</v>
      </c>
      <c r="Q41" s="239"/>
      <c r="R41" s="238" t="s">
        <v>184</v>
      </c>
      <c r="S41" s="329"/>
      <c r="T41"/>
      <c r="U41" s="306" t="str">
        <f t="shared" si="1"/>
        <v>〇田急傾斜</v>
      </c>
    </row>
    <row r="42" spans="1:21" ht="18" customHeight="1">
      <c r="A42" s="237" t="s">
        <v>412</v>
      </c>
      <c r="B42" s="238" t="s">
        <v>170</v>
      </c>
      <c r="C42" s="238" t="s">
        <v>314</v>
      </c>
      <c r="D42" s="238" t="s">
        <v>183</v>
      </c>
      <c r="E42" s="239" t="s">
        <v>222</v>
      </c>
      <c r="F42" s="240">
        <v>4000</v>
      </c>
      <c r="G42" s="241" t="s">
        <v>181</v>
      </c>
      <c r="H42" s="328"/>
      <c r="I42" s="242" t="str">
        <f>IFERROR(VLOOKUP(U42,#REF!,2,FALSE),"")</f>
        <v/>
      </c>
      <c r="J42" s="242" t="str">
        <f t="shared" si="0"/>
        <v/>
      </c>
      <c r="K42" s="328"/>
      <c r="L42" s="328"/>
      <c r="M42" s="328"/>
      <c r="N42" s="328"/>
      <c r="O42" s="328"/>
      <c r="P42" s="243" t="s">
        <v>305</v>
      </c>
      <c r="Q42" s="239"/>
      <c r="R42" s="238" t="s">
        <v>184</v>
      </c>
      <c r="S42" s="329"/>
      <c r="T42"/>
      <c r="U42" s="306" t="str">
        <f t="shared" si="1"/>
        <v>〇田急傾斜</v>
      </c>
    </row>
    <row r="43" spans="1:21" ht="18" customHeight="1">
      <c r="A43" s="237" t="s">
        <v>412</v>
      </c>
      <c r="B43" s="238" t="s">
        <v>170</v>
      </c>
      <c r="C43" s="238" t="s">
        <v>314</v>
      </c>
      <c r="D43" s="238" t="s">
        <v>230</v>
      </c>
      <c r="E43" s="239" t="s">
        <v>222</v>
      </c>
      <c r="F43" s="240">
        <v>4000</v>
      </c>
      <c r="G43" s="241" t="s">
        <v>181</v>
      </c>
      <c r="H43" s="328"/>
      <c r="I43" s="242" t="str">
        <f>IFERROR(VLOOKUP(U43,#REF!,2,FALSE),"")</f>
        <v/>
      </c>
      <c r="J43" s="242" t="str">
        <f t="shared" si="0"/>
        <v/>
      </c>
      <c r="K43" s="328"/>
      <c r="L43" s="328"/>
      <c r="M43" s="328"/>
      <c r="N43" s="328"/>
      <c r="O43" s="328"/>
      <c r="P43" s="243" t="s">
        <v>305</v>
      </c>
      <c r="Q43" s="239"/>
      <c r="R43" s="238" t="s">
        <v>184</v>
      </c>
      <c r="S43" s="329"/>
      <c r="T43"/>
      <c r="U43" s="306" t="str">
        <f t="shared" si="1"/>
        <v>〇田急傾斜</v>
      </c>
    </row>
    <row r="44" spans="1:21" ht="18" customHeight="1">
      <c r="A44" s="237" t="s">
        <v>412</v>
      </c>
      <c r="B44" s="238" t="s">
        <v>170</v>
      </c>
      <c r="C44" s="238" t="s">
        <v>314</v>
      </c>
      <c r="D44" s="238" t="s">
        <v>231</v>
      </c>
      <c r="E44" s="239" t="s">
        <v>222</v>
      </c>
      <c r="F44" s="240">
        <v>4000</v>
      </c>
      <c r="G44" s="241" t="s">
        <v>181</v>
      </c>
      <c r="H44" s="328"/>
      <c r="I44" s="242" t="str">
        <f>IFERROR(VLOOKUP(U44,#REF!,2,FALSE),"")</f>
        <v/>
      </c>
      <c r="J44" s="242" t="str">
        <f t="shared" si="0"/>
        <v/>
      </c>
      <c r="K44" s="328"/>
      <c r="L44" s="328"/>
      <c r="M44" s="328"/>
      <c r="N44" s="328"/>
      <c r="O44" s="328"/>
      <c r="P44" s="243" t="s">
        <v>305</v>
      </c>
      <c r="Q44" s="239"/>
      <c r="R44" s="238" t="s">
        <v>184</v>
      </c>
      <c r="S44" s="329"/>
      <c r="T44"/>
      <c r="U44" s="306" t="str">
        <f t="shared" si="1"/>
        <v>〇田急傾斜</v>
      </c>
    </row>
    <row r="45" spans="1:21" ht="18" customHeight="1">
      <c r="A45" s="237" t="s">
        <v>412</v>
      </c>
      <c r="B45" s="238" t="s">
        <v>170</v>
      </c>
      <c r="C45" s="238" t="s">
        <v>314</v>
      </c>
      <c r="D45" s="238" t="s">
        <v>232</v>
      </c>
      <c r="E45" s="239" t="s">
        <v>222</v>
      </c>
      <c r="F45" s="240">
        <v>4000</v>
      </c>
      <c r="G45" s="241" t="s">
        <v>181</v>
      </c>
      <c r="H45" s="328"/>
      <c r="I45" s="242" t="str">
        <f>IFERROR(VLOOKUP(U45,#REF!,2,FALSE),"")</f>
        <v/>
      </c>
      <c r="J45" s="242" t="str">
        <f t="shared" si="0"/>
        <v/>
      </c>
      <c r="K45" s="328"/>
      <c r="L45" s="328"/>
      <c r="M45" s="328"/>
      <c r="N45" s="328"/>
      <c r="O45" s="328"/>
      <c r="P45" s="243" t="s">
        <v>305</v>
      </c>
      <c r="Q45" s="239"/>
      <c r="R45" s="238" t="s">
        <v>184</v>
      </c>
      <c r="S45" s="329"/>
      <c r="T45"/>
      <c r="U45" s="306" t="str">
        <f t="shared" si="1"/>
        <v>〇田急傾斜</v>
      </c>
    </row>
    <row r="46" spans="1:21" ht="18" customHeight="1">
      <c r="A46" s="237" t="s">
        <v>412</v>
      </c>
      <c r="B46" s="238" t="s">
        <v>170</v>
      </c>
      <c r="C46" s="238" t="s">
        <v>315</v>
      </c>
      <c r="D46" s="238" t="s">
        <v>233</v>
      </c>
      <c r="E46" s="239" t="s">
        <v>222</v>
      </c>
      <c r="F46" s="240">
        <v>4000</v>
      </c>
      <c r="G46" s="241" t="s">
        <v>85</v>
      </c>
      <c r="H46" s="328"/>
      <c r="I46" s="242" t="str">
        <f>IFERROR(VLOOKUP(U46,#REF!,2,FALSE),"")</f>
        <v/>
      </c>
      <c r="J46" s="242" t="str">
        <f t="shared" si="0"/>
        <v/>
      </c>
      <c r="K46" s="328"/>
      <c r="L46" s="328"/>
      <c r="M46" s="328"/>
      <c r="N46" s="328"/>
      <c r="O46" s="328"/>
      <c r="P46" s="243" t="s">
        <v>305</v>
      </c>
      <c r="Q46" s="239"/>
      <c r="R46" s="238" t="s">
        <v>184</v>
      </c>
      <c r="S46" s="329"/>
      <c r="T46"/>
      <c r="U46" s="306" t="str">
        <f t="shared" si="1"/>
        <v>〇田小区画・不整形</v>
      </c>
    </row>
    <row r="47" spans="1:21" ht="18" customHeight="1">
      <c r="A47" s="237" t="s">
        <v>412</v>
      </c>
      <c r="B47" s="238" t="s">
        <v>170</v>
      </c>
      <c r="C47" s="238" t="s">
        <v>316</v>
      </c>
      <c r="D47" s="238" t="s">
        <v>234</v>
      </c>
      <c r="E47" s="239" t="s">
        <v>222</v>
      </c>
      <c r="F47" s="240">
        <v>4000</v>
      </c>
      <c r="G47" s="241" t="s">
        <v>224</v>
      </c>
      <c r="H47" s="328"/>
      <c r="I47" s="242" t="str">
        <f>IFERROR(VLOOKUP(U47,#REF!,2,FALSE),"")</f>
        <v/>
      </c>
      <c r="J47" s="242" t="str">
        <f t="shared" si="0"/>
        <v/>
      </c>
      <c r="K47" s="328"/>
      <c r="L47" s="328"/>
      <c r="M47" s="328"/>
      <c r="N47" s="328"/>
      <c r="O47" s="328"/>
      <c r="P47" s="243" t="s">
        <v>305</v>
      </c>
      <c r="Q47" s="239"/>
      <c r="R47" s="238" t="s">
        <v>184</v>
      </c>
      <c r="S47" s="329"/>
      <c r="T47"/>
      <c r="U47" s="306" t="str">
        <f t="shared" si="1"/>
        <v>〇田高齢化・耕作放棄率</v>
      </c>
    </row>
    <row r="48" spans="1:21" ht="18" customHeight="1">
      <c r="A48" s="237" t="s">
        <v>412</v>
      </c>
      <c r="B48" s="238" t="s">
        <v>170</v>
      </c>
      <c r="C48" s="238" t="s">
        <v>317</v>
      </c>
      <c r="D48" s="238" t="s">
        <v>235</v>
      </c>
      <c r="E48" s="239" t="s">
        <v>222</v>
      </c>
      <c r="F48" s="240">
        <v>4000</v>
      </c>
      <c r="G48" s="241" t="s">
        <v>182</v>
      </c>
      <c r="H48" s="328"/>
      <c r="I48" s="242" t="str">
        <f>IFERROR(VLOOKUP(U48,#REF!,2,FALSE),"")</f>
        <v/>
      </c>
      <c r="J48" s="242" t="str">
        <f t="shared" si="0"/>
        <v/>
      </c>
      <c r="K48" s="328"/>
      <c r="L48" s="328"/>
      <c r="M48" s="328"/>
      <c r="N48" s="328"/>
      <c r="O48" s="328"/>
      <c r="P48" s="243" t="s">
        <v>305</v>
      </c>
      <c r="Q48" s="239"/>
      <c r="R48" s="238" t="s">
        <v>184</v>
      </c>
      <c r="S48" s="329"/>
      <c r="T48"/>
      <c r="U48" s="306" t="str">
        <f t="shared" si="1"/>
        <v>〇田特認基準</v>
      </c>
    </row>
    <row r="49" spans="1:21" ht="18" customHeight="1">
      <c r="A49" s="237" t="s">
        <v>412</v>
      </c>
      <c r="B49" s="238" t="s">
        <v>170</v>
      </c>
      <c r="C49" s="238" t="s">
        <v>317</v>
      </c>
      <c r="D49" s="238" t="s">
        <v>231</v>
      </c>
      <c r="E49" s="239" t="s">
        <v>222</v>
      </c>
      <c r="F49" s="240">
        <v>4000</v>
      </c>
      <c r="G49" s="241" t="s">
        <v>225</v>
      </c>
      <c r="H49" s="328"/>
      <c r="I49" s="242" t="str">
        <f>IFERROR(VLOOKUP(U49,#REF!,2,FALSE),"")</f>
        <v/>
      </c>
      <c r="J49" s="242" t="str">
        <f t="shared" si="0"/>
        <v/>
      </c>
      <c r="K49" s="328"/>
      <c r="L49" s="328"/>
      <c r="M49" s="328"/>
      <c r="N49" s="328"/>
      <c r="O49" s="328"/>
      <c r="P49" s="243" t="s">
        <v>305</v>
      </c>
      <c r="Q49" s="239"/>
      <c r="R49" s="238" t="s">
        <v>184</v>
      </c>
      <c r="S49" s="329" t="s">
        <v>76</v>
      </c>
      <c r="T49"/>
      <c r="U49" s="306" t="str">
        <f t="shared" si="1"/>
        <v>〇田交付対象外</v>
      </c>
    </row>
    <row r="50" spans="1:21" ht="18" customHeight="1">
      <c r="A50" s="237" t="s">
        <v>412</v>
      </c>
      <c r="B50" s="238" t="s">
        <v>170</v>
      </c>
      <c r="C50" s="238" t="s">
        <v>317</v>
      </c>
      <c r="D50" s="238" t="s">
        <v>237</v>
      </c>
      <c r="E50" s="239" t="s">
        <v>222</v>
      </c>
      <c r="F50" s="240"/>
      <c r="G50" s="241" t="s">
        <v>181</v>
      </c>
      <c r="H50" s="328"/>
      <c r="I50" s="242" t="str">
        <f>IFERROR(VLOOKUP(U50,#REF!,2,FALSE),"")</f>
        <v/>
      </c>
      <c r="J50" s="242" t="str">
        <f t="shared" ref="J50:J81" si="2">IFERROR(ROUNDDOWN(F50*I50/1000,0),"")</f>
        <v/>
      </c>
      <c r="K50" s="328"/>
      <c r="L50" s="328"/>
      <c r="M50" s="328"/>
      <c r="N50" s="328"/>
      <c r="O50" s="328"/>
      <c r="P50" s="243" t="s">
        <v>305</v>
      </c>
      <c r="Q50" s="239"/>
      <c r="R50" s="238" t="s">
        <v>184</v>
      </c>
      <c r="S50" s="329"/>
      <c r="T50"/>
      <c r="U50" s="306" t="str">
        <f t="shared" si="1"/>
        <v>〇田急傾斜</v>
      </c>
    </row>
    <row r="51" spans="1:21" ht="18" customHeight="1">
      <c r="A51" s="237" t="s">
        <v>412</v>
      </c>
      <c r="B51" s="238" t="s">
        <v>170</v>
      </c>
      <c r="C51" s="238" t="s">
        <v>317</v>
      </c>
      <c r="D51" s="238" t="s">
        <v>238</v>
      </c>
      <c r="E51" s="239" t="s">
        <v>222</v>
      </c>
      <c r="F51" s="240"/>
      <c r="G51" s="241" t="s">
        <v>181</v>
      </c>
      <c r="H51" s="328"/>
      <c r="I51" s="242" t="str">
        <f>IFERROR(VLOOKUP(U51,#REF!,2,FALSE),"")</f>
        <v/>
      </c>
      <c r="J51" s="242" t="str">
        <f t="shared" si="2"/>
        <v/>
      </c>
      <c r="K51" s="328"/>
      <c r="L51" s="328"/>
      <c r="M51" s="328"/>
      <c r="N51" s="328"/>
      <c r="O51" s="328"/>
      <c r="P51" s="243" t="s">
        <v>305</v>
      </c>
      <c r="Q51" s="239"/>
      <c r="R51" s="238" t="s">
        <v>184</v>
      </c>
      <c r="S51" s="329"/>
      <c r="T51"/>
      <c r="U51" s="306" t="str">
        <f t="shared" si="1"/>
        <v>〇田急傾斜</v>
      </c>
    </row>
    <row r="52" spans="1:21" ht="18" customHeight="1">
      <c r="A52" s="237" t="s">
        <v>412</v>
      </c>
      <c r="B52" s="238" t="s">
        <v>170</v>
      </c>
      <c r="C52" s="238" t="s">
        <v>317</v>
      </c>
      <c r="D52" s="238" t="s">
        <v>238</v>
      </c>
      <c r="E52" s="239" t="s">
        <v>222</v>
      </c>
      <c r="F52" s="240"/>
      <c r="G52" s="241" t="s">
        <v>181</v>
      </c>
      <c r="H52" s="328"/>
      <c r="I52" s="242" t="str">
        <f>IFERROR(VLOOKUP(U52,#REF!,2,FALSE),"")</f>
        <v/>
      </c>
      <c r="J52" s="242" t="str">
        <f t="shared" si="2"/>
        <v/>
      </c>
      <c r="K52" s="328"/>
      <c r="L52" s="328"/>
      <c r="M52" s="328"/>
      <c r="N52" s="328"/>
      <c r="O52" s="328"/>
      <c r="P52" s="243" t="s">
        <v>305</v>
      </c>
      <c r="Q52" s="239"/>
      <c r="R52" s="238" t="s">
        <v>184</v>
      </c>
      <c r="S52" s="329"/>
      <c r="T52"/>
      <c r="U52" s="306" t="str">
        <f t="shared" si="1"/>
        <v>〇田急傾斜</v>
      </c>
    </row>
    <row r="53" spans="1:21" ht="18" customHeight="1">
      <c r="A53" s="237" t="s">
        <v>412</v>
      </c>
      <c r="B53" s="238" t="s">
        <v>170</v>
      </c>
      <c r="C53" s="238" t="s">
        <v>317</v>
      </c>
      <c r="D53" s="238" t="s">
        <v>183</v>
      </c>
      <c r="E53" s="239" t="s">
        <v>222</v>
      </c>
      <c r="F53" s="240"/>
      <c r="G53" s="241" t="s">
        <v>181</v>
      </c>
      <c r="H53" s="328"/>
      <c r="I53" s="242" t="str">
        <f>IFERROR(VLOOKUP(U53,#REF!,2,FALSE),"")</f>
        <v/>
      </c>
      <c r="J53" s="242" t="str">
        <f t="shared" si="2"/>
        <v/>
      </c>
      <c r="K53" s="328"/>
      <c r="L53" s="328"/>
      <c r="M53" s="328"/>
      <c r="N53" s="328"/>
      <c r="O53" s="328"/>
      <c r="P53" s="243" t="s">
        <v>305</v>
      </c>
      <c r="Q53" s="239"/>
      <c r="R53" s="238" t="s">
        <v>184</v>
      </c>
      <c r="S53" s="329"/>
      <c r="T53"/>
      <c r="U53" s="306" t="str">
        <f t="shared" si="1"/>
        <v>〇田急傾斜</v>
      </c>
    </row>
    <row r="54" spans="1:21" ht="18" customHeight="1">
      <c r="A54" s="237" t="s">
        <v>412</v>
      </c>
      <c r="B54" s="238" t="s">
        <v>170</v>
      </c>
      <c r="C54" s="238" t="s">
        <v>318</v>
      </c>
      <c r="D54" s="238" t="s">
        <v>230</v>
      </c>
      <c r="E54" s="239" t="s">
        <v>226</v>
      </c>
      <c r="F54" s="240"/>
      <c r="G54" s="241" t="s">
        <v>181</v>
      </c>
      <c r="H54" s="328"/>
      <c r="I54" s="242" t="str">
        <f>IFERROR(VLOOKUP(U54,#REF!,2,FALSE),"")</f>
        <v/>
      </c>
      <c r="J54" s="242" t="str">
        <f t="shared" si="2"/>
        <v/>
      </c>
      <c r="K54" s="328"/>
      <c r="L54" s="328"/>
      <c r="M54" s="328"/>
      <c r="N54" s="328"/>
      <c r="O54" s="328"/>
      <c r="P54" s="243" t="s">
        <v>305</v>
      </c>
      <c r="Q54" s="239"/>
      <c r="R54" s="238" t="s">
        <v>184</v>
      </c>
      <c r="S54" s="329"/>
      <c r="T54"/>
      <c r="U54" s="306" t="str">
        <f t="shared" si="1"/>
        <v>〇畑急傾斜</v>
      </c>
    </row>
    <row r="55" spans="1:21" ht="18" customHeight="1">
      <c r="A55" s="237" t="s">
        <v>412</v>
      </c>
      <c r="B55" s="238" t="s">
        <v>170</v>
      </c>
      <c r="C55" s="238" t="s">
        <v>318</v>
      </c>
      <c r="D55" s="238" t="s">
        <v>231</v>
      </c>
      <c r="E55" s="239" t="s">
        <v>226</v>
      </c>
      <c r="F55" s="240"/>
      <c r="G55" s="241" t="s">
        <v>687</v>
      </c>
      <c r="H55" s="328"/>
      <c r="I55" s="242" t="str">
        <f>IFERROR(VLOOKUP(U55,#REF!,2,FALSE),"")</f>
        <v/>
      </c>
      <c r="J55" s="242" t="str">
        <f t="shared" si="2"/>
        <v/>
      </c>
      <c r="K55" s="328"/>
      <c r="L55" s="328"/>
      <c r="M55" s="328"/>
      <c r="N55" s="328"/>
      <c r="O55" s="328"/>
      <c r="P55" s="243" t="s">
        <v>305</v>
      </c>
      <c r="Q55" s="239"/>
      <c r="R55" s="238" t="s">
        <v>184</v>
      </c>
      <c r="S55" s="329"/>
      <c r="T55"/>
      <c r="U55" s="306" t="str">
        <f t="shared" si="1"/>
        <v>〇畑交付対象外（田畑混在地以外）</v>
      </c>
    </row>
    <row r="56" spans="1:21" ht="18" customHeight="1">
      <c r="A56" s="237" t="s">
        <v>412</v>
      </c>
      <c r="B56" s="238" t="s">
        <v>170</v>
      </c>
      <c r="C56" s="238" t="s">
        <v>318</v>
      </c>
      <c r="D56" s="238" t="s">
        <v>232</v>
      </c>
      <c r="E56" s="239" t="s">
        <v>226</v>
      </c>
      <c r="F56" s="240"/>
      <c r="G56" s="241" t="s">
        <v>686</v>
      </c>
      <c r="H56" s="328"/>
      <c r="I56" s="242" t="str">
        <f>IFERROR(VLOOKUP(U56,#REF!,2,FALSE),"")</f>
        <v/>
      </c>
      <c r="J56" s="242" t="str">
        <f t="shared" si="2"/>
        <v/>
      </c>
      <c r="K56" s="328"/>
      <c r="L56" s="328"/>
      <c r="M56" s="328"/>
      <c r="N56" s="328"/>
      <c r="O56" s="328"/>
      <c r="P56" s="243" t="s">
        <v>305</v>
      </c>
      <c r="Q56" s="239"/>
      <c r="R56" s="238" t="s">
        <v>184</v>
      </c>
      <c r="S56" s="329"/>
      <c r="T56"/>
      <c r="U56" s="306" t="str">
        <f t="shared" si="1"/>
        <v>〇畑交付対象外（田畑混在地）</v>
      </c>
    </row>
    <row r="57" spans="1:21" ht="18" customHeight="1">
      <c r="A57" s="237" t="s">
        <v>412</v>
      </c>
      <c r="B57" s="238" t="s">
        <v>170</v>
      </c>
      <c r="C57" s="238" t="s">
        <v>319</v>
      </c>
      <c r="D57" s="238" t="s">
        <v>233</v>
      </c>
      <c r="E57" s="239" t="s">
        <v>226</v>
      </c>
      <c r="F57" s="240"/>
      <c r="G57" s="241" t="s">
        <v>223</v>
      </c>
      <c r="H57" s="328"/>
      <c r="I57" s="242" t="str">
        <f>IFERROR(VLOOKUP(U57,#REF!,2,FALSE),"")</f>
        <v/>
      </c>
      <c r="J57" s="242" t="str">
        <f t="shared" si="2"/>
        <v/>
      </c>
      <c r="K57" s="328"/>
      <c r="L57" s="328"/>
      <c r="M57" s="328"/>
      <c r="N57" s="328"/>
      <c r="O57" s="328"/>
      <c r="P57" s="243" t="s">
        <v>305</v>
      </c>
      <c r="Q57" s="239"/>
      <c r="R57" s="238" t="s">
        <v>184</v>
      </c>
      <c r="S57" s="329"/>
      <c r="T57"/>
      <c r="U57" s="306" t="str">
        <f t="shared" si="1"/>
        <v>〇畑緩傾斜</v>
      </c>
    </row>
    <row r="58" spans="1:21" ht="18" customHeight="1">
      <c r="A58" s="237" t="s">
        <v>412</v>
      </c>
      <c r="B58" s="238" t="s">
        <v>170</v>
      </c>
      <c r="C58" s="238" t="s">
        <v>319</v>
      </c>
      <c r="D58" s="238" t="s">
        <v>234</v>
      </c>
      <c r="E58" s="239" t="s">
        <v>226</v>
      </c>
      <c r="F58" s="240"/>
      <c r="G58" s="241" t="s">
        <v>224</v>
      </c>
      <c r="H58" s="328"/>
      <c r="I58" s="242" t="str">
        <f>IFERROR(VLOOKUP(U58,#REF!,2,FALSE),"")</f>
        <v/>
      </c>
      <c r="J58" s="242" t="str">
        <f t="shared" si="2"/>
        <v/>
      </c>
      <c r="K58" s="328"/>
      <c r="L58" s="328"/>
      <c r="M58" s="328"/>
      <c r="N58" s="328"/>
      <c r="O58" s="328"/>
      <c r="P58" s="243" t="s">
        <v>305</v>
      </c>
      <c r="Q58" s="239"/>
      <c r="R58" s="238" t="s">
        <v>184</v>
      </c>
      <c r="S58" s="329"/>
      <c r="T58"/>
      <c r="U58" s="306" t="str">
        <f t="shared" si="1"/>
        <v>〇畑高齢化・耕作放棄率</v>
      </c>
    </row>
    <row r="59" spans="1:21" ht="18" customHeight="1">
      <c r="A59" s="237" t="s">
        <v>412</v>
      </c>
      <c r="B59" s="238" t="s">
        <v>170</v>
      </c>
      <c r="C59" s="238" t="s">
        <v>319</v>
      </c>
      <c r="D59" s="238" t="s">
        <v>235</v>
      </c>
      <c r="E59" s="239" t="s">
        <v>226</v>
      </c>
      <c r="F59" s="240"/>
      <c r="G59" s="241" t="s">
        <v>182</v>
      </c>
      <c r="H59" s="328"/>
      <c r="I59" s="242" t="str">
        <f>IFERROR(VLOOKUP(U59,#REF!,2,FALSE),"")</f>
        <v/>
      </c>
      <c r="J59" s="242" t="str">
        <f t="shared" si="2"/>
        <v/>
      </c>
      <c r="K59" s="328"/>
      <c r="L59" s="328"/>
      <c r="M59" s="328"/>
      <c r="N59" s="328"/>
      <c r="O59" s="328"/>
      <c r="P59" s="243" t="s">
        <v>305</v>
      </c>
      <c r="Q59" s="239"/>
      <c r="R59" s="238" t="s">
        <v>184</v>
      </c>
      <c r="S59" s="329" t="s">
        <v>76</v>
      </c>
      <c r="T59"/>
      <c r="U59" s="306" t="str">
        <f t="shared" si="1"/>
        <v>〇畑特認基準</v>
      </c>
    </row>
    <row r="60" spans="1:21" ht="18" customHeight="1">
      <c r="A60" s="237" t="s">
        <v>412</v>
      </c>
      <c r="B60" s="238" t="s">
        <v>170</v>
      </c>
      <c r="C60" s="238" t="s">
        <v>319</v>
      </c>
      <c r="D60" s="238" t="s">
        <v>236</v>
      </c>
      <c r="E60" s="239" t="s">
        <v>226</v>
      </c>
      <c r="F60" s="240"/>
      <c r="G60" s="241" t="s">
        <v>686</v>
      </c>
      <c r="H60" s="328"/>
      <c r="I60" s="242" t="str">
        <f>IFERROR(VLOOKUP(U60,#REF!,2,FALSE),"")</f>
        <v/>
      </c>
      <c r="J60" s="242" t="str">
        <f t="shared" si="2"/>
        <v/>
      </c>
      <c r="K60" s="328"/>
      <c r="L60" s="328"/>
      <c r="M60" s="328"/>
      <c r="N60" s="328"/>
      <c r="O60" s="328"/>
      <c r="P60" s="243" t="s">
        <v>305</v>
      </c>
      <c r="Q60" s="239"/>
      <c r="R60" s="238" t="s">
        <v>184</v>
      </c>
      <c r="S60" s="329"/>
      <c r="T60"/>
      <c r="U60" s="306" t="str">
        <f t="shared" si="1"/>
        <v>〇畑交付対象外（田畑混在地）</v>
      </c>
    </row>
    <row r="61" spans="1:21" ht="18" customHeight="1">
      <c r="A61" s="237" t="s">
        <v>412</v>
      </c>
      <c r="B61" s="238" t="s">
        <v>170</v>
      </c>
      <c r="C61" s="238" t="s">
        <v>320</v>
      </c>
      <c r="D61" s="238" t="s">
        <v>237</v>
      </c>
      <c r="E61" s="239" t="s">
        <v>227</v>
      </c>
      <c r="F61" s="240"/>
      <c r="G61" s="241" t="s">
        <v>181</v>
      </c>
      <c r="H61" s="328"/>
      <c r="I61" s="242" t="str">
        <f>IFERROR(VLOOKUP(U61,#REF!,2,FALSE),"")</f>
        <v/>
      </c>
      <c r="J61" s="242" t="str">
        <f t="shared" si="2"/>
        <v/>
      </c>
      <c r="K61" s="328"/>
      <c r="L61" s="328"/>
      <c r="M61" s="328"/>
      <c r="N61" s="328"/>
      <c r="O61" s="328"/>
      <c r="P61" s="243" t="s">
        <v>305</v>
      </c>
      <c r="Q61" s="239"/>
      <c r="R61" s="238" t="s">
        <v>184</v>
      </c>
      <c r="S61" s="329"/>
      <c r="T61"/>
      <c r="U61" s="306" t="str">
        <f t="shared" si="1"/>
        <v>〇草地急傾斜</v>
      </c>
    </row>
    <row r="62" spans="1:21" ht="18" customHeight="1">
      <c r="A62" s="237" t="s">
        <v>412</v>
      </c>
      <c r="B62" s="238" t="s">
        <v>170</v>
      </c>
      <c r="C62" s="238" t="s">
        <v>320</v>
      </c>
      <c r="D62" s="238" t="s">
        <v>183</v>
      </c>
      <c r="E62" s="239" t="s">
        <v>227</v>
      </c>
      <c r="F62" s="240"/>
      <c r="G62" s="241" t="s">
        <v>181</v>
      </c>
      <c r="H62" s="328"/>
      <c r="I62" s="242" t="str">
        <f>IFERROR(VLOOKUP(U62,#REF!,2,FALSE),"")</f>
        <v/>
      </c>
      <c r="J62" s="242" t="str">
        <f t="shared" si="2"/>
        <v/>
      </c>
      <c r="K62" s="328"/>
      <c r="L62" s="328"/>
      <c r="M62" s="328"/>
      <c r="N62" s="328"/>
      <c r="O62" s="328"/>
      <c r="P62" s="243" t="s">
        <v>305</v>
      </c>
      <c r="Q62" s="239"/>
      <c r="R62" s="238" t="s">
        <v>184</v>
      </c>
      <c r="S62" s="329"/>
      <c r="T62"/>
      <c r="U62" s="306" t="str">
        <f t="shared" si="1"/>
        <v>〇草地急傾斜</v>
      </c>
    </row>
    <row r="63" spans="1:21" ht="18" customHeight="1">
      <c r="A63" s="237" t="s">
        <v>412</v>
      </c>
      <c r="B63" s="238" t="s">
        <v>170</v>
      </c>
      <c r="C63" s="238" t="s">
        <v>320</v>
      </c>
      <c r="D63" s="238" t="s">
        <v>230</v>
      </c>
      <c r="E63" s="239" t="s">
        <v>222</v>
      </c>
      <c r="F63" s="240"/>
      <c r="G63" s="241" t="s">
        <v>181</v>
      </c>
      <c r="H63" s="328"/>
      <c r="I63" s="242" t="str">
        <f>IFERROR(VLOOKUP(U63,#REF!,2,FALSE),"")</f>
        <v/>
      </c>
      <c r="J63" s="242" t="str">
        <f t="shared" si="2"/>
        <v/>
      </c>
      <c r="K63" s="328"/>
      <c r="L63" s="328"/>
      <c r="M63" s="328"/>
      <c r="N63" s="328"/>
      <c r="O63" s="328"/>
      <c r="P63" s="243" t="s">
        <v>305</v>
      </c>
      <c r="Q63" s="239"/>
      <c r="R63" s="238" t="s">
        <v>184</v>
      </c>
      <c r="S63" s="329"/>
      <c r="T63"/>
      <c r="U63" s="306" t="str">
        <f t="shared" si="1"/>
        <v>〇田急傾斜</v>
      </c>
    </row>
    <row r="64" spans="1:21" ht="18" customHeight="1">
      <c r="A64" s="237" t="s">
        <v>221</v>
      </c>
      <c r="B64" s="238" t="s">
        <v>170</v>
      </c>
      <c r="C64" s="238" t="s">
        <v>321</v>
      </c>
      <c r="D64" s="238" t="s">
        <v>235</v>
      </c>
      <c r="E64" s="239" t="s">
        <v>222</v>
      </c>
      <c r="F64" s="240"/>
      <c r="G64" s="241" t="s">
        <v>181</v>
      </c>
      <c r="H64" s="328"/>
      <c r="I64" s="242" t="str">
        <f>IFERROR(VLOOKUP(U64,#REF!,2,FALSE),"")</f>
        <v/>
      </c>
      <c r="J64" s="242" t="str">
        <f t="shared" si="2"/>
        <v/>
      </c>
      <c r="K64" s="328"/>
      <c r="L64" s="328"/>
      <c r="M64" s="328"/>
      <c r="N64" s="328"/>
      <c r="O64" s="328"/>
      <c r="P64" s="243" t="s">
        <v>305</v>
      </c>
      <c r="Q64" s="239"/>
      <c r="R64" s="238" t="s">
        <v>184</v>
      </c>
      <c r="S64" s="329"/>
      <c r="T64"/>
      <c r="U64" s="306" t="str">
        <f t="shared" si="1"/>
        <v>〇田急傾斜</v>
      </c>
    </row>
    <row r="65" spans="1:21" ht="18" customHeight="1">
      <c r="A65" s="237" t="s">
        <v>221</v>
      </c>
      <c r="B65" s="238" t="s">
        <v>170</v>
      </c>
      <c r="C65" s="238" t="s">
        <v>321</v>
      </c>
      <c r="D65" s="238" t="s">
        <v>236</v>
      </c>
      <c r="E65" s="239" t="s">
        <v>222</v>
      </c>
      <c r="F65" s="240"/>
      <c r="G65" s="241" t="s">
        <v>181</v>
      </c>
      <c r="H65" s="328"/>
      <c r="I65" s="242" t="str">
        <f>IFERROR(VLOOKUP(U65,#REF!,2,FALSE),"")</f>
        <v/>
      </c>
      <c r="J65" s="242" t="str">
        <f t="shared" si="2"/>
        <v/>
      </c>
      <c r="K65" s="328"/>
      <c r="L65" s="328"/>
      <c r="M65" s="328"/>
      <c r="N65" s="328"/>
      <c r="O65" s="328"/>
      <c r="P65" s="243" t="s">
        <v>305</v>
      </c>
      <c r="Q65" s="239"/>
      <c r="R65" s="238" t="s">
        <v>184</v>
      </c>
      <c r="S65" s="329"/>
      <c r="T65"/>
      <c r="U65" s="306" t="str">
        <f t="shared" si="1"/>
        <v>〇田急傾斜</v>
      </c>
    </row>
    <row r="66" spans="1:21" ht="18" customHeight="1">
      <c r="A66" s="237" t="s">
        <v>221</v>
      </c>
      <c r="B66" s="238" t="s">
        <v>170</v>
      </c>
      <c r="C66" s="238" t="s">
        <v>321</v>
      </c>
      <c r="D66" s="238" t="s">
        <v>237</v>
      </c>
      <c r="E66" s="239" t="s">
        <v>222</v>
      </c>
      <c r="F66" s="240"/>
      <c r="G66" s="241" t="s">
        <v>181</v>
      </c>
      <c r="H66" s="328"/>
      <c r="I66" s="242" t="str">
        <f>IFERROR(VLOOKUP(U66,#REF!,2,FALSE),"")</f>
        <v/>
      </c>
      <c r="J66" s="242" t="str">
        <f t="shared" si="2"/>
        <v/>
      </c>
      <c r="K66" s="328"/>
      <c r="L66" s="328"/>
      <c r="M66" s="328"/>
      <c r="N66" s="328"/>
      <c r="O66" s="328"/>
      <c r="P66" s="243" t="s">
        <v>305</v>
      </c>
      <c r="Q66" s="239"/>
      <c r="R66" s="238" t="s">
        <v>184</v>
      </c>
      <c r="S66" s="329"/>
      <c r="T66"/>
      <c r="U66" s="306" t="str">
        <f t="shared" si="1"/>
        <v>〇田急傾斜</v>
      </c>
    </row>
    <row r="67" spans="1:21" ht="18" customHeight="1">
      <c r="A67" s="237" t="s">
        <v>221</v>
      </c>
      <c r="B67" s="238" t="s">
        <v>170</v>
      </c>
      <c r="C67" s="238" t="s">
        <v>321</v>
      </c>
      <c r="D67" s="238" t="s">
        <v>238</v>
      </c>
      <c r="E67" s="239" t="s">
        <v>222</v>
      </c>
      <c r="F67" s="240"/>
      <c r="G67" s="241" t="s">
        <v>181</v>
      </c>
      <c r="H67" s="328"/>
      <c r="I67" s="242" t="str">
        <f>IFERROR(VLOOKUP(U67,#REF!,2,FALSE),"")</f>
        <v/>
      </c>
      <c r="J67" s="242" t="str">
        <f t="shared" si="2"/>
        <v/>
      </c>
      <c r="K67" s="328"/>
      <c r="L67" s="328"/>
      <c r="M67" s="328"/>
      <c r="N67" s="328"/>
      <c r="O67" s="328"/>
      <c r="P67" s="243" t="s">
        <v>305</v>
      </c>
      <c r="Q67" s="239"/>
      <c r="R67" s="238" t="s">
        <v>184</v>
      </c>
      <c r="S67" s="329"/>
      <c r="T67"/>
      <c r="U67" s="306" t="str">
        <f t="shared" si="1"/>
        <v>〇田急傾斜</v>
      </c>
    </row>
    <row r="68" spans="1:21" ht="18" customHeight="1">
      <c r="A68" s="237" t="s">
        <v>221</v>
      </c>
      <c r="B68" s="238" t="s">
        <v>170</v>
      </c>
      <c r="C68" s="238" t="s">
        <v>321</v>
      </c>
      <c r="D68" s="238" t="s">
        <v>183</v>
      </c>
      <c r="E68" s="239" t="s">
        <v>222</v>
      </c>
      <c r="F68" s="240"/>
      <c r="G68" s="241" t="s">
        <v>224</v>
      </c>
      <c r="H68" s="328"/>
      <c r="I68" s="242" t="str">
        <f>IFERROR(VLOOKUP(U68,#REF!,2,FALSE),"")</f>
        <v/>
      </c>
      <c r="J68" s="242" t="str">
        <f t="shared" si="2"/>
        <v/>
      </c>
      <c r="K68" s="328"/>
      <c r="L68" s="328"/>
      <c r="M68" s="328"/>
      <c r="N68" s="328"/>
      <c r="O68" s="328"/>
      <c r="P68" s="243" t="s">
        <v>305</v>
      </c>
      <c r="Q68" s="239"/>
      <c r="R68" s="238" t="s">
        <v>184</v>
      </c>
      <c r="S68" s="329"/>
      <c r="T68"/>
      <c r="U68" s="306" t="str">
        <f t="shared" si="1"/>
        <v>〇田高齢化・耕作放棄率</v>
      </c>
    </row>
    <row r="69" spans="1:21" ht="18" customHeight="1">
      <c r="A69" s="237" t="s">
        <v>221</v>
      </c>
      <c r="B69" s="238" t="s">
        <v>170</v>
      </c>
      <c r="C69" s="238" t="s">
        <v>321</v>
      </c>
      <c r="D69" s="238" t="s">
        <v>230</v>
      </c>
      <c r="E69" s="239" t="s">
        <v>222</v>
      </c>
      <c r="F69" s="240"/>
      <c r="G69" s="241" t="s">
        <v>180</v>
      </c>
      <c r="H69" s="328"/>
      <c r="I69" s="242" t="str">
        <f>IFERROR(VLOOKUP(U69,#REF!,2,FALSE),"")</f>
        <v/>
      </c>
      <c r="J69" s="242" t="str">
        <f t="shared" si="2"/>
        <v/>
      </c>
      <c r="K69" s="328"/>
      <c r="L69" s="328"/>
      <c r="M69" s="328"/>
      <c r="N69" s="328"/>
      <c r="O69" s="328"/>
      <c r="P69" s="243" t="s">
        <v>305</v>
      </c>
      <c r="Q69" s="239"/>
      <c r="R69" s="238" t="s">
        <v>184</v>
      </c>
      <c r="S69" s="329"/>
      <c r="T69"/>
      <c r="U69" s="306" t="str">
        <f t="shared" si="1"/>
        <v>〇田小区画・不整形</v>
      </c>
    </row>
    <row r="70" spans="1:21" ht="18" customHeight="1">
      <c r="A70" s="237" t="s">
        <v>221</v>
      </c>
      <c r="B70" s="238" t="s">
        <v>170</v>
      </c>
      <c r="C70" s="238" t="s">
        <v>321</v>
      </c>
      <c r="D70" s="238" t="s">
        <v>231</v>
      </c>
      <c r="E70" s="239" t="s">
        <v>222</v>
      </c>
      <c r="F70" s="240"/>
      <c r="G70" s="241" t="s">
        <v>181</v>
      </c>
      <c r="H70" s="328"/>
      <c r="I70" s="242" t="str">
        <f>IFERROR(VLOOKUP(U70,#REF!,2,FALSE),"")</f>
        <v/>
      </c>
      <c r="J70" s="242" t="str">
        <f t="shared" si="2"/>
        <v/>
      </c>
      <c r="K70" s="328"/>
      <c r="L70" s="328"/>
      <c r="M70" s="328"/>
      <c r="N70" s="328"/>
      <c r="O70" s="328"/>
      <c r="P70" s="243" t="s">
        <v>305</v>
      </c>
      <c r="Q70" s="239"/>
      <c r="R70" s="238" t="s">
        <v>184</v>
      </c>
      <c r="S70" s="329" t="s">
        <v>76</v>
      </c>
      <c r="T70"/>
      <c r="U70" s="306" t="str">
        <f t="shared" si="1"/>
        <v>〇田急傾斜</v>
      </c>
    </row>
    <row r="71" spans="1:21" ht="18" customHeight="1">
      <c r="A71" s="237" t="s">
        <v>221</v>
      </c>
      <c r="B71" s="238" t="s">
        <v>170</v>
      </c>
      <c r="C71" s="238" t="s">
        <v>321</v>
      </c>
      <c r="D71" s="238" t="s">
        <v>232</v>
      </c>
      <c r="E71" s="239" t="s">
        <v>222</v>
      </c>
      <c r="F71" s="240"/>
      <c r="G71" s="241" t="s">
        <v>181</v>
      </c>
      <c r="H71" s="328"/>
      <c r="I71" s="242" t="str">
        <f>IFERROR(VLOOKUP(U71,#REF!,2,FALSE),"")</f>
        <v/>
      </c>
      <c r="J71" s="242" t="str">
        <f t="shared" si="2"/>
        <v/>
      </c>
      <c r="K71" s="328"/>
      <c r="L71" s="328"/>
      <c r="M71" s="328"/>
      <c r="N71" s="328"/>
      <c r="O71" s="328"/>
      <c r="P71" s="243" t="s">
        <v>305</v>
      </c>
      <c r="Q71" s="239"/>
      <c r="R71" s="238" t="s">
        <v>184</v>
      </c>
      <c r="S71" s="329"/>
      <c r="T71"/>
      <c r="U71" s="306" t="str">
        <f t="shared" si="1"/>
        <v>〇田急傾斜</v>
      </c>
    </row>
    <row r="72" spans="1:21" ht="18" customHeight="1">
      <c r="A72" s="237" t="s">
        <v>221</v>
      </c>
      <c r="B72" s="238" t="s">
        <v>170</v>
      </c>
      <c r="C72" s="238" t="s">
        <v>321</v>
      </c>
      <c r="D72" s="238" t="s">
        <v>233</v>
      </c>
      <c r="E72" s="239" t="s">
        <v>222</v>
      </c>
      <c r="F72" s="240"/>
      <c r="G72" s="241" t="s">
        <v>181</v>
      </c>
      <c r="H72" s="328"/>
      <c r="I72" s="242" t="str">
        <f>IFERROR(VLOOKUP(U72,#REF!,2,FALSE),"")</f>
        <v/>
      </c>
      <c r="J72" s="242" t="str">
        <f t="shared" si="2"/>
        <v/>
      </c>
      <c r="K72" s="328"/>
      <c r="L72" s="328"/>
      <c r="M72" s="328"/>
      <c r="N72" s="328"/>
      <c r="O72" s="328"/>
      <c r="P72" s="243" t="s">
        <v>305</v>
      </c>
      <c r="Q72" s="239"/>
      <c r="R72" s="238" t="s">
        <v>184</v>
      </c>
      <c r="S72" s="329"/>
      <c r="T72"/>
      <c r="U72" s="306" t="str">
        <f t="shared" si="1"/>
        <v>〇田急傾斜</v>
      </c>
    </row>
    <row r="73" spans="1:21" ht="18" customHeight="1">
      <c r="A73" s="237" t="s">
        <v>221</v>
      </c>
      <c r="B73" s="238" t="s">
        <v>170</v>
      </c>
      <c r="C73" s="238" t="s">
        <v>321</v>
      </c>
      <c r="D73" s="238" t="s">
        <v>234</v>
      </c>
      <c r="E73" s="239" t="s">
        <v>222</v>
      </c>
      <c r="F73" s="240"/>
      <c r="G73" s="241" t="s">
        <v>181</v>
      </c>
      <c r="H73" s="328"/>
      <c r="I73" s="242" t="str">
        <f>IFERROR(VLOOKUP(U73,#REF!,2,FALSE),"")</f>
        <v/>
      </c>
      <c r="J73" s="242" t="str">
        <f t="shared" si="2"/>
        <v/>
      </c>
      <c r="K73" s="328"/>
      <c r="L73" s="328"/>
      <c r="M73" s="328"/>
      <c r="N73" s="328"/>
      <c r="O73" s="328"/>
      <c r="P73" s="243" t="s">
        <v>305</v>
      </c>
      <c r="Q73" s="239"/>
      <c r="R73" s="238" t="s">
        <v>184</v>
      </c>
      <c r="S73" s="329"/>
      <c r="T73"/>
      <c r="U73" s="306" t="str">
        <f t="shared" si="1"/>
        <v>〇田急傾斜</v>
      </c>
    </row>
    <row r="74" spans="1:21" ht="18" customHeight="1">
      <c r="A74" s="237" t="s">
        <v>221</v>
      </c>
      <c r="B74" s="238" t="s">
        <v>170</v>
      </c>
      <c r="C74" s="238" t="s">
        <v>321</v>
      </c>
      <c r="D74" s="238" t="s">
        <v>235</v>
      </c>
      <c r="E74" s="239" t="s">
        <v>222</v>
      </c>
      <c r="F74" s="240"/>
      <c r="G74" s="241" t="s">
        <v>181</v>
      </c>
      <c r="H74" s="328"/>
      <c r="I74" s="242" t="str">
        <f>IFERROR(VLOOKUP(U74,#REF!,2,FALSE),"")</f>
        <v/>
      </c>
      <c r="J74" s="242" t="str">
        <f t="shared" si="2"/>
        <v/>
      </c>
      <c r="K74" s="328"/>
      <c r="L74" s="328"/>
      <c r="M74" s="328"/>
      <c r="N74" s="328"/>
      <c r="O74" s="328"/>
      <c r="P74" s="243" t="s">
        <v>305</v>
      </c>
      <c r="Q74" s="239"/>
      <c r="R74" s="238" t="s">
        <v>184</v>
      </c>
      <c r="S74" s="329"/>
      <c r="T74"/>
      <c r="U74" s="306" t="str">
        <f t="shared" si="1"/>
        <v>〇田急傾斜</v>
      </c>
    </row>
    <row r="75" spans="1:21" ht="18" customHeight="1">
      <c r="A75" s="237" t="s">
        <v>221</v>
      </c>
      <c r="B75" s="238" t="s">
        <v>170</v>
      </c>
      <c r="C75" s="238" t="s">
        <v>321</v>
      </c>
      <c r="D75" s="238" t="s">
        <v>236</v>
      </c>
      <c r="E75" s="239" t="s">
        <v>226</v>
      </c>
      <c r="F75" s="240"/>
      <c r="G75" s="241" t="s">
        <v>182</v>
      </c>
      <c r="H75" s="328"/>
      <c r="I75" s="242" t="str">
        <f>IFERROR(VLOOKUP(U75,#REF!,2,FALSE),"")</f>
        <v/>
      </c>
      <c r="J75" s="242" t="str">
        <f t="shared" si="2"/>
        <v/>
      </c>
      <c r="K75" s="328"/>
      <c r="L75" s="328"/>
      <c r="M75" s="328"/>
      <c r="N75" s="328"/>
      <c r="O75" s="328"/>
      <c r="P75" s="243" t="s">
        <v>305</v>
      </c>
      <c r="Q75" s="239"/>
      <c r="R75" s="238" t="s">
        <v>184</v>
      </c>
      <c r="S75" s="329"/>
      <c r="T75"/>
      <c r="U75" s="306" t="str">
        <f t="shared" si="1"/>
        <v>〇畑特認基準</v>
      </c>
    </row>
    <row r="76" spans="1:21" ht="18" customHeight="1">
      <c r="A76" s="237" t="s">
        <v>221</v>
      </c>
      <c r="B76" s="238" t="s">
        <v>170</v>
      </c>
      <c r="C76" s="238" t="s">
        <v>322</v>
      </c>
      <c r="D76" s="238" t="s">
        <v>323</v>
      </c>
      <c r="E76" s="239" t="s">
        <v>226</v>
      </c>
      <c r="F76" s="240"/>
      <c r="G76" s="241" t="s">
        <v>686</v>
      </c>
      <c r="H76" s="328"/>
      <c r="I76" s="242" t="str">
        <f>IFERROR(VLOOKUP(U76,#REF!,2,FALSE),"")</f>
        <v/>
      </c>
      <c r="J76" s="242" t="str">
        <f t="shared" si="2"/>
        <v/>
      </c>
      <c r="K76" s="328"/>
      <c r="L76" s="328"/>
      <c r="M76" s="328"/>
      <c r="N76" s="328"/>
      <c r="O76" s="328"/>
      <c r="P76" s="243" t="s">
        <v>305</v>
      </c>
      <c r="Q76" s="239"/>
      <c r="R76" s="238" t="s">
        <v>184</v>
      </c>
      <c r="S76" s="329"/>
      <c r="T76"/>
      <c r="U76" s="306" t="str">
        <f t="shared" si="1"/>
        <v>〇畑交付対象外（田畑混在地）</v>
      </c>
    </row>
    <row r="77" spans="1:21" ht="18" customHeight="1">
      <c r="A77" s="237" t="s">
        <v>221</v>
      </c>
      <c r="B77" s="238" t="s">
        <v>170</v>
      </c>
      <c r="C77" s="238" t="s">
        <v>322</v>
      </c>
      <c r="D77" s="238" t="s">
        <v>324</v>
      </c>
      <c r="E77" s="239" t="s">
        <v>226</v>
      </c>
      <c r="F77" s="240"/>
      <c r="G77" s="241" t="s">
        <v>223</v>
      </c>
      <c r="H77" s="328"/>
      <c r="I77" s="242" t="str">
        <f>IFERROR(VLOOKUP(U77,#REF!,2,FALSE),"")</f>
        <v/>
      </c>
      <c r="J77" s="242" t="str">
        <f t="shared" si="2"/>
        <v/>
      </c>
      <c r="K77" s="328"/>
      <c r="L77" s="328"/>
      <c r="M77" s="328"/>
      <c r="N77" s="328"/>
      <c r="O77" s="328"/>
      <c r="P77" s="243" t="s">
        <v>305</v>
      </c>
      <c r="Q77" s="239"/>
      <c r="R77" s="238" t="s">
        <v>184</v>
      </c>
      <c r="S77" s="329"/>
      <c r="T77"/>
      <c r="U77" s="306" t="str">
        <f t="shared" si="1"/>
        <v>〇畑緩傾斜</v>
      </c>
    </row>
    <row r="78" spans="1:21" ht="18" customHeight="1">
      <c r="A78" s="237" t="s">
        <v>221</v>
      </c>
      <c r="B78" s="238" t="s">
        <v>170</v>
      </c>
      <c r="C78" s="238" t="s">
        <v>325</v>
      </c>
      <c r="D78" s="238" t="s">
        <v>324</v>
      </c>
      <c r="E78" s="239" t="s">
        <v>227</v>
      </c>
      <c r="F78" s="240"/>
      <c r="G78" s="241" t="s">
        <v>181</v>
      </c>
      <c r="H78" s="328"/>
      <c r="I78" s="242" t="str">
        <f>IFERROR(VLOOKUP(U78,#REF!,2,FALSE),"")</f>
        <v/>
      </c>
      <c r="J78" s="242" t="str">
        <f t="shared" si="2"/>
        <v/>
      </c>
      <c r="K78" s="328"/>
      <c r="L78" s="328"/>
      <c r="M78" s="328"/>
      <c r="N78" s="328"/>
      <c r="O78" s="328"/>
      <c r="P78" s="243" t="s">
        <v>305</v>
      </c>
      <c r="Q78" s="239"/>
      <c r="R78" s="238" t="s">
        <v>184</v>
      </c>
      <c r="S78" s="329"/>
      <c r="T78"/>
      <c r="U78" s="306" t="str">
        <f t="shared" si="1"/>
        <v>〇草地急傾斜</v>
      </c>
    </row>
    <row r="79" spans="1:21" ht="18" customHeight="1">
      <c r="A79" s="237" t="s">
        <v>221</v>
      </c>
      <c r="B79" s="238" t="s">
        <v>170</v>
      </c>
      <c r="C79" s="238" t="s">
        <v>325</v>
      </c>
      <c r="D79" s="238" t="s">
        <v>324</v>
      </c>
      <c r="E79" s="239" t="s">
        <v>227</v>
      </c>
      <c r="F79" s="240"/>
      <c r="G79" s="241" t="s">
        <v>223</v>
      </c>
      <c r="H79" s="328"/>
      <c r="I79" s="242" t="str">
        <f>IFERROR(VLOOKUP(U79,#REF!,2,FALSE),"")</f>
        <v/>
      </c>
      <c r="J79" s="242" t="str">
        <f t="shared" si="2"/>
        <v/>
      </c>
      <c r="K79" s="328"/>
      <c r="L79" s="328"/>
      <c r="M79" s="328"/>
      <c r="N79" s="328"/>
      <c r="O79" s="328"/>
      <c r="P79" s="243" t="s">
        <v>305</v>
      </c>
      <c r="Q79" s="239"/>
      <c r="R79" s="238" t="s">
        <v>184</v>
      </c>
      <c r="S79" s="329"/>
      <c r="T79"/>
      <c r="U79" s="306" t="str">
        <f t="shared" si="1"/>
        <v>〇草地緩傾斜</v>
      </c>
    </row>
    <row r="80" spans="1:21" ht="18" customHeight="1">
      <c r="A80" s="237" t="s">
        <v>221</v>
      </c>
      <c r="B80" s="238" t="s">
        <v>170</v>
      </c>
      <c r="C80" s="238" t="s">
        <v>325</v>
      </c>
      <c r="D80" s="238" t="s">
        <v>324</v>
      </c>
      <c r="E80" s="239" t="s">
        <v>227</v>
      </c>
      <c r="F80" s="240"/>
      <c r="G80" s="241" t="s">
        <v>224</v>
      </c>
      <c r="H80" s="328"/>
      <c r="I80" s="242" t="str">
        <f>IFERROR(VLOOKUP(U80,#REF!,2,FALSE),"")</f>
        <v/>
      </c>
      <c r="J80" s="242" t="str">
        <f t="shared" si="2"/>
        <v/>
      </c>
      <c r="K80" s="328"/>
      <c r="L80" s="328"/>
      <c r="M80" s="328"/>
      <c r="N80" s="328"/>
      <c r="O80" s="328"/>
      <c r="P80" s="243" t="s">
        <v>305</v>
      </c>
      <c r="Q80" s="239"/>
      <c r="R80" s="238" t="s">
        <v>184</v>
      </c>
      <c r="S80" s="329"/>
      <c r="T80"/>
      <c r="U80" s="306" t="str">
        <f t="shared" si="1"/>
        <v>〇草地高齢化・耕作放棄率</v>
      </c>
    </row>
    <row r="81" spans="1:21" ht="18" customHeight="1">
      <c r="A81" s="237" t="s">
        <v>221</v>
      </c>
      <c r="B81" s="238" t="s">
        <v>170</v>
      </c>
      <c r="C81" s="238" t="s">
        <v>325</v>
      </c>
      <c r="D81" s="238" t="s">
        <v>324</v>
      </c>
      <c r="E81" s="239" t="s">
        <v>227</v>
      </c>
      <c r="F81" s="240"/>
      <c r="G81" s="241" t="s">
        <v>229</v>
      </c>
      <c r="H81" s="328"/>
      <c r="I81" s="242" t="str">
        <f>IFERROR(VLOOKUP(U81,#REF!,2,FALSE),"")</f>
        <v/>
      </c>
      <c r="J81" s="242" t="str">
        <f t="shared" si="2"/>
        <v/>
      </c>
      <c r="K81" s="328"/>
      <c r="L81" s="328"/>
      <c r="M81" s="328"/>
      <c r="N81" s="328"/>
      <c r="O81" s="328"/>
      <c r="P81" s="243" t="s">
        <v>305</v>
      </c>
      <c r="Q81" s="239"/>
      <c r="R81" s="238" t="s">
        <v>184</v>
      </c>
      <c r="S81" s="329"/>
      <c r="T81"/>
      <c r="U81" s="306" t="str">
        <f t="shared" si="1"/>
        <v>〇草地草地比率の高い草地</v>
      </c>
    </row>
    <row r="82" spans="1:21" ht="18" customHeight="1">
      <c r="A82" s="237" t="s">
        <v>221</v>
      </c>
      <c r="B82" s="238" t="s">
        <v>170</v>
      </c>
      <c r="C82" s="238" t="s">
        <v>325</v>
      </c>
      <c r="D82" s="238" t="s">
        <v>324</v>
      </c>
      <c r="E82" s="239" t="s">
        <v>227</v>
      </c>
      <c r="F82" s="240"/>
      <c r="G82" s="241" t="s">
        <v>182</v>
      </c>
      <c r="H82" s="328"/>
      <c r="I82" s="242" t="str">
        <f>IFERROR(VLOOKUP(U82,#REF!,2,FALSE),"")</f>
        <v/>
      </c>
      <c r="J82" s="242" t="str">
        <f t="shared" ref="J82:J105" si="3">IFERROR(ROUNDDOWN(F82*I82/1000,0),"")</f>
        <v/>
      </c>
      <c r="K82" s="328"/>
      <c r="L82" s="328"/>
      <c r="M82" s="328"/>
      <c r="N82" s="328"/>
      <c r="O82" s="328"/>
      <c r="P82" s="243" t="s">
        <v>305</v>
      </c>
      <c r="Q82" s="239"/>
      <c r="R82" s="238" t="s">
        <v>184</v>
      </c>
      <c r="S82" s="329"/>
      <c r="T82"/>
      <c r="U82" s="306" t="str">
        <f t="shared" si="1"/>
        <v>〇草地特認基準</v>
      </c>
    </row>
    <row r="83" spans="1:21" ht="18" customHeight="1">
      <c r="A83" s="237" t="s">
        <v>221</v>
      </c>
      <c r="B83" s="238" t="s">
        <v>170</v>
      </c>
      <c r="C83" s="238" t="s">
        <v>325</v>
      </c>
      <c r="D83" s="238" t="s">
        <v>324</v>
      </c>
      <c r="E83" s="239" t="s">
        <v>227</v>
      </c>
      <c r="F83" s="240"/>
      <c r="G83" s="241" t="s">
        <v>690</v>
      </c>
      <c r="H83" s="328"/>
      <c r="I83" s="242" t="str">
        <f>IFERROR(VLOOKUP(U83,#REF!,2,FALSE),"")</f>
        <v/>
      </c>
      <c r="J83" s="242" t="str">
        <f t="shared" si="3"/>
        <v/>
      </c>
      <c r="K83" s="328"/>
      <c r="L83" s="328"/>
      <c r="M83" s="328"/>
      <c r="N83" s="328"/>
      <c r="O83" s="328"/>
      <c r="P83" s="243" t="s">
        <v>305</v>
      </c>
      <c r="Q83" s="239"/>
      <c r="R83" s="238" t="s">
        <v>184</v>
      </c>
      <c r="S83" s="329"/>
      <c r="T83"/>
      <c r="U83" s="306" t="str">
        <f t="shared" si="1"/>
        <v>〇草地交付対象外（田草地混在地以外）</v>
      </c>
    </row>
    <row r="84" spans="1:21" ht="18" customHeight="1">
      <c r="A84" s="237" t="s">
        <v>221</v>
      </c>
      <c r="B84" s="238" t="s">
        <v>170</v>
      </c>
      <c r="C84" s="238" t="s">
        <v>325</v>
      </c>
      <c r="D84" s="238" t="s">
        <v>324</v>
      </c>
      <c r="E84" s="239" t="s">
        <v>227</v>
      </c>
      <c r="F84" s="240"/>
      <c r="G84" s="241" t="s">
        <v>688</v>
      </c>
      <c r="H84" s="328"/>
      <c r="I84" s="242" t="str">
        <f>IFERROR(VLOOKUP(U84,#REF!,2,FALSE),"")</f>
        <v/>
      </c>
      <c r="J84" s="242" t="str">
        <f t="shared" si="3"/>
        <v/>
      </c>
      <c r="K84" s="328"/>
      <c r="L84" s="328"/>
      <c r="M84" s="328"/>
      <c r="N84" s="328"/>
      <c r="O84" s="328"/>
      <c r="P84" s="243" t="s">
        <v>305</v>
      </c>
      <c r="Q84" s="239"/>
      <c r="R84" s="238" t="s">
        <v>184</v>
      </c>
      <c r="S84" s="329"/>
      <c r="T84"/>
      <c r="U84" s="306" t="str">
        <f t="shared" ref="U84:U105" si="4">$S$14&amp;E84&amp;G84</f>
        <v>〇草地交付対象外（田草地混在地）</v>
      </c>
    </row>
    <row r="85" spans="1:21" ht="18" customHeight="1">
      <c r="A85" s="237" t="s">
        <v>221</v>
      </c>
      <c r="B85" s="238" t="s">
        <v>170</v>
      </c>
      <c r="C85" s="238" t="s">
        <v>326</v>
      </c>
      <c r="D85" s="238" t="s">
        <v>324</v>
      </c>
      <c r="E85" s="239" t="s">
        <v>228</v>
      </c>
      <c r="F85" s="240"/>
      <c r="G85" s="241" t="s">
        <v>181</v>
      </c>
      <c r="H85" s="328"/>
      <c r="I85" s="242" t="str">
        <f>IFERROR(VLOOKUP(U85,#REF!,2,FALSE),"")</f>
        <v/>
      </c>
      <c r="J85" s="242" t="str">
        <f t="shared" si="3"/>
        <v/>
      </c>
      <c r="K85" s="328"/>
      <c r="L85" s="328"/>
      <c r="M85" s="328"/>
      <c r="N85" s="328"/>
      <c r="O85" s="328"/>
      <c r="P85" s="243" t="s">
        <v>305</v>
      </c>
      <c r="Q85" s="239"/>
      <c r="R85" s="238" t="s">
        <v>184</v>
      </c>
      <c r="S85" s="329"/>
      <c r="T85"/>
      <c r="U85" s="306" t="str">
        <f t="shared" si="4"/>
        <v>〇採草放牧地急傾斜</v>
      </c>
    </row>
    <row r="86" spans="1:21">
      <c r="A86" s="237" t="s">
        <v>221</v>
      </c>
      <c r="B86" s="238" t="s">
        <v>170</v>
      </c>
      <c r="C86" s="238" t="s">
        <v>326</v>
      </c>
      <c r="D86" s="238" t="s">
        <v>324</v>
      </c>
      <c r="E86" s="239" t="s">
        <v>228</v>
      </c>
      <c r="F86" s="240"/>
      <c r="G86" s="241" t="s">
        <v>181</v>
      </c>
      <c r="H86" s="328"/>
      <c r="I86" s="242" t="str">
        <f>IFERROR(VLOOKUP(U86,#REF!,2,FALSE),"")</f>
        <v/>
      </c>
      <c r="J86" s="242" t="str">
        <f t="shared" si="3"/>
        <v/>
      </c>
      <c r="K86" s="328"/>
      <c r="L86" s="328"/>
      <c r="M86" s="328"/>
      <c r="N86" s="328"/>
      <c r="O86" s="328"/>
      <c r="P86" s="243" t="s">
        <v>305</v>
      </c>
      <c r="Q86" s="239"/>
      <c r="R86" s="238" t="s">
        <v>184</v>
      </c>
      <c r="S86" s="329"/>
      <c r="T86"/>
      <c r="U86" s="306" t="str">
        <f t="shared" si="4"/>
        <v>〇採草放牧地急傾斜</v>
      </c>
    </row>
    <row r="87" spans="1:21">
      <c r="A87" s="237" t="s">
        <v>221</v>
      </c>
      <c r="B87" s="238" t="s">
        <v>170</v>
      </c>
      <c r="C87" s="238" t="s">
        <v>326</v>
      </c>
      <c r="D87" s="238" t="s">
        <v>324</v>
      </c>
      <c r="E87" s="239" t="s">
        <v>228</v>
      </c>
      <c r="F87" s="240"/>
      <c r="G87" s="241" t="s">
        <v>182</v>
      </c>
      <c r="H87" s="328"/>
      <c r="I87" s="242" t="str">
        <f>IFERROR(VLOOKUP(U87,#REF!,2,FALSE),"")</f>
        <v/>
      </c>
      <c r="J87" s="242" t="str">
        <f t="shared" si="3"/>
        <v/>
      </c>
      <c r="K87" s="328"/>
      <c r="L87" s="328"/>
      <c r="M87" s="328"/>
      <c r="N87" s="328"/>
      <c r="O87" s="328"/>
      <c r="P87" s="243" t="s">
        <v>305</v>
      </c>
      <c r="Q87" s="239"/>
      <c r="R87" s="238" t="s">
        <v>184</v>
      </c>
      <c r="S87" s="329"/>
      <c r="T87"/>
      <c r="U87" s="306" t="str">
        <f t="shared" si="4"/>
        <v>〇採草放牧地特認基準</v>
      </c>
    </row>
    <row r="88" spans="1:21">
      <c r="A88" s="237" t="s">
        <v>221</v>
      </c>
      <c r="B88" s="238" t="s">
        <v>170</v>
      </c>
      <c r="C88" s="238" t="s">
        <v>326</v>
      </c>
      <c r="D88" s="238" t="s">
        <v>324</v>
      </c>
      <c r="E88" s="239" t="s">
        <v>228</v>
      </c>
      <c r="F88" s="240"/>
      <c r="G88" s="241" t="s">
        <v>689</v>
      </c>
      <c r="H88" s="328"/>
      <c r="I88" s="242" t="str">
        <f>IFERROR(VLOOKUP(U88,#REF!,2,FALSE),"")</f>
        <v/>
      </c>
      <c r="J88" s="242" t="str">
        <f t="shared" si="3"/>
        <v/>
      </c>
      <c r="K88" s="328"/>
      <c r="L88" s="328"/>
      <c r="M88" s="328"/>
      <c r="N88" s="328"/>
      <c r="O88" s="328"/>
      <c r="P88" s="243" t="s">
        <v>305</v>
      </c>
      <c r="Q88" s="239"/>
      <c r="R88" s="238" t="s">
        <v>184</v>
      </c>
      <c r="S88" s="329"/>
      <c r="T88"/>
      <c r="U88" s="306" t="str">
        <f t="shared" si="4"/>
        <v>〇採草放牧地交付対象外（田採草放牧地混在地）</v>
      </c>
    </row>
    <row r="89" spans="1:21">
      <c r="A89" s="237" t="s">
        <v>221</v>
      </c>
      <c r="B89" s="238" t="s">
        <v>170</v>
      </c>
      <c r="C89" s="238" t="s">
        <v>326</v>
      </c>
      <c r="D89" s="238" t="s">
        <v>324</v>
      </c>
      <c r="E89" s="239" t="s">
        <v>228</v>
      </c>
      <c r="F89" s="240"/>
      <c r="G89" s="241" t="s">
        <v>691</v>
      </c>
      <c r="H89" s="328"/>
      <c r="I89" s="242" t="str">
        <f>IFERROR(VLOOKUP(U89,#REF!,2,FALSE),"")</f>
        <v/>
      </c>
      <c r="J89" s="242" t="str">
        <f t="shared" si="3"/>
        <v/>
      </c>
      <c r="K89" s="328"/>
      <c r="L89" s="328"/>
      <c r="M89" s="328"/>
      <c r="N89" s="328"/>
      <c r="O89" s="328"/>
      <c r="P89" s="243" t="s">
        <v>305</v>
      </c>
      <c r="Q89" s="239"/>
      <c r="R89" s="238" t="s">
        <v>184</v>
      </c>
      <c r="S89" s="329"/>
      <c r="T89"/>
      <c r="U89" s="306" t="str">
        <f t="shared" si="4"/>
        <v>〇採草放牧地交付対象外（田採草放牧地混在地以外）</v>
      </c>
    </row>
    <row r="90" spans="1:21">
      <c r="A90" s="237"/>
      <c r="B90" s="238"/>
      <c r="C90" s="238"/>
      <c r="D90" s="238"/>
      <c r="E90" s="239"/>
      <c r="F90" s="240"/>
      <c r="G90" s="241"/>
      <c r="H90" s="328"/>
      <c r="I90" s="242" t="str">
        <f>IFERROR(VLOOKUP(U90,#REF!,2,FALSE),"")</f>
        <v/>
      </c>
      <c r="J90" s="242" t="str">
        <f t="shared" si="3"/>
        <v/>
      </c>
      <c r="K90" s="328"/>
      <c r="L90" s="328"/>
      <c r="M90" s="328"/>
      <c r="N90" s="328"/>
      <c r="O90" s="328"/>
      <c r="P90" s="243"/>
      <c r="Q90" s="239"/>
      <c r="R90" s="238"/>
      <c r="S90" s="329"/>
      <c r="T90"/>
      <c r="U90" s="306" t="str">
        <f t="shared" si="4"/>
        <v>〇</v>
      </c>
    </row>
    <row r="91" spans="1:21">
      <c r="A91" s="237"/>
      <c r="B91" s="238"/>
      <c r="C91" s="238"/>
      <c r="D91" s="238"/>
      <c r="E91" s="239"/>
      <c r="F91" s="240"/>
      <c r="G91" s="241"/>
      <c r="H91" s="328"/>
      <c r="I91" s="242" t="str">
        <f>IFERROR(VLOOKUP(U91,#REF!,2,FALSE),"")</f>
        <v/>
      </c>
      <c r="J91" s="242" t="str">
        <f t="shared" si="3"/>
        <v/>
      </c>
      <c r="K91" s="328"/>
      <c r="L91" s="328"/>
      <c r="M91" s="328"/>
      <c r="N91" s="328"/>
      <c r="O91" s="328"/>
      <c r="P91" s="243"/>
      <c r="Q91" s="239"/>
      <c r="R91" s="238"/>
      <c r="S91" s="329"/>
      <c r="T91"/>
      <c r="U91" s="306" t="str">
        <f t="shared" si="4"/>
        <v>〇</v>
      </c>
    </row>
    <row r="92" spans="1:21">
      <c r="A92" s="237"/>
      <c r="B92" s="238"/>
      <c r="C92" s="238"/>
      <c r="D92" s="238"/>
      <c r="E92" s="239"/>
      <c r="F92" s="240"/>
      <c r="G92" s="241"/>
      <c r="H92" s="328"/>
      <c r="I92" s="242" t="str">
        <f>IFERROR(VLOOKUP(U92,#REF!,2,FALSE),"")</f>
        <v/>
      </c>
      <c r="J92" s="242" t="str">
        <f t="shared" si="3"/>
        <v/>
      </c>
      <c r="K92" s="328"/>
      <c r="L92" s="328"/>
      <c r="M92" s="328"/>
      <c r="N92" s="328"/>
      <c r="O92" s="328"/>
      <c r="P92" s="243"/>
      <c r="Q92" s="239"/>
      <c r="R92" s="238"/>
      <c r="S92" s="329"/>
      <c r="T92"/>
      <c r="U92" s="306" t="str">
        <f t="shared" si="4"/>
        <v>〇</v>
      </c>
    </row>
    <row r="93" spans="1:21">
      <c r="A93" s="237"/>
      <c r="B93" s="238"/>
      <c r="C93" s="238"/>
      <c r="D93" s="238"/>
      <c r="E93" s="239"/>
      <c r="F93" s="240"/>
      <c r="G93" s="241"/>
      <c r="H93" s="328"/>
      <c r="I93" s="242" t="str">
        <f>IFERROR(VLOOKUP(U93,#REF!,2,FALSE),"")</f>
        <v/>
      </c>
      <c r="J93" s="242" t="str">
        <f t="shared" si="3"/>
        <v/>
      </c>
      <c r="K93" s="328"/>
      <c r="L93" s="328"/>
      <c r="M93" s="328"/>
      <c r="N93" s="328"/>
      <c r="O93" s="328"/>
      <c r="P93" s="243"/>
      <c r="Q93" s="239"/>
      <c r="R93" s="238"/>
      <c r="S93" s="329"/>
      <c r="T93"/>
      <c r="U93" s="306" t="str">
        <f t="shared" si="4"/>
        <v>〇</v>
      </c>
    </row>
    <row r="94" spans="1:21">
      <c r="A94" s="237"/>
      <c r="B94" s="238"/>
      <c r="C94" s="238"/>
      <c r="D94" s="238"/>
      <c r="E94" s="239"/>
      <c r="F94" s="240"/>
      <c r="G94" s="241"/>
      <c r="H94" s="328"/>
      <c r="I94" s="242" t="str">
        <f>IFERROR(VLOOKUP(U94,#REF!,2,FALSE),"")</f>
        <v/>
      </c>
      <c r="J94" s="242" t="str">
        <f t="shared" si="3"/>
        <v/>
      </c>
      <c r="K94" s="328"/>
      <c r="L94" s="328"/>
      <c r="M94" s="328"/>
      <c r="N94" s="328"/>
      <c r="O94" s="328"/>
      <c r="P94" s="243"/>
      <c r="Q94" s="239"/>
      <c r="R94" s="238"/>
      <c r="S94" s="329"/>
      <c r="T94"/>
      <c r="U94" s="306" t="str">
        <f t="shared" si="4"/>
        <v>〇</v>
      </c>
    </row>
    <row r="95" spans="1:21">
      <c r="A95" s="237"/>
      <c r="B95" s="238"/>
      <c r="C95" s="238"/>
      <c r="D95" s="238"/>
      <c r="E95" s="239"/>
      <c r="F95" s="240"/>
      <c r="G95" s="241"/>
      <c r="H95" s="328"/>
      <c r="I95" s="242" t="str">
        <f>IFERROR(VLOOKUP(U95,#REF!,2,FALSE),"")</f>
        <v/>
      </c>
      <c r="J95" s="242" t="str">
        <f t="shared" si="3"/>
        <v/>
      </c>
      <c r="K95" s="328"/>
      <c r="L95" s="328"/>
      <c r="M95" s="328"/>
      <c r="N95" s="328"/>
      <c r="O95" s="328"/>
      <c r="P95" s="243"/>
      <c r="Q95" s="239"/>
      <c r="R95" s="238"/>
      <c r="S95" s="329"/>
      <c r="T95"/>
      <c r="U95" s="306" t="str">
        <f t="shared" si="4"/>
        <v>〇</v>
      </c>
    </row>
    <row r="96" spans="1:21">
      <c r="A96" s="237"/>
      <c r="B96" s="238"/>
      <c r="C96" s="238"/>
      <c r="D96" s="238"/>
      <c r="E96" s="239"/>
      <c r="F96" s="240"/>
      <c r="G96" s="241"/>
      <c r="H96" s="328"/>
      <c r="I96" s="242" t="str">
        <f>IFERROR(VLOOKUP(U96,#REF!,2,FALSE),"")</f>
        <v/>
      </c>
      <c r="J96" s="242" t="str">
        <f t="shared" si="3"/>
        <v/>
      </c>
      <c r="K96" s="328" t="s">
        <v>59</v>
      </c>
      <c r="L96" s="328" t="s">
        <v>59</v>
      </c>
      <c r="M96" s="328" t="s">
        <v>59</v>
      </c>
      <c r="N96" s="328" t="s">
        <v>59</v>
      </c>
      <c r="O96" s="328" t="s">
        <v>59</v>
      </c>
      <c r="P96" s="243"/>
      <c r="Q96" s="239"/>
      <c r="R96" s="238"/>
      <c r="S96" s="329"/>
      <c r="T96"/>
      <c r="U96" s="306" t="str">
        <f t="shared" si="4"/>
        <v>〇</v>
      </c>
    </row>
    <row r="97" spans="1:28">
      <c r="A97" s="237"/>
      <c r="B97" s="238"/>
      <c r="C97" s="238"/>
      <c r="D97" s="238"/>
      <c r="E97" s="239"/>
      <c r="F97" s="240"/>
      <c r="G97" s="241"/>
      <c r="H97" s="328"/>
      <c r="I97" s="242" t="str">
        <f>IFERROR(VLOOKUP(U97,#REF!,2,FALSE),"")</f>
        <v/>
      </c>
      <c r="J97" s="242" t="str">
        <f t="shared" si="3"/>
        <v/>
      </c>
      <c r="K97" s="328" t="s">
        <v>59</v>
      </c>
      <c r="L97" s="328" t="s">
        <v>59</v>
      </c>
      <c r="M97" s="328" t="s">
        <v>59</v>
      </c>
      <c r="N97" s="328" t="s">
        <v>59</v>
      </c>
      <c r="O97" s="328" t="s">
        <v>59</v>
      </c>
      <c r="P97" s="243"/>
      <c r="Q97" s="239"/>
      <c r="R97" s="238"/>
      <c r="S97" s="329"/>
      <c r="T97"/>
      <c r="U97" s="306" t="str">
        <f t="shared" si="4"/>
        <v>〇</v>
      </c>
    </row>
    <row r="98" spans="1:28">
      <c r="A98" s="237"/>
      <c r="B98" s="238"/>
      <c r="C98" s="238"/>
      <c r="D98" s="238"/>
      <c r="E98" s="239"/>
      <c r="F98" s="240"/>
      <c r="G98" s="241"/>
      <c r="H98" s="328"/>
      <c r="I98" s="242" t="str">
        <f>IFERROR(VLOOKUP(U98,#REF!,2,FALSE),"")</f>
        <v/>
      </c>
      <c r="J98" s="242" t="str">
        <f t="shared" si="3"/>
        <v/>
      </c>
      <c r="K98" s="328" t="s">
        <v>59</v>
      </c>
      <c r="L98" s="328" t="s">
        <v>59</v>
      </c>
      <c r="M98" s="328" t="s">
        <v>59</v>
      </c>
      <c r="N98" s="328" t="s">
        <v>59</v>
      </c>
      <c r="O98" s="328" t="s">
        <v>59</v>
      </c>
      <c r="P98" s="243"/>
      <c r="Q98" s="239"/>
      <c r="R98" s="238"/>
      <c r="S98" s="329"/>
      <c r="T98"/>
      <c r="U98" s="306" t="str">
        <f t="shared" si="4"/>
        <v>〇</v>
      </c>
    </row>
    <row r="99" spans="1:28">
      <c r="A99" s="237"/>
      <c r="B99" s="238"/>
      <c r="C99" s="238"/>
      <c r="D99" s="238"/>
      <c r="E99" s="239"/>
      <c r="F99" s="240"/>
      <c r="G99" s="241"/>
      <c r="H99" s="328"/>
      <c r="I99" s="242" t="str">
        <f>IFERROR(VLOOKUP(U99,#REF!,2,FALSE),"")</f>
        <v/>
      </c>
      <c r="J99" s="242" t="str">
        <f t="shared" si="3"/>
        <v/>
      </c>
      <c r="K99" s="328" t="s">
        <v>59</v>
      </c>
      <c r="L99" s="328" t="s">
        <v>59</v>
      </c>
      <c r="M99" s="328" t="s">
        <v>59</v>
      </c>
      <c r="N99" s="328" t="s">
        <v>59</v>
      </c>
      <c r="O99" s="328" t="s">
        <v>59</v>
      </c>
      <c r="P99" s="243"/>
      <c r="Q99" s="239"/>
      <c r="R99" s="238"/>
      <c r="S99" s="329"/>
      <c r="T99"/>
      <c r="U99" s="306" t="str">
        <f t="shared" si="4"/>
        <v>〇</v>
      </c>
    </row>
    <row r="100" spans="1:28">
      <c r="A100" s="237"/>
      <c r="B100" s="238"/>
      <c r="C100" s="238"/>
      <c r="D100" s="238"/>
      <c r="E100" s="239"/>
      <c r="F100" s="240"/>
      <c r="G100" s="241"/>
      <c r="H100" s="328"/>
      <c r="I100" s="242" t="str">
        <f>IFERROR(VLOOKUP(U100,#REF!,2,FALSE),"")</f>
        <v/>
      </c>
      <c r="J100" s="242" t="str">
        <f t="shared" si="3"/>
        <v/>
      </c>
      <c r="K100" s="328" t="s">
        <v>59</v>
      </c>
      <c r="L100" s="328" t="s">
        <v>59</v>
      </c>
      <c r="M100" s="328" t="s">
        <v>59</v>
      </c>
      <c r="N100" s="328" t="s">
        <v>59</v>
      </c>
      <c r="O100" s="328" t="s">
        <v>59</v>
      </c>
      <c r="P100" s="243"/>
      <c r="Q100" s="239"/>
      <c r="R100" s="238"/>
      <c r="S100" s="329"/>
      <c r="T100"/>
      <c r="U100" s="306" t="str">
        <f t="shared" si="4"/>
        <v>〇</v>
      </c>
    </row>
    <row r="101" spans="1:28">
      <c r="A101" s="237"/>
      <c r="B101" s="238"/>
      <c r="C101" s="238"/>
      <c r="D101" s="238"/>
      <c r="E101" s="239"/>
      <c r="F101" s="240"/>
      <c r="G101" s="241"/>
      <c r="H101" s="328"/>
      <c r="I101" s="242" t="str">
        <f>IFERROR(VLOOKUP(U101,#REF!,2,FALSE),"")</f>
        <v/>
      </c>
      <c r="J101" s="242" t="str">
        <f t="shared" si="3"/>
        <v/>
      </c>
      <c r="K101" s="328" t="s">
        <v>59</v>
      </c>
      <c r="L101" s="328" t="s">
        <v>59</v>
      </c>
      <c r="M101" s="328" t="s">
        <v>59</v>
      </c>
      <c r="N101" s="328" t="s">
        <v>59</v>
      </c>
      <c r="O101" s="328" t="s">
        <v>59</v>
      </c>
      <c r="P101" s="243"/>
      <c r="Q101" s="239"/>
      <c r="R101" s="238"/>
      <c r="S101" s="329"/>
      <c r="T101"/>
      <c r="U101" s="306" t="str">
        <f t="shared" si="4"/>
        <v>〇</v>
      </c>
    </row>
    <row r="102" spans="1:28" s="117" customFormat="1">
      <c r="A102" s="237"/>
      <c r="B102" s="238"/>
      <c r="C102" s="238"/>
      <c r="D102" s="238"/>
      <c r="E102" s="239"/>
      <c r="F102" s="240"/>
      <c r="G102" s="241"/>
      <c r="H102" s="328"/>
      <c r="I102" s="242" t="str">
        <f>IFERROR(VLOOKUP(U102,#REF!,2,FALSE),"")</f>
        <v/>
      </c>
      <c r="J102" s="242" t="str">
        <f t="shared" si="3"/>
        <v/>
      </c>
      <c r="K102" s="328" t="s">
        <v>59</v>
      </c>
      <c r="L102" s="328" t="s">
        <v>59</v>
      </c>
      <c r="M102" s="328" t="s">
        <v>59</v>
      </c>
      <c r="N102" s="328" t="s">
        <v>59</v>
      </c>
      <c r="O102" s="328" t="s">
        <v>59</v>
      </c>
      <c r="P102" s="243"/>
      <c r="Q102" s="239"/>
      <c r="R102" s="238"/>
      <c r="S102" s="329"/>
      <c r="T102"/>
      <c r="U102" s="306" t="str">
        <f t="shared" si="4"/>
        <v>〇</v>
      </c>
      <c r="V102"/>
      <c r="W102"/>
      <c r="X102"/>
      <c r="Y102"/>
      <c r="Z102"/>
      <c r="AA102"/>
      <c r="AB102"/>
    </row>
    <row r="103" spans="1:28">
      <c r="A103" s="237"/>
      <c r="B103" s="238"/>
      <c r="C103" s="238"/>
      <c r="D103" s="238"/>
      <c r="E103" s="239"/>
      <c r="F103" s="240"/>
      <c r="G103" s="241"/>
      <c r="H103" s="328"/>
      <c r="I103" s="242" t="str">
        <f>IFERROR(VLOOKUP(U103,#REF!,2,FALSE),"")</f>
        <v/>
      </c>
      <c r="J103" s="242" t="str">
        <f t="shared" si="3"/>
        <v/>
      </c>
      <c r="K103" s="328" t="s">
        <v>59</v>
      </c>
      <c r="L103" s="328" t="s">
        <v>59</v>
      </c>
      <c r="M103" s="328" t="s">
        <v>59</v>
      </c>
      <c r="N103" s="328" t="s">
        <v>59</v>
      </c>
      <c r="O103" s="328" t="s">
        <v>59</v>
      </c>
      <c r="P103" s="243"/>
      <c r="Q103" s="239"/>
      <c r="R103" s="238"/>
      <c r="S103" s="329"/>
      <c r="T103"/>
      <c r="U103" s="306" t="str">
        <f t="shared" si="4"/>
        <v>〇</v>
      </c>
    </row>
    <row r="104" spans="1:28" s="117" customFormat="1" ht="23.25" customHeight="1">
      <c r="A104" s="237"/>
      <c r="B104" s="238"/>
      <c r="C104" s="238"/>
      <c r="D104" s="238"/>
      <c r="E104" s="239"/>
      <c r="F104" s="240"/>
      <c r="G104" s="241"/>
      <c r="H104" s="328"/>
      <c r="I104" s="242" t="str">
        <f>IFERROR(VLOOKUP(U104,#REF!,2,FALSE),"")</f>
        <v/>
      </c>
      <c r="J104" s="242" t="str">
        <f t="shared" si="3"/>
        <v/>
      </c>
      <c r="K104" s="328" t="s">
        <v>59</v>
      </c>
      <c r="L104" s="328" t="s">
        <v>59</v>
      </c>
      <c r="M104" s="328" t="s">
        <v>59</v>
      </c>
      <c r="N104" s="328" t="s">
        <v>59</v>
      </c>
      <c r="O104" s="328" t="s">
        <v>59</v>
      </c>
      <c r="P104" s="243"/>
      <c r="Q104" s="239"/>
      <c r="R104" s="238"/>
      <c r="S104" s="329"/>
      <c r="T104"/>
      <c r="U104" s="306" t="str">
        <f t="shared" si="4"/>
        <v>〇</v>
      </c>
      <c r="V104"/>
      <c r="W104"/>
      <c r="X104"/>
      <c r="Y104"/>
      <c r="Z104"/>
      <c r="AA104"/>
      <c r="AB104"/>
    </row>
    <row r="105" spans="1:28" s="117" customFormat="1">
      <c r="A105" s="237"/>
      <c r="B105" s="238"/>
      <c r="C105" s="238"/>
      <c r="D105" s="238"/>
      <c r="E105" s="239"/>
      <c r="F105" s="240"/>
      <c r="G105" s="241"/>
      <c r="H105" s="328"/>
      <c r="I105" s="242" t="str">
        <f>IFERROR(VLOOKUP(U105,#REF!,2,FALSE),"")</f>
        <v/>
      </c>
      <c r="J105" s="242" t="str">
        <f t="shared" si="3"/>
        <v/>
      </c>
      <c r="K105" s="328" t="s">
        <v>59</v>
      </c>
      <c r="L105" s="328" t="s">
        <v>59</v>
      </c>
      <c r="M105" s="328" t="s">
        <v>59</v>
      </c>
      <c r="N105" s="328" t="s">
        <v>59</v>
      </c>
      <c r="O105" s="328" t="s">
        <v>59</v>
      </c>
      <c r="P105" s="243"/>
      <c r="Q105" s="239"/>
      <c r="R105" s="238"/>
      <c r="S105" s="329"/>
      <c r="T105"/>
      <c r="U105" s="306" t="str">
        <f t="shared" si="4"/>
        <v>〇</v>
      </c>
      <c r="V105"/>
      <c r="W105"/>
      <c r="X105"/>
      <c r="Y105"/>
      <c r="Z105"/>
      <c r="AA105"/>
      <c r="AB105"/>
    </row>
    <row r="106" spans="1:28" s="117" customFormat="1" ht="21">
      <c r="A106" s="1019" t="s">
        <v>723</v>
      </c>
      <c r="B106" s="1020"/>
      <c r="C106" s="1020"/>
      <c r="D106" s="1020"/>
      <c r="E106" s="1020"/>
      <c r="F106" s="1020"/>
      <c r="G106" s="1020"/>
      <c r="H106" s="1020"/>
      <c r="I106" s="1020"/>
      <c r="J106" s="1020"/>
      <c r="K106" s="1020"/>
      <c r="L106" s="1020"/>
      <c r="M106" s="1020"/>
      <c r="N106" s="1020"/>
      <c r="O106" s="1020"/>
      <c r="P106" s="1020"/>
      <c r="Q106" s="1020"/>
      <c r="R106" s="1020"/>
      <c r="S106" s="1021"/>
      <c r="T106" s="119"/>
      <c r="U106" s="358"/>
    </row>
    <row r="107" spans="1:28" s="117" customFormat="1" ht="29.25" thickBot="1">
      <c r="A107" s="124"/>
      <c r="B107" s="125"/>
      <c r="C107" s="125"/>
      <c r="D107" s="125"/>
      <c r="E107" s="125"/>
      <c r="F107" s="126">
        <f>SUM(F18:F105)</f>
        <v>100000</v>
      </c>
      <c r="G107" s="127"/>
      <c r="H107" s="128"/>
      <c r="I107" s="127"/>
      <c r="J107" s="129"/>
      <c r="K107" s="125"/>
      <c r="L107" s="125"/>
      <c r="M107" s="125"/>
      <c r="N107" s="125"/>
      <c r="O107" s="125"/>
      <c r="P107" s="127"/>
      <c r="Q107" s="128"/>
      <c r="R107" s="125"/>
      <c r="S107" s="130"/>
      <c r="T107" s="131"/>
      <c r="U107" s="307" t="s">
        <v>329</v>
      </c>
      <c r="V107"/>
      <c r="W107"/>
      <c r="X107"/>
      <c r="Y107"/>
      <c r="Z107"/>
      <c r="AA107"/>
      <c r="AB107"/>
    </row>
    <row r="108" spans="1:28" s="117" customFormat="1">
      <c r="A108" s="141"/>
      <c r="U108" s="118"/>
    </row>
    <row r="109" spans="1:28" s="117" customFormat="1">
      <c r="U109" s="118"/>
    </row>
    <row r="110" spans="1:28">
      <c r="A110" s="117" t="s">
        <v>639</v>
      </c>
    </row>
  </sheetData>
  <sheetProtection formatCells="0" formatColumns="0" formatRows="0" insertColumns="0" insertRows="0" insertHyperlinks="0" deleteColumns="0" deleteRows="0" sort="0" autoFilter="0" pivotTables="0"/>
  <mergeCells count="22">
    <mergeCell ref="A106:S106"/>
    <mergeCell ref="G8:G9"/>
    <mergeCell ref="C6:D6"/>
    <mergeCell ref="C7:D7"/>
    <mergeCell ref="C8:D8"/>
    <mergeCell ref="C9:D9"/>
    <mergeCell ref="A2:S2"/>
    <mergeCell ref="A12:S13"/>
    <mergeCell ref="U12:U16"/>
    <mergeCell ref="A4:S4"/>
    <mergeCell ref="R16:R17"/>
    <mergeCell ref="S16:S17"/>
    <mergeCell ref="P16:Q16"/>
    <mergeCell ref="P14:R14"/>
    <mergeCell ref="P15:R15"/>
    <mergeCell ref="A14:H16"/>
    <mergeCell ref="I14:I16"/>
    <mergeCell ref="K14:O15"/>
    <mergeCell ref="C10:D10"/>
    <mergeCell ref="F6:F7"/>
    <mergeCell ref="F8:F9"/>
    <mergeCell ref="G6:G7"/>
  </mergeCells>
  <phoneticPr fontId="3"/>
  <conditionalFormatting sqref="C6:D10">
    <cfRule type="duplicateValues" dxfId="1" priority="42"/>
  </conditionalFormatting>
  <conditionalFormatting sqref="S14:S15">
    <cfRule type="duplicateValues" dxfId="0" priority="2"/>
  </conditionalFormatting>
  <dataValidations xWindow="1134" yWindow="882" count="12">
    <dataValidation allowBlank="1" showInputMessage="1" showErrorMessage="1" error="「〇」以外は入力できません。" sqref="G8:G9" xr:uid="{00000000-0002-0000-0600-000000000000}"/>
    <dataValidation type="list" allowBlank="1" showInputMessage="1" showErrorMessage="1" sqref="C6:D10" xr:uid="{00000000-0002-0000-0600-000001000000}">
      <formula1>"棚田地域振興活動加算,超急傾斜農地保全管理加算,ネットワーク化加算,スマート農業加算,集落機能強化加算の経過措置"</formula1>
    </dataValidation>
    <dataValidation type="list" allowBlank="1" showInputMessage="1" showErrorMessage="1" prompt="該当する場合に「〇」を記載" sqref="H18:H105" xr:uid="{00000000-0002-0000-0600-000002000000}">
      <formula1>"　,〇,"</formula1>
    </dataValidation>
    <dataValidation type="list" allowBlank="1" showInputMessage="1" prompt="通常地域（8法内）、通常地域（8法外で棚田法の交付対象農用地）、特認地域から選択" sqref="A18:A105" xr:uid="{00000000-0002-0000-0600-000003000000}">
      <formula1>"通常地域（8法内）,通常地域（8法以外で棚田法の交付対象農用地）,特認地域"</formula1>
    </dataValidation>
    <dataValidation type="list" allowBlank="1" showInputMessage="1" showErrorMessage="1" prompt="ネットワーク化活動計画の作成の有無を選択" sqref="S14:S15" xr:uid="{00000000-0002-0000-0600-000004000000}">
      <formula1>"　,〇,"</formula1>
    </dataValidation>
    <dataValidation type="list" allowBlank="1" showInputMessage="1" showErrorMessage="1" error="田、畑、草地、採草放牧地から選択してください。" prompt="田、畑、草地、採草放牧地から選択" sqref="E18:E105" xr:uid="{00000000-0002-0000-0600-000005000000}">
      <formula1>地目</formula1>
    </dataValidation>
    <dataValidation type="list" allowBlank="1" showInputMessage="1" prompt="該当する場合に「〇」を記載" sqref="S18:S105" xr:uid="{00000000-0002-0000-0600-000006000000}">
      <formula1>"〇"</formula1>
    </dataValidation>
    <dataValidation type="decimal" operator="greaterThanOrEqual" allowBlank="1" showInputMessage="1" showErrorMessage="1" error="数値を半角で記載してください。" sqref="F18:F105" xr:uid="{00000000-0002-0000-0600-000007000000}">
      <formula1>0</formula1>
    </dataValidation>
    <dataValidation type="list" allowBlank="1" showInputMessage="1" showErrorMessage="1" error="「〇」以外は入力できません。" prompt="活用する加算に「〇」を記載" sqref="K18:O105" xr:uid="{00000000-0002-0000-0600-000008000000}">
      <formula1>"　,〇,"</formula1>
    </dataValidation>
    <dataValidation type="list" allowBlank="1" showInputMessage="1" prompt="通常地域、特認地域から選択" sqref="A106" xr:uid="{00000000-0002-0000-0600-000009000000}">
      <formula1>"通常地域,特認地域"</formula1>
    </dataValidation>
    <dataValidation type="list" allowBlank="1" showInputMessage="1" showErrorMessage="1" error="該当する傾斜等を選択してください。" prompt="該当する交付基準（傾斜等）を選択" sqref="G18:G105" xr:uid="{00000000-0002-0000-0600-00000A000000}">
      <formula1>INDIRECT(E18)</formula1>
    </dataValidation>
    <dataValidation type="list" allowBlank="1" showInputMessage="1" prompt="該当する現況を選択" sqref="P18:P105" xr:uid="{00000000-0002-0000-0600-00000B000000}">
      <formula1>#REF!</formula1>
    </dataValidation>
  </dataValidations>
  <pageMargins left="0.51181102362204722" right="0.51181102362204722" top="0.74803149606299213" bottom="0.74803149606299213" header="0.31496062992125984" footer="0.31496062992125984"/>
  <pageSetup paperSize="9" scale="83" fitToHeight="0" orientation="landscape" r:id="rId1"/>
  <rowBreaks count="2" manualBreakCount="2">
    <brk id="90" max="18" man="1"/>
    <brk id="107" max="18"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CCFFCC"/>
    <pageSetUpPr fitToPage="1"/>
  </sheetPr>
  <dimension ref="A1:CJ139"/>
  <sheetViews>
    <sheetView showGridLines="0" view="pageLayout" zoomScaleNormal="100" zoomScaleSheetLayoutView="90" workbookViewId="0">
      <selection activeCell="AK16" sqref="AK15:AK16"/>
    </sheetView>
  </sheetViews>
  <sheetFormatPr defaultRowHeight="13.5"/>
  <cols>
    <col min="1" max="1" width="2.875" customWidth="1"/>
    <col min="2" max="35" width="2.625" style="52" customWidth="1"/>
  </cols>
  <sheetData>
    <row r="1" spans="2:35" ht="15.6" customHeight="1">
      <c r="AH1" s="53" t="s">
        <v>295</v>
      </c>
    </row>
    <row r="2" spans="2:35" s="57" customFormat="1" ht="15.6" customHeight="1">
      <c r="B2" s="49" t="s">
        <v>296</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row>
    <row r="3" spans="2:35" s="52" customFormat="1" ht="36" customHeight="1">
      <c r="B3" s="1024" t="s">
        <v>297</v>
      </c>
      <c r="C3" s="1024"/>
      <c r="D3" s="1024"/>
      <c r="E3" s="1024"/>
      <c r="F3" s="1024" t="s">
        <v>298</v>
      </c>
      <c r="G3" s="1024"/>
      <c r="H3" s="1024"/>
      <c r="I3" s="1024"/>
      <c r="J3" s="1024"/>
      <c r="K3" s="1024"/>
      <c r="L3" s="1024" t="s">
        <v>299</v>
      </c>
      <c r="M3" s="1024"/>
      <c r="N3" s="1024"/>
      <c r="O3" s="1024"/>
      <c r="P3" s="1024"/>
      <c r="Q3" s="1024"/>
      <c r="R3" s="1024"/>
      <c r="S3" s="1024" t="s">
        <v>300</v>
      </c>
      <c r="T3" s="1024"/>
      <c r="U3" s="1024"/>
      <c r="V3" s="1024"/>
      <c r="W3" s="1024"/>
      <c r="X3" s="1024"/>
      <c r="Y3" s="1024"/>
      <c r="Z3" s="1024"/>
      <c r="AA3" s="1024"/>
      <c r="AB3" s="1024"/>
      <c r="AC3" s="1024" t="s">
        <v>301</v>
      </c>
      <c r="AD3" s="1024"/>
      <c r="AE3" s="1024"/>
      <c r="AF3" s="1024"/>
      <c r="AG3" s="1024"/>
      <c r="AH3" s="1024"/>
    </row>
    <row r="4" spans="2:35" s="52" customFormat="1" ht="46.9" customHeight="1">
      <c r="B4" s="1026" t="s">
        <v>302</v>
      </c>
      <c r="C4" s="1027"/>
      <c r="D4" s="1027"/>
      <c r="E4" s="1028"/>
      <c r="F4" s="1029" t="s">
        <v>778</v>
      </c>
      <c r="G4" s="1029"/>
      <c r="H4" s="1029"/>
      <c r="I4" s="1029"/>
      <c r="J4" s="1029"/>
      <c r="K4" s="1029"/>
      <c r="L4" s="1030" t="s">
        <v>781</v>
      </c>
      <c r="M4" s="1031"/>
      <c r="N4" s="1031"/>
      <c r="O4" s="1031"/>
      <c r="P4" s="1031"/>
      <c r="Q4" s="1031"/>
      <c r="R4" s="1032"/>
      <c r="S4" s="1039" t="s">
        <v>782</v>
      </c>
      <c r="T4" s="1040"/>
      <c r="U4" s="1040"/>
      <c r="V4" s="1040"/>
      <c r="W4" s="1040"/>
      <c r="X4" s="1040"/>
      <c r="Y4" s="1040"/>
      <c r="Z4" s="1040"/>
      <c r="AA4" s="1040"/>
      <c r="AB4" s="1041"/>
      <c r="AC4" s="1030" t="s">
        <v>754</v>
      </c>
      <c r="AD4" s="1031"/>
      <c r="AE4" s="1031"/>
      <c r="AF4" s="1031"/>
      <c r="AG4" s="1031"/>
      <c r="AH4" s="1032"/>
    </row>
    <row r="5" spans="2:35" s="52" customFormat="1" ht="49.15" customHeight="1">
      <c r="B5" s="1026" t="s">
        <v>303</v>
      </c>
      <c r="C5" s="1027"/>
      <c r="D5" s="1027"/>
      <c r="E5" s="1028"/>
      <c r="F5" s="1029" t="s">
        <v>779</v>
      </c>
      <c r="G5" s="1029"/>
      <c r="H5" s="1029"/>
      <c r="I5" s="1029"/>
      <c r="J5" s="1029"/>
      <c r="K5" s="1029"/>
      <c r="L5" s="1030" t="s">
        <v>781</v>
      </c>
      <c r="M5" s="1031"/>
      <c r="N5" s="1031"/>
      <c r="O5" s="1031"/>
      <c r="P5" s="1031"/>
      <c r="Q5" s="1031"/>
      <c r="R5" s="1032"/>
      <c r="S5" s="1039" t="s">
        <v>782</v>
      </c>
      <c r="T5" s="1040"/>
      <c r="U5" s="1040"/>
      <c r="V5" s="1040"/>
      <c r="W5" s="1040"/>
      <c r="X5" s="1040"/>
      <c r="Y5" s="1040"/>
      <c r="Z5" s="1040"/>
      <c r="AA5" s="1040"/>
      <c r="AB5" s="1041"/>
      <c r="AC5" s="1030" t="s">
        <v>755</v>
      </c>
      <c r="AD5" s="1031"/>
      <c r="AE5" s="1031"/>
      <c r="AF5" s="1031"/>
      <c r="AG5" s="1031"/>
      <c r="AH5" s="1032"/>
    </row>
    <row r="6" spans="2:35" s="52" customFormat="1" ht="54" customHeight="1">
      <c r="B6" s="1024" t="s">
        <v>406</v>
      </c>
      <c r="C6" s="1024"/>
      <c r="D6" s="1024"/>
      <c r="E6" s="1024"/>
      <c r="F6" s="1025" t="s">
        <v>780</v>
      </c>
      <c r="G6" s="1025"/>
      <c r="H6" s="1025"/>
      <c r="I6" s="1025"/>
      <c r="J6" s="1025"/>
      <c r="K6" s="1025"/>
      <c r="L6" s="1033" t="s">
        <v>781</v>
      </c>
      <c r="M6" s="1034"/>
      <c r="N6" s="1034"/>
      <c r="O6" s="1034"/>
      <c r="P6" s="1034"/>
      <c r="Q6" s="1034"/>
      <c r="R6" s="1035"/>
      <c r="S6" s="1036" t="s">
        <v>782</v>
      </c>
      <c r="T6" s="1037"/>
      <c r="U6" s="1037"/>
      <c r="V6" s="1037"/>
      <c r="W6" s="1037"/>
      <c r="X6" s="1037"/>
      <c r="Y6" s="1037"/>
      <c r="Z6" s="1037"/>
      <c r="AA6" s="1037"/>
      <c r="AB6" s="1038"/>
      <c r="AC6" s="1025" t="s">
        <v>783</v>
      </c>
      <c r="AD6" s="1025"/>
      <c r="AE6" s="1025"/>
      <c r="AF6" s="1025"/>
      <c r="AG6" s="1025"/>
      <c r="AH6" s="1025"/>
    </row>
    <row r="7" spans="2:35" s="52" customFormat="1" ht="13.5" customHeight="1"/>
    <row r="8" spans="2:35" s="52" customFormat="1" ht="13.5" customHeight="1"/>
    <row r="10" spans="2:35" s="52" customFormat="1" ht="13.5" customHeight="1"/>
    <row r="11" spans="2:35" s="52" customFormat="1" ht="13.5" customHeight="1"/>
    <row r="12" spans="2:35" s="52" customFormat="1" ht="13.5" customHeight="1"/>
    <row r="13" spans="2:35" s="52" customFormat="1" ht="13.5" customHeight="1"/>
    <row r="14" spans="2:35" s="52" customFormat="1" ht="13.5" customHeight="1"/>
    <row r="15" spans="2:35" s="52" customFormat="1" ht="13.5" customHeight="1"/>
    <row r="16" spans="2:35" s="52" customFormat="1" ht="13.5" customHeight="1"/>
    <row r="17" spans="1:88" s="52" customFormat="1" ht="13.5" customHeight="1"/>
    <row r="18" spans="1:88" s="52" customFormat="1" ht="13.5" customHeight="1"/>
    <row r="19" spans="1:88" s="52" customFormat="1" ht="13.5" customHeight="1"/>
    <row r="20" spans="1:88" s="52" customFormat="1" ht="13.5" customHeight="1"/>
    <row r="21" spans="1:88" s="52" customFormat="1" ht="13.5" customHeight="1"/>
    <row r="22" spans="1:88" s="52" customFormat="1" ht="13.5" customHeight="1"/>
    <row r="23" spans="1:88" s="52" customFormat="1" ht="13.5" customHeight="1"/>
    <row r="24" spans="1:88" s="52" customFormat="1">
      <c r="A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row>
    <row r="25" spans="1:88" s="52" customFormat="1" ht="13.5" customHeight="1"/>
    <row r="26" spans="1:88" s="52" customFormat="1" ht="13.5" customHeight="1"/>
    <row r="27" spans="1:88" s="52" customFormat="1" ht="13.5" customHeight="1"/>
    <row r="28" spans="1:88" s="52" customFormat="1" ht="13.5" customHeight="1"/>
    <row r="29" spans="1:88" s="52" customFormat="1" ht="13.5" customHeight="1"/>
    <row r="30" spans="1:88" s="52" customFormat="1" ht="13.5" customHeight="1"/>
    <row r="31" spans="1:88" s="52" customFormat="1" ht="13.5" customHeight="1"/>
    <row r="32" spans="1:88" s="52" customFormat="1" ht="13.5" customHeight="1"/>
    <row r="33" s="52" customFormat="1" ht="27" customHeight="1"/>
    <row r="34" s="52" customFormat="1" ht="13.5" customHeight="1"/>
    <row r="35" s="52" customFormat="1" ht="13.5" customHeight="1"/>
    <row r="36" s="52" customFormat="1" ht="13.5" customHeight="1"/>
    <row r="37" s="52" customFormat="1" ht="13.5" customHeight="1"/>
    <row r="38" s="52" customFormat="1" ht="13.5" customHeight="1"/>
    <row r="39" s="52" customFormat="1"/>
    <row r="40" s="52" customFormat="1" ht="13.5" customHeight="1"/>
    <row r="41" s="52" customFormat="1" ht="13.5" customHeight="1"/>
    <row r="42" s="52" customFormat="1" ht="13.5" customHeight="1"/>
    <row r="43" s="52" customFormat="1" ht="13.5" customHeight="1"/>
    <row r="44" s="52" customFormat="1" ht="13.5" customHeight="1"/>
    <row r="45" s="52" customFormat="1" ht="13.5" customHeight="1"/>
    <row r="46" s="52" customFormat="1" ht="13.5" customHeight="1"/>
    <row r="47" s="52" customFormat="1" ht="13.5" customHeight="1"/>
    <row r="48" s="52" customFormat="1" ht="13.5" customHeight="1"/>
    <row r="49" s="52" customFormat="1" ht="13.5" customHeight="1"/>
    <row r="50" s="52" customFormat="1" ht="13.5" customHeight="1"/>
    <row r="51" s="52" customFormat="1" ht="13.5" customHeight="1"/>
    <row r="52" s="52" customFormat="1" ht="27" customHeight="1"/>
    <row r="53" s="52" customFormat="1" ht="13.5" customHeight="1"/>
    <row r="54" s="52" customFormat="1" ht="27" customHeight="1"/>
    <row r="55" s="52" customFormat="1" ht="13.5" customHeight="1"/>
    <row r="56" s="52" customFormat="1" ht="13.5" customHeight="1"/>
    <row r="57" s="52" customFormat="1" ht="13.5" customHeight="1"/>
    <row r="58" s="52" customFormat="1" ht="13.5" customHeight="1"/>
    <row r="59" s="52" customFormat="1" ht="13.5" customHeight="1"/>
    <row r="60" s="52" customFormat="1" ht="13.5" customHeight="1"/>
    <row r="61" s="52" customFormat="1" ht="13.5" customHeight="1"/>
    <row r="62" s="52" customFormat="1" ht="13.5" customHeight="1"/>
    <row r="63" s="52" customFormat="1" ht="13.5" customHeight="1"/>
    <row r="64" s="52" customFormat="1" ht="27" customHeight="1"/>
    <row r="65" s="52" customFormat="1" ht="27" customHeight="1"/>
    <row r="68" s="52" customFormat="1"/>
    <row r="69" s="52" customFormat="1"/>
    <row r="86" ht="40.5" customHeight="1"/>
    <row r="114" ht="13.5" customHeight="1"/>
    <row r="129" ht="13.5" customHeight="1"/>
    <row r="138" ht="40.5" customHeight="1"/>
    <row r="139" ht="40.5" customHeight="1"/>
  </sheetData>
  <mergeCells count="20">
    <mergeCell ref="AC5:AH5"/>
    <mergeCell ref="L6:R6"/>
    <mergeCell ref="S6:AB6"/>
    <mergeCell ref="AC6:AH6"/>
    <mergeCell ref="S3:AB3"/>
    <mergeCell ref="AC3:AH3"/>
    <mergeCell ref="S4:AB4"/>
    <mergeCell ref="AC4:AH4"/>
    <mergeCell ref="S5:AB5"/>
    <mergeCell ref="B6:E6"/>
    <mergeCell ref="F6:K6"/>
    <mergeCell ref="B3:E3"/>
    <mergeCell ref="F3:K3"/>
    <mergeCell ref="L3:R3"/>
    <mergeCell ref="B4:E4"/>
    <mergeCell ref="F4:K4"/>
    <mergeCell ref="L4:R4"/>
    <mergeCell ref="B5:E5"/>
    <mergeCell ref="F5:K5"/>
    <mergeCell ref="L5:R5"/>
  </mergeCells>
  <phoneticPr fontId="3"/>
  <pageMargins left="0.7" right="0.7" top="0.75" bottom="0.75" header="0.3" footer="0.3"/>
  <pageSetup paperSize="9" scale="96"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CCFFCC"/>
    <pageSetUpPr fitToPage="1"/>
  </sheetPr>
  <dimension ref="A1:AY47"/>
  <sheetViews>
    <sheetView showGridLines="0" view="pageBreakPreview" zoomScale="90" zoomScaleNormal="80" zoomScaleSheetLayoutView="55" workbookViewId="0">
      <selection activeCell="BC12" sqref="BC12"/>
    </sheetView>
  </sheetViews>
  <sheetFormatPr defaultRowHeight="13.5"/>
  <cols>
    <col min="1" max="53" width="2.875" customWidth="1"/>
  </cols>
  <sheetData>
    <row r="1" spans="1:47" s="57" customFormat="1" ht="18"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8" t="s">
        <v>186</v>
      </c>
      <c r="AU1" s="48"/>
    </row>
    <row r="2" spans="1:47" s="57" customFormat="1" ht="21.95" customHeight="1">
      <c r="A2" s="297" t="s">
        <v>57</v>
      </c>
      <c r="B2" s="54"/>
      <c r="C2" s="341">
        <v>7</v>
      </c>
      <c r="D2" s="297" t="s">
        <v>627</v>
      </c>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48"/>
    </row>
    <row r="3" spans="1:47" s="57" customFormat="1" ht="36" customHeight="1">
      <c r="A3" s="621" t="s">
        <v>187</v>
      </c>
      <c r="B3" s="1054"/>
      <c r="C3" s="1054"/>
      <c r="D3" s="1055"/>
      <c r="E3" s="1055"/>
      <c r="F3" s="1055"/>
      <c r="G3" s="1055"/>
      <c r="H3" s="1055"/>
      <c r="I3" s="1055"/>
      <c r="J3" s="1055"/>
      <c r="K3" s="1055"/>
      <c r="L3" s="621" t="s">
        <v>188</v>
      </c>
      <c r="M3" s="1054"/>
      <c r="N3" s="1054"/>
      <c r="O3" s="1078"/>
      <c r="P3" s="1078"/>
      <c r="Q3" s="1078"/>
      <c r="R3" s="1078"/>
      <c r="S3" s="1078"/>
      <c r="T3" s="1078"/>
      <c r="U3" s="1054" t="s">
        <v>189</v>
      </c>
      <c r="V3" s="1054"/>
      <c r="W3" s="1054"/>
      <c r="X3" s="1054"/>
      <c r="Y3" s="1054"/>
      <c r="Z3" s="1079"/>
      <c r="AA3" s="1079"/>
      <c r="AB3" s="1079"/>
      <c r="AC3" s="1079"/>
      <c r="AD3" s="1079"/>
      <c r="AE3" s="1079"/>
      <c r="AF3" s="1079"/>
      <c r="AG3" s="1079"/>
      <c r="AH3" s="1079"/>
      <c r="AI3" s="1079"/>
      <c r="AJ3" s="1054" t="s">
        <v>190</v>
      </c>
      <c r="AK3" s="1054"/>
      <c r="AL3" s="1054"/>
      <c r="AM3" s="1054"/>
      <c r="AN3" s="1055"/>
      <c r="AO3" s="1055"/>
      <c r="AP3" s="1055"/>
      <c r="AQ3" s="1055"/>
      <c r="AR3" s="1055"/>
      <c r="AS3" s="1055"/>
      <c r="AT3" s="1055"/>
    </row>
    <row r="4" spans="1:47" s="57" customFormat="1" ht="18" customHeight="1">
      <c r="A4" s="1056" t="s">
        <v>191</v>
      </c>
      <c r="B4" s="1057"/>
      <c r="C4" s="1062"/>
      <c r="D4" s="1062"/>
      <c r="E4" s="1062"/>
      <c r="F4" s="513" t="s">
        <v>192</v>
      </c>
      <c r="G4" s="513"/>
      <c r="H4" s="514"/>
      <c r="I4" s="1066" t="s">
        <v>193</v>
      </c>
      <c r="J4" s="1067"/>
      <c r="K4" s="1067"/>
      <c r="L4" s="1067"/>
      <c r="M4" s="1067"/>
      <c r="N4" s="1067"/>
      <c r="O4" s="1067"/>
      <c r="P4" s="1067"/>
      <c r="Q4" s="1067"/>
      <c r="R4" s="1067"/>
      <c r="S4" s="1067"/>
      <c r="T4" s="1067"/>
      <c r="U4" s="1067"/>
      <c r="V4" s="1068"/>
      <c r="W4" s="1069" t="s">
        <v>194</v>
      </c>
      <c r="X4" s="1069"/>
      <c r="Y4" s="1069"/>
      <c r="Z4" s="1069"/>
      <c r="AA4" s="1069"/>
      <c r="AB4" s="1069"/>
      <c r="AC4" s="1069"/>
      <c r="AD4" s="1069"/>
      <c r="AE4" s="1069"/>
      <c r="AF4" s="1069"/>
      <c r="AG4" s="1069"/>
      <c r="AH4" s="1069"/>
      <c r="AI4" s="1069"/>
      <c r="AJ4" s="1069"/>
      <c r="AK4" s="1069"/>
      <c r="AL4" s="1069"/>
      <c r="AM4" s="1069"/>
      <c r="AN4" s="1069"/>
      <c r="AO4" s="1069"/>
      <c r="AP4" s="1069"/>
      <c r="AQ4" s="1069"/>
      <c r="AR4" s="1069"/>
      <c r="AS4" s="1069"/>
      <c r="AT4" s="1069"/>
      <c r="AU4"/>
    </row>
    <row r="5" spans="1:47" s="57" customFormat="1" ht="18" customHeight="1">
      <c r="A5" s="1058"/>
      <c r="B5" s="1059"/>
      <c r="C5" s="1063"/>
      <c r="D5" s="1063"/>
      <c r="E5" s="1063"/>
      <c r="F5" s="1064"/>
      <c r="G5" s="1064"/>
      <c r="H5" s="1065"/>
      <c r="I5" s="1070" t="s">
        <v>195</v>
      </c>
      <c r="J5" s="1071"/>
      <c r="K5" s="1071"/>
      <c r="L5" s="1071"/>
      <c r="M5" s="1071"/>
      <c r="N5" s="1071"/>
      <c r="O5" s="1071"/>
      <c r="P5" s="1071"/>
      <c r="Q5" s="1071"/>
      <c r="R5" s="1071"/>
      <c r="S5" s="1071"/>
      <c r="T5" s="1071"/>
      <c r="U5" s="1071"/>
      <c r="V5" s="1075"/>
      <c r="W5" s="1069"/>
      <c r="X5" s="1069"/>
      <c r="Y5" s="1069"/>
      <c r="Z5" s="1069"/>
      <c r="AA5" s="1069"/>
      <c r="AB5" s="1069"/>
      <c r="AC5" s="1069"/>
      <c r="AD5" s="1069"/>
      <c r="AE5" s="1069"/>
      <c r="AF5" s="1069"/>
      <c r="AG5" s="1069"/>
      <c r="AH5" s="1069"/>
      <c r="AI5" s="1069"/>
      <c r="AJ5" s="1069"/>
      <c r="AK5" s="1069"/>
      <c r="AL5" s="1069"/>
      <c r="AM5" s="1069"/>
      <c r="AN5" s="1069"/>
      <c r="AO5" s="1069"/>
      <c r="AP5" s="1069"/>
      <c r="AQ5" s="1069"/>
      <c r="AR5" s="1069"/>
      <c r="AS5" s="1069"/>
      <c r="AT5" s="1069"/>
      <c r="AU5"/>
    </row>
    <row r="6" spans="1:47" s="57" customFormat="1" ht="18" customHeight="1">
      <c r="A6" s="1058"/>
      <c r="B6" s="1059"/>
      <c r="C6" s="1063"/>
      <c r="D6" s="1063"/>
      <c r="E6" s="1063"/>
      <c r="F6" s="52"/>
      <c r="G6" s="52"/>
      <c r="H6" s="59"/>
      <c r="I6" s="1072"/>
      <c r="J6" s="904"/>
      <c r="K6" s="904"/>
      <c r="L6" s="1026" t="s">
        <v>196</v>
      </c>
      <c r="M6" s="513"/>
      <c r="N6" s="513"/>
      <c r="O6" s="513"/>
      <c r="P6" s="513"/>
      <c r="Q6" s="513"/>
      <c r="R6" s="513"/>
      <c r="S6" s="513"/>
      <c r="T6" s="513"/>
      <c r="U6" s="513"/>
      <c r="V6" s="514"/>
      <c r="W6" s="1080" t="s">
        <v>197</v>
      </c>
      <c r="X6" s="1081"/>
      <c r="Y6" s="1081"/>
      <c r="Z6" s="1081"/>
      <c r="AA6" s="1081"/>
      <c r="AB6" s="1081"/>
      <c r="AC6" s="1081"/>
      <c r="AD6" s="1081"/>
      <c r="AE6" s="1081"/>
      <c r="AF6" s="1081"/>
      <c r="AG6" s="1081"/>
      <c r="AH6" s="1081"/>
      <c r="AI6" s="1081"/>
      <c r="AJ6" s="1081"/>
      <c r="AK6" s="1081"/>
      <c r="AL6" s="1081"/>
      <c r="AM6" s="1081"/>
      <c r="AN6" s="1082"/>
      <c r="AO6" s="1086" t="s">
        <v>197</v>
      </c>
      <c r="AP6" s="1086"/>
      <c r="AQ6" s="1086"/>
      <c r="AR6" s="1086"/>
      <c r="AS6" s="1086"/>
      <c r="AT6" s="1086"/>
      <c r="AU6"/>
    </row>
    <row r="7" spans="1:47" s="57" customFormat="1" ht="18" customHeight="1">
      <c r="A7" s="1058"/>
      <c r="B7" s="1059"/>
      <c r="C7" s="52"/>
      <c r="D7" s="52"/>
      <c r="E7" s="52"/>
      <c r="F7" s="1087"/>
      <c r="G7" s="1087"/>
      <c r="H7" s="1088"/>
      <c r="I7" s="1072"/>
      <c r="J7" s="904"/>
      <c r="K7" s="904"/>
      <c r="L7" s="1076"/>
      <c r="M7" s="1064"/>
      <c r="N7" s="1064"/>
      <c r="O7" s="1064"/>
      <c r="P7" s="1070" t="s">
        <v>198</v>
      </c>
      <c r="Q7" s="1071"/>
      <c r="R7" s="1071"/>
      <c r="S7" s="1071"/>
      <c r="T7" s="1071"/>
      <c r="U7" s="1071"/>
      <c r="V7" s="1075"/>
      <c r="W7" s="1083"/>
      <c r="X7" s="1084"/>
      <c r="Y7" s="1084"/>
      <c r="Z7" s="1084"/>
      <c r="AA7" s="1084"/>
      <c r="AB7" s="1084"/>
      <c r="AC7" s="1084"/>
      <c r="AD7" s="1084"/>
      <c r="AE7" s="1084"/>
      <c r="AF7" s="1084"/>
      <c r="AG7" s="1084"/>
      <c r="AH7" s="1084"/>
      <c r="AI7" s="1084"/>
      <c r="AJ7" s="1084"/>
      <c r="AK7" s="1084"/>
      <c r="AL7" s="1084"/>
      <c r="AM7" s="1084"/>
      <c r="AN7" s="1085"/>
      <c r="AO7" s="1086"/>
      <c r="AP7" s="1086"/>
      <c r="AQ7" s="1086"/>
      <c r="AR7" s="1086"/>
      <c r="AS7" s="1086"/>
      <c r="AT7" s="1086"/>
      <c r="AU7"/>
    </row>
    <row r="8" spans="1:47" s="57" customFormat="1" ht="18" customHeight="1">
      <c r="A8" s="1058"/>
      <c r="B8" s="1059"/>
      <c r="C8" s="1064" t="s">
        <v>192</v>
      </c>
      <c r="D8" s="1064"/>
      <c r="E8" s="1064"/>
      <c r="F8" s="1087"/>
      <c r="G8" s="1087"/>
      <c r="H8" s="1088"/>
      <c r="I8" s="1072"/>
      <c r="J8" s="904"/>
      <c r="K8" s="904"/>
      <c r="L8" s="1076"/>
      <c r="M8" s="1064"/>
      <c r="N8" s="1064"/>
      <c r="O8" s="1064"/>
      <c r="P8" s="1091"/>
      <c r="Q8" s="904"/>
      <c r="R8" s="904"/>
      <c r="S8" s="904"/>
      <c r="T8" s="904"/>
      <c r="U8" s="904"/>
      <c r="V8" s="1092"/>
      <c r="W8" s="1069" t="s">
        <v>199</v>
      </c>
      <c r="X8" s="1069"/>
      <c r="Y8" s="1069" t="s">
        <v>200</v>
      </c>
      <c r="Z8" s="1069"/>
      <c r="AA8" s="1069" t="s">
        <v>201</v>
      </c>
      <c r="AB8" s="1069"/>
      <c r="AC8" s="1069" t="s">
        <v>202</v>
      </c>
      <c r="AD8" s="1069"/>
      <c r="AE8" s="1069" t="s">
        <v>203</v>
      </c>
      <c r="AF8" s="1069"/>
      <c r="AG8" s="1069" t="s">
        <v>204</v>
      </c>
      <c r="AH8" s="1069"/>
      <c r="AI8" s="1069" t="s">
        <v>205</v>
      </c>
      <c r="AJ8" s="1069"/>
      <c r="AK8" s="1069" t="s">
        <v>206</v>
      </c>
      <c r="AL8" s="1069"/>
      <c r="AM8" s="1069" t="s">
        <v>207</v>
      </c>
      <c r="AN8" s="1069"/>
      <c r="AO8" s="1069" t="s">
        <v>208</v>
      </c>
      <c r="AP8" s="1069"/>
      <c r="AQ8" s="1069" t="s">
        <v>209</v>
      </c>
      <c r="AR8" s="1069"/>
      <c r="AS8" s="1069" t="s">
        <v>210</v>
      </c>
      <c r="AT8" s="1069"/>
      <c r="AU8"/>
    </row>
    <row r="9" spans="1:47" s="57" customFormat="1" ht="18" customHeight="1">
      <c r="A9" s="1058"/>
      <c r="B9" s="1059"/>
      <c r="C9" s="515"/>
      <c r="D9" s="515"/>
      <c r="E9" s="515"/>
      <c r="F9" s="1089"/>
      <c r="G9" s="1089"/>
      <c r="H9" s="1090"/>
      <c r="I9" s="1073"/>
      <c r="J9" s="1074"/>
      <c r="K9" s="1074"/>
      <c r="L9" s="1077"/>
      <c r="M9" s="515"/>
      <c r="N9" s="515"/>
      <c r="O9" s="515"/>
      <c r="P9" s="1073"/>
      <c r="Q9" s="1074"/>
      <c r="R9" s="1074"/>
      <c r="S9" s="1074"/>
      <c r="T9" s="1074"/>
      <c r="U9" s="1074"/>
      <c r="V9" s="1093"/>
      <c r="W9" s="1069"/>
      <c r="X9" s="1069"/>
      <c r="Y9" s="1069"/>
      <c r="Z9" s="1069"/>
      <c r="AA9" s="1069"/>
      <c r="AB9" s="1069"/>
      <c r="AC9" s="1069"/>
      <c r="AD9" s="1069"/>
      <c r="AE9" s="1069"/>
      <c r="AF9" s="1069"/>
      <c r="AG9" s="1069"/>
      <c r="AH9" s="1069"/>
      <c r="AI9" s="1069"/>
      <c r="AJ9" s="1069"/>
      <c r="AK9" s="1069"/>
      <c r="AL9" s="1069"/>
      <c r="AM9" s="1069"/>
      <c r="AN9" s="1069"/>
      <c r="AO9" s="1069"/>
      <c r="AP9" s="1069"/>
      <c r="AQ9" s="1069"/>
      <c r="AR9" s="1069"/>
      <c r="AS9" s="1069"/>
      <c r="AT9" s="1069"/>
      <c r="AU9"/>
    </row>
    <row r="10" spans="1:47" s="57" customFormat="1" ht="18" customHeight="1">
      <c r="A10" s="1058"/>
      <c r="B10" s="1059"/>
      <c r="C10" s="1079" t="s">
        <v>211</v>
      </c>
      <c r="D10" s="1079"/>
      <c r="E10" s="1079"/>
      <c r="F10" s="1079"/>
      <c r="G10" s="1079"/>
      <c r="H10" s="1079"/>
      <c r="I10" s="1045"/>
      <c r="J10" s="1046"/>
      <c r="K10" s="1047"/>
      <c r="L10" s="1045"/>
      <c r="M10" s="1046"/>
      <c r="N10" s="1046"/>
      <c r="O10" s="1047"/>
      <c r="P10" s="1045"/>
      <c r="Q10" s="1046"/>
      <c r="R10" s="1046"/>
      <c r="S10" s="1046"/>
      <c r="T10" s="1046"/>
      <c r="U10" s="1046"/>
      <c r="V10" s="1047"/>
      <c r="W10" s="342"/>
      <c r="X10" s="343"/>
      <c r="Y10" s="343"/>
      <c r="Z10" s="343"/>
      <c r="AA10" s="343"/>
      <c r="AB10" s="343"/>
      <c r="AC10" s="343"/>
      <c r="AD10" s="343"/>
      <c r="AE10" s="343"/>
      <c r="AF10" s="343"/>
      <c r="AG10" s="343"/>
      <c r="AH10" s="343"/>
      <c r="AI10" s="343"/>
      <c r="AJ10" s="343"/>
      <c r="AK10" s="343"/>
      <c r="AL10" s="343"/>
      <c r="AM10" s="343"/>
      <c r="AN10" s="343"/>
      <c r="AO10" s="343"/>
      <c r="AP10" s="343"/>
      <c r="AQ10" s="343"/>
      <c r="AR10" s="343"/>
      <c r="AS10" s="343"/>
      <c r="AT10" s="344"/>
      <c r="AU10" s="48"/>
    </row>
    <row r="11" spans="1:47" s="57" customFormat="1" ht="18" customHeight="1">
      <c r="A11" s="1058"/>
      <c r="B11" s="1059"/>
      <c r="C11" s="1079"/>
      <c r="D11" s="1079"/>
      <c r="E11" s="1079"/>
      <c r="F11" s="1079"/>
      <c r="G11" s="1079"/>
      <c r="H11" s="1079"/>
      <c r="I11" s="1048"/>
      <c r="J11" s="1049"/>
      <c r="K11" s="1050"/>
      <c r="L11" s="1048"/>
      <c r="M11" s="1049"/>
      <c r="N11" s="1049"/>
      <c r="O11" s="1050"/>
      <c r="P11" s="1048"/>
      <c r="Q11" s="1049"/>
      <c r="R11" s="1049"/>
      <c r="S11" s="1049"/>
      <c r="T11" s="1049"/>
      <c r="U11" s="1049"/>
      <c r="V11" s="1050"/>
      <c r="W11" s="345"/>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7"/>
      <c r="AU11"/>
    </row>
    <row r="12" spans="1:47" s="57" customFormat="1" ht="18" customHeight="1">
      <c r="A12" s="1058"/>
      <c r="B12" s="1059"/>
      <c r="C12" s="1079"/>
      <c r="D12" s="1079"/>
      <c r="E12" s="1079"/>
      <c r="F12" s="1079"/>
      <c r="G12" s="1079"/>
      <c r="H12" s="1079"/>
      <c r="I12" s="1051"/>
      <c r="J12" s="1052"/>
      <c r="K12" s="1053"/>
      <c r="L12" s="1051"/>
      <c r="M12" s="1052"/>
      <c r="N12" s="1052"/>
      <c r="O12" s="1053"/>
      <c r="P12" s="1051"/>
      <c r="Q12" s="1052"/>
      <c r="R12" s="1052"/>
      <c r="S12" s="1052"/>
      <c r="T12" s="1052"/>
      <c r="U12" s="1052"/>
      <c r="V12" s="1053"/>
      <c r="W12" s="345"/>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7"/>
      <c r="AU12" s="48"/>
    </row>
    <row r="13" spans="1:47" s="57" customFormat="1" ht="18" customHeight="1">
      <c r="A13" s="1058"/>
      <c r="B13" s="1059"/>
      <c r="C13" s="1079" t="s">
        <v>211</v>
      </c>
      <c r="D13" s="1079"/>
      <c r="E13" s="1079"/>
      <c r="F13" s="1079"/>
      <c r="G13" s="1079"/>
      <c r="H13" s="1079"/>
      <c r="I13" s="1045"/>
      <c r="J13" s="1046"/>
      <c r="K13" s="1047"/>
      <c r="L13" s="1045"/>
      <c r="M13" s="1046"/>
      <c r="N13" s="1046"/>
      <c r="O13" s="1047"/>
      <c r="P13" s="1045"/>
      <c r="Q13" s="1046"/>
      <c r="R13" s="1046"/>
      <c r="S13" s="1046"/>
      <c r="T13" s="1046"/>
      <c r="U13" s="1046"/>
      <c r="V13" s="1047"/>
      <c r="W13" s="345"/>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7"/>
      <c r="AU13"/>
    </row>
    <row r="14" spans="1:47" s="57" customFormat="1" ht="18" customHeight="1">
      <c r="A14" s="1058"/>
      <c r="B14" s="1059"/>
      <c r="C14" s="1079"/>
      <c r="D14" s="1079"/>
      <c r="E14" s="1079"/>
      <c r="F14" s="1079"/>
      <c r="G14" s="1079"/>
      <c r="H14" s="1079"/>
      <c r="I14" s="1048"/>
      <c r="J14" s="1049"/>
      <c r="K14" s="1050"/>
      <c r="L14" s="1048"/>
      <c r="M14" s="1049"/>
      <c r="N14" s="1049"/>
      <c r="O14" s="1050"/>
      <c r="P14" s="1048"/>
      <c r="Q14" s="1049"/>
      <c r="R14" s="1049"/>
      <c r="S14" s="1049"/>
      <c r="T14" s="1049"/>
      <c r="U14" s="1049"/>
      <c r="V14" s="1050"/>
      <c r="W14" s="345"/>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7"/>
      <c r="AU14" s="48"/>
    </row>
    <row r="15" spans="1:47" s="57" customFormat="1" ht="18" customHeight="1">
      <c r="A15" s="1058"/>
      <c r="B15" s="1059"/>
      <c r="C15" s="1079"/>
      <c r="D15" s="1079"/>
      <c r="E15" s="1079"/>
      <c r="F15" s="1079"/>
      <c r="G15" s="1079"/>
      <c r="H15" s="1079"/>
      <c r="I15" s="1051"/>
      <c r="J15" s="1052"/>
      <c r="K15" s="1053"/>
      <c r="L15" s="1051"/>
      <c r="M15" s="1052"/>
      <c r="N15" s="1052"/>
      <c r="O15" s="1053"/>
      <c r="P15" s="1051"/>
      <c r="Q15" s="1052"/>
      <c r="R15" s="1052"/>
      <c r="S15" s="1052"/>
      <c r="T15" s="1052"/>
      <c r="U15" s="1052"/>
      <c r="V15" s="1053"/>
      <c r="W15" s="345"/>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7"/>
      <c r="AU15"/>
    </row>
    <row r="16" spans="1:47" s="57" customFormat="1" ht="18" customHeight="1">
      <c r="A16" s="1058"/>
      <c r="B16" s="1059"/>
      <c r="C16" s="1079" t="s">
        <v>211</v>
      </c>
      <c r="D16" s="1079"/>
      <c r="E16" s="1079"/>
      <c r="F16" s="1079"/>
      <c r="G16" s="1079"/>
      <c r="H16" s="1079"/>
      <c r="I16" s="1045"/>
      <c r="J16" s="1046"/>
      <c r="K16" s="1047"/>
      <c r="L16" s="1045"/>
      <c r="M16" s="1046"/>
      <c r="N16" s="1046"/>
      <c r="O16" s="1047"/>
      <c r="P16" s="1045"/>
      <c r="Q16" s="1046"/>
      <c r="R16" s="1046"/>
      <c r="S16" s="1046"/>
      <c r="T16" s="1046"/>
      <c r="U16" s="1046"/>
      <c r="V16" s="1047"/>
      <c r="W16" s="345"/>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7"/>
      <c r="AU16" s="48"/>
    </row>
    <row r="17" spans="1:51" s="57" customFormat="1" ht="18" customHeight="1">
      <c r="A17" s="1058"/>
      <c r="B17" s="1059"/>
      <c r="C17" s="1079"/>
      <c r="D17" s="1079"/>
      <c r="E17" s="1079"/>
      <c r="F17" s="1079"/>
      <c r="G17" s="1079"/>
      <c r="H17" s="1079"/>
      <c r="I17" s="1048"/>
      <c r="J17" s="1049"/>
      <c r="K17" s="1050"/>
      <c r="L17" s="1048"/>
      <c r="M17" s="1049"/>
      <c r="N17" s="1049"/>
      <c r="O17" s="1050"/>
      <c r="P17" s="1048"/>
      <c r="Q17" s="1049"/>
      <c r="R17" s="1049"/>
      <c r="S17" s="1049"/>
      <c r="T17" s="1049"/>
      <c r="U17" s="1049"/>
      <c r="V17" s="1050"/>
      <c r="W17" s="345"/>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7"/>
      <c r="AU17"/>
    </row>
    <row r="18" spans="1:51" s="57" customFormat="1" ht="18" customHeight="1">
      <c r="A18" s="1058"/>
      <c r="B18" s="1059"/>
      <c r="C18" s="1079"/>
      <c r="D18" s="1079"/>
      <c r="E18" s="1079"/>
      <c r="F18" s="1079"/>
      <c r="G18" s="1079"/>
      <c r="H18" s="1079"/>
      <c r="I18" s="1051"/>
      <c r="J18" s="1052"/>
      <c r="K18" s="1053"/>
      <c r="L18" s="1051"/>
      <c r="M18" s="1052"/>
      <c r="N18" s="1052"/>
      <c r="O18" s="1053"/>
      <c r="P18" s="1051"/>
      <c r="Q18" s="1052"/>
      <c r="R18" s="1052"/>
      <c r="S18" s="1052"/>
      <c r="T18" s="1052"/>
      <c r="U18" s="1052"/>
      <c r="V18" s="1053"/>
      <c r="W18" s="345"/>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7"/>
      <c r="AU18" s="48"/>
    </row>
    <row r="19" spans="1:51" s="57" customFormat="1" ht="18" customHeight="1">
      <c r="A19" s="1058"/>
      <c r="B19" s="1059"/>
      <c r="C19" s="1079"/>
      <c r="D19" s="1079"/>
      <c r="E19" s="1079"/>
      <c r="F19" s="1079"/>
      <c r="G19" s="1079"/>
      <c r="H19" s="1079"/>
      <c r="I19" s="1045"/>
      <c r="J19" s="1046"/>
      <c r="K19" s="1047"/>
      <c r="L19" s="1045"/>
      <c r="M19" s="1046"/>
      <c r="N19" s="1046"/>
      <c r="O19" s="1047"/>
      <c r="P19" s="1045"/>
      <c r="Q19" s="1046"/>
      <c r="R19" s="1046"/>
      <c r="S19" s="1046"/>
      <c r="T19" s="1046"/>
      <c r="U19" s="1046"/>
      <c r="V19" s="1047"/>
      <c r="W19" s="345"/>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7"/>
      <c r="AU19"/>
    </row>
    <row r="20" spans="1:51" s="57" customFormat="1" ht="18" customHeight="1">
      <c r="A20" s="1058"/>
      <c r="B20" s="1059"/>
      <c r="C20" s="1079"/>
      <c r="D20" s="1079"/>
      <c r="E20" s="1079"/>
      <c r="F20" s="1079"/>
      <c r="G20" s="1079"/>
      <c r="H20" s="1079"/>
      <c r="I20" s="1048"/>
      <c r="J20" s="1049"/>
      <c r="K20" s="1050"/>
      <c r="L20" s="1048"/>
      <c r="M20" s="1049"/>
      <c r="N20" s="1049"/>
      <c r="O20" s="1050"/>
      <c r="P20" s="1048"/>
      <c r="Q20" s="1049"/>
      <c r="R20" s="1049"/>
      <c r="S20" s="1049"/>
      <c r="T20" s="1049"/>
      <c r="U20" s="1049"/>
      <c r="V20" s="1050"/>
      <c r="W20" s="345"/>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7"/>
      <c r="AU20" s="48"/>
    </row>
    <row r="21" spans="1:51" s="57" customFormat="1" ht="18" customHeight="1">
      <c r="A21" s="1058"/>
      <c r="B21" s="1059"/>
      <c r="C21" s="1079"/>
      <c r="D21" s="1079"/>
      <c r="E21" s="1079"/>
      <c r="F21" s="1079"/>
      <c r="G21" s="1079"/>
      <c r="H21" s="1079"/>
      <c r="I21" s="1051"/>
      <c r="J21" s="1052"/>
      <c r="K21" s="1053"/>
      <c r="L21" s="1051"/>
      <c r="M21" s="1052"/>
      <c r="N21" s="1052"/>
      <c r="O21" s="1053"/>
      <c r="P21" s="1051"/>
      <c r="Q21" s="1052"/>
      <c r="R21" s="1052"/>
      <c r="S21" s="1052"/>
      <c r="T21" s="1052"/>
      <c r="U21" s="1052"/>
      <c r="V21" s="1053"/>
      <c r="W21" s="348"/>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50"/>
      <c r="AU21"/>
    </row>
    <row r="22" spans="1:51" s="57" customFormat="1" ht="36" customHeight="1">
      <c r="A22" s="1060"/>
      <c r="B22" s="1061"/>
      <c r="C22" s="1055" t="s">
        <v>10</v>
      </c>
      <c r="D22" s="1055"/>
      <c r="E22" s="1055"/>
      <c r="F22" s="1055"/>
      <c r="G22" s="1055"/>
      <c r="H22" s="1055"/>
      <c r="I22" s="1055"/>
      <c r="J22" s="1055"/>
      <c r="K22" s="1055"/>
      <c r="L22" s="1055"/>
      <c r="M22" s="1055"/>
      <c r="N22" s="1055"/>
      <c r="O22" s="1055"/>
      <c r="P22" s="1055"/>
      <c r="Q22" s="1055"/>
      <c r="R22" s="1055"/>
      <c r="S22" s="1055"/>
      <c r="T22" s="1055"/>
      <c r="U22" s="1055"/>
      <c r="V22" s="1055"/>
      <c r="W22" s="1042"/>
      <c r="X22" s="1043"/>
      <c r="Y22" s="1043"/>
      <c r="Z22" s="1043"/>
      <c r="AA22" s="1043"/>
      <c r="AB22" s="1043"/>
      <c r="AC22" s="1043"/>
      <c r="AD22" s="1043"/>
      <c r="AE22" s="1043"/>
      <c r="AF22" s="1043"/>
      <c r="AG22" s="1043"/>
      <c r="AH22" s="1043"/>
      <c r="AI22" s="1043"/>
      <c r="AJ22" s="1043"/>
      <c r="AK22" s="1043"/>
      <c r="AL22" s="1043"/>
      <c r="AM22" s="1043"/>
      <c r="AN22" s="1043"/>
      <c r="AO22" s="1043"/>
      <c r="AP22" s="1043"/>
      <c r="AQ22" s="1043"/>
      <c r="AR22" s="1043"/>
      <c r="AS22" s="1043"/>
      <c r="AT22" s="1044"/>
      <c r="AU22" s="48"/>
    </row>
    <row r="23" spans="1:51" s="57" customFormat="1" ht="18" customHeight="1">
      <c r="A23" s="49" t="s">
        <v>212</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row>
    <row r="24" spans="1:51" s="57" customFormat="1" ht="18" customHeight="1">
      <c r="A24" s="49" t="s">
        <v>213</v>
      </c>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8"/>
    </row>
    <row r="25" spans="1:51" s="57" customFormat="1" ht="18" customHeight="1">
      <c r="A25" s="49" t="s">
        <v>214</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row>
    <row r="26" spans="1:51" s="57" customFormat="1" ht="18" customHeight="1">
      <c r="A26" s="49"/>
      <c r="B26" s="49"/>
      <c r="C26" s="49" t="s">
        <v>215</v>
      </c>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8"/>
    </row>
    <row r="27" spans="1:51" s="57" customFormat="1" ht="18" customHeight="1">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row>
    <row r="28" spans="1:51" s="57" customFormat="1" ht="18" customHeight="1">
      <c r="AU28" s="48"/>
    </row>
    <row r="29" spans="1:51" s="57" customFormat="1"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51" customFormat="1" ht="30.6"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50"/>
      <c r="AW30" s="50"/>
      <c r="AX30" s="50"/>
      <c r="AY30" s="50"/>
    </row>
    <row r="31" spans="1:51" s="51" customFormat="1" ht="30.6"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50"/>
      <c r="AW31" s="50"/>
      <c r="AX31" s="50"/>
      <c r="AY31" s="50"/>
    </row>
    <row r="32" spans="1:51" s="51"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51" customFormat="1" ht="30.6"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50"/>
      <c r="AW33" s="50"/>
      <c r="AX33" s="50"/>
      <c r="AY33" s="50"/>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55">
    <mergeCell ref="AQ8:AR9"/>
    <mergeCell ref="C8:E9"/>
    <mergeCell ref="C22:H22"/>
    <mergeCell ref="I22:K22"/>
    <mergeCell ref="L22:O22"/>
    <mergeCell ref="P22:V22"/>
    <mergeCell ref="C10:H12"/>
    <mergeCell ref="C13:H15"/>
    <mergeCell ref="C16:H18"/>
    <mergeCell ref="C19:H21"/>
    <mergeCell ref="I10:K12"/>
    <mergeCell ref="I13:K15"/>
    <mergeCell ref="I16:K18"/>
    <mergeCell ref="I19:K21"/>
    <mergeCell ref="L10:O12"/>
    <mergeCell ref="L13:O15"/>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W22:AT22"/>
    <mergeCell ref="L16:O18"/>
    <mergeCell ref="L19:O21"/>
    <mergeCell ref="P10:V12"/>
    <mergeCell ref="P13:V15"/>
    <mergeCell ref="P16:V18"/>
    <mergeCell ref="P19:V21"/>
  </mergeCells>
  <phoneticPr fontId="3"/>
  <dataValidations count="1">
    <dataValidation type="list" allowBlank="1" showInputMessage="1" showErrorMessage="1" prompt="年度を選択" sqref="C2" xr:uid="{00000000-0002-0000-0800-000000000000}">
      <formula1>"7,8,9,10,11"</formula1>
    </dataValidation>
  </dataValidations>
  <pageMargins left="0.70866141732283472" right="0.70866141732283472" top="0.74803149606299213" bottom="0.74803149606299213" header="0.31496062992125984" footer="0.31496062992125984"/>
  <pageSetup paperSize="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2b865993-42ae-49b0-8878-8834290ebd90" xsi:nil="true"/>
    <TaxCatchAll xmlns="85ec59af-1a16-40a0-b163-384e34c79a5c" xsi:nil="true"/>
    <lcf76f155ced4ddcb4097134ff3c332f xmlns="2b865993-42ae-49b0-8878-8834290ebd9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BC6F703ADD5C48B5E0E3DD9C00F8E1" ma:contentTypeVersion="17" ma:contentTypeDescription="新しいドキュメントを作成します。" ma:contentTypeScope="" ma:versionID="143ffc44487b7f613a3415f891110c85">
  <xsd:schema xmlns:xsd="http://www.w3.org/2001/XMLSchema" xmlns:xs="http://www.w3.org/2001/XMLSchema" xmlns:p="http://schemas.microsoft.com/office/2006/metadata/properties" xmlns:ns2="2b865993-42ae-49b0-8878-8834290ebd90" xmlns:ns3="85ec59af-1a16-40a0-b163-384e34c79a5c" targetNamespace="http://schemas.microsoft.com/office/2006/metadata/properties" ma:root="true" ma:fieldsID="e184830cd22d7cf02fe057ca91335bd6" ns2:_="" ns3:_="">
    <xsd:import namespace="2b865993-42ae-49b0-8878-8834290ebd90"/>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65993-42ae-49b0-8878-8834290ebd90"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ff71819-33b2-4e79-8ab2-d0e5a9ca45ab}"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145A9C-4FFB-48BA-AFD1-B220929375AF}">
  <ds:schemaRefs>
    <ds:schemaRef ds:uri="http://schemas.microsoft.com/sharepoint/v3/contenttype/forms"/>
  </ds:schemaRefs>
</ds:datastoreItem>
</file>

<file path=customXml/itemProps2.xml><?xml version="1.0" encoding="utf-8"?>
<ds:datastoreItem xmlns:ds="http://schemas.openxmlformats.org/officeDocument/2006/customXml" ds:itemID="{7189346B-F157-4472-AD46-3A07E9847AE4}">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85ec59af-1a16-40a0-b163-384e34c79a5c"/>
    <ds:schemaRef ds:uri="2b865993-42ae-49b0-8878-8834290ebd90"/>
    <ds:schemaRef ds:uri="http://www.w3.org/XML/1998/namespace"/>
  </ds:schemaRefs>
</ds:datastoreItem>
</file>

<file path=customXml/itemProps3.xml><?xml version="1.0" encoding="utf-8"?>
<ds:datastoreItem xmlns:ds="http://schemas.openxmlformats.org/officeDocument/2006/customXml" ds:itemID="{F15E57BA-6211-4004-A6AC-2A1C8ECFF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65993-42ae-49b0-8878-8834290ebd90"/>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参４_申請</vt:lpstr>
      <vt:lpstr>参４_申請_事業計画</vt:lpstr>
      <vt:lpstr>別紙１①</vt:lpstr>
      <vt:lpstr>別紙１②</vt:lpstr>
      <vt:lpstr>別紙１③</vt:lpstr>
      <vt:lpstr>別紙１④</vt:lpstr>
      <vt:lpstr>別紙２①</vt:lpstr>
      <vt:lpstr>別紙３</vt:lpstr>
      <vt:lpstr>別紙４</vt:lpstr>
      <vt:lpstr>別紙５</vt:lpstr>
      <vt:lpstr>別紙８</vt:lpstr>
      <vt:lpstr>別紙２②（ネットワーク化活動計画）</vt:lpstr>
      <vt:lpstr>別紙２③（ネットワーク化）</vt:lpstr>
      <vt:lpstr>別紙２④（統合）</vt:lpstr>
      <vt:lpstr>別紙２⑤（多様な組織等の参画）</vt:lpstr>
      <vt:lpstr>参４_申請!Print_Area</vt:lpstr>
      <vt:lpstr>参４_申請_事業計画!Print_Area</vt:lpstr>
      <vt:lpstr>別紙１①!Print_Area</vt:lpstr>
      <vt:lpstr>別紙１③!Print_Area</vt:lpstr>
      <vt:lpstr>別紙１④!Print_Area</vt:lpstr>
      <vt:lpstr>別紙２①!Print_Area</vt:lpstr>
      <vt:lpstr>'別紙２②（ネットワーク化活動計画）'!Print_Area</vt:lpstr>
      <vt:lpstr>'別紙２③（ネットワーク化）'!Print_Area</vt:lpstr>
      <vt:lpstr>'別紙２④（統合）'!Print_Area</vt:lpstr>
      <vt:lpstr>'別紙２⑤（多様な組織等の参画）'!Print_Area</vt:lpstr>
      <vt:lpstr>別紙３!Print_Area</vt:lpstr>
      <vt:lpstr>別紙４!Print_Area</vt:lpstr>
      <vt:lpstr>別紙５!Print_Area</vt:lpstr>
      <vt:lpstr>別紙８!Print_Area</vt:lpstr>
      <vt:lpstr>別紙２①!Print_Titles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永江咲樹</dc:creator>
  <cp:lastModifiedBy>永江咲樹</cp:lastModifiedBy>
  <cp:lastPrinted>2025-06-17T07:44:26Z</cp:lastPrinted>
  <dcterms:created xsi:type="dcterms:W3CDTF">2023-01-27T04:19:32Z</dcterms:created>
  <dcterms:modified xsi:type="dcterms:W3CDTF">2025-06-18T06:40:17Z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0x01010078BC6F703ADD5C48B5E0E3DD9C00F8E1</vt:lpwstr>
  </property>
  <property fmtid="{D5CDD505-2E9C-101B-9397-08002B2CF9AE}" pid="3" name="MediaServiceImageTags">
    <vt:lpwstr/>
  </property>
</Properties>
</file>