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192.168.10.24\地域担い手対策係\多面的機能支払交付金関係\R3\★R3様式関係\"/>
    </mc:Choice>
  </mc:AlternateContent>
  <bookViews>
    <workbookView xWindow="0" yWindow="0" windowWidth="28800" windowHeight="12210" tabRatio="803" activeTab="4"/>
  </bookViews>
  <sheets>
    <sheet name="活動記録（維持・共同） " sheetId="44" r:id="rId1"/>
    <sheet name="活動記録  (長寿命化)" sheetId="55" r:id="rId2"/>
    <sheet name="金銭出納簿 (維持・共同)" sheetId="54" r:id="rId3"/>
    <sheet name="金銭出納簿（長寿命化）" sheetId="15" r:id="rId4"/>
    <sheet name="報告書(様式1-8号)" sheetId="2" r:id="rId5"/>
    <sheet name="※【触らない】【記録簿用】 " sheetId="50" r:id="rId6"/>
    <sheet name="※【触らない】【選択肢】" sheetId="30" r:id="rId7"/>
    <sheet name="Sheet1" sheetId="58" r:id="rId8"/>
  </sheets>
  <definedNames>
    <definedName name="_xlnm._FilterDatabase" localSheetId="4" hidden="1">'報告書(様式1-8号)'!#REF!</definedName>
    <definedName name="A.■か□">※【触らない】【選択肢】!$A$4:$A$5</definedName>
    <definedName name="B.○か空白">※【触らない】【選択肢】!$B$4:$B$5</definedName>
    <definedName name="Ｃ1.計画欄">※【触らない】【選択肢】!$C$4:$C$5</definedName>
    <definedName name="Ｃ2.実施欄">※【触らない】【選択肢】!$C$4:$C$6</definedName>
    <definedName name="D.農村環境保全活動のテーマ">※【触らない】【選択肢】!$D$4:$D$8</definedName>
    <definedName name="E.高度な保全活動">※【触らない】【選択肢】!$E$4:$E$12</definedName>
    <definedName name="F.施設">※【触らない】【選択肢】!$F$4:$F$7</definedName>
    <definedName name="G.単位">※【触らない】【選択肢】!$G$4:$G$5</definedName>
    <definedName name="H1.構成員一覧の分類_農業者">※【触らない】【選択肢】!$H$4:$H$7</definedName>
    <definedName name="H2.構成員一覧の分類_農業者以外個人">※【触らない】【選択肢】!$H$8</definedName>
    <definedName name="H3.構成員一覧の分類_農業者以外団体">※【触らない】【選択肢】!$H$9:$H$16</definedName>
    <definedName name="Ｉ.金銭出納簿の区分">※【触らない】【選択肢】!$I$4:$I$5</definedName>
    <definedName name="Ｊ.金銭出納簿の収支の分類">※【触らない】【選択肢】!$J$4:$J$11</definedName>
    <definedName name="K.農村環境保全活動">※【触らない】【選択肢】!$Q$45:$Q$57</definedName>
    <definedName name="L.増進活動">※【触らない】【選択肢】!$R$58:$R$65</definedName>
    <definedName name="M.長寿命化">※【触らない】【選択肢】!$S$67:$S$74</definedName>
    <definedName name="_xlnm.Print_Area" localSheetId="5">'※【触らない】【記録簿用】 '!$A$1:$G$217</definedName>
    <definedName name="_xlnm.Print_Area" localSheetId="6">※【触らない】【選択肢】!$K$2:$T$89</definedName>
    <definedName name="_xlnm.Print_Area" localSheetId="1">'活動記録  (長寿命化)'!$B$2:$S$46</definedName>
    <definedName name="_xlnm.Print_Area" localSheetId="0">'活動記録（維持・共同） '!$B$2:$S$53</definedName>
    <definedName name="_xlnm.Print_Area" localSheetId="2">'金銭出納簿 (維持・共同)'!$B$2:$O$136</definedName>
    <definedName name="_xlnm.Print_Area" localSheetId="3">'金銭出納簿（長寿命化）'!$B$2:$O$110</definedName>
    <definedName name="_xlnm.Print_Area" localSheetId="4">'報告書(様式1-8号)'!$A$2:$W$165</definedName>
    <definedName name="_xlnm.Print_Titles" localSheetId="1">'活動記録  (長寿命化)'!$6:$8</definedName>
    <definedName name="_xlnm.Print_Titles" localSheetId="0">'活動記録（維持・共同） '!$6:$8</definedName>
    <definedName name="_xlnm.Print_Titles" localSheetId="2">'金銭出納簿 (維持・共同)'!$8:$8</definedName>
    <definedName name="_xlnm.Print_Titles" localSheetId="3">'金銭出納簿（長寿命化）'!$7:$7</definedName>
    <definedName name="Z_4D33B020_8F18_431B_BFB6_22453331905E_.wvu.PrintArea" localSheetId="2" hidden="1">'金銭出納簿 (維持・共同)'!$B$2:$M$107</definedName>
    <definedName name="Z_4D33B020_8F18_431B_BFB6_22453331905E_.wvu.PrintArea" localSheetId="3" hidden="1">'金銭出納簿（長寿命化）'!$B$2:$M$81</definedName>
  </definedNames>
  <calcPr calcId="162913"/>
</workbook>
</file>

<file path=xl/calcChain.xml><?xml version="1.0" encoding="utf-8"?>
<calcChain xmlns="http://schemas.openxmlformats.org/spreadsheetml/2006/main">
  <c r="O64" i="2" l="1"/>
  <c r="R3" i="44" l="1"/>
  <c r="R3" i="55"/>
  <c r="L3" i="54"/>
  <c r="L3" i="15"/>
  <c r="O116" i="2"/>
  <c r="O99" i="2"/>
  <c r="O97" i="2"/>
  <c r="O110" i="2"/>
  <c r="O111" i="2"/>
  <c r="P16" i="2"/>
  <c r="O78" i="2"/>
  <c r="O77" i="2"/>
  <c r="O76" i="2"/>
  <c r="O74" i="2"/>
  <c r="O73" i="2"/>
  <c r="O72" i="2"/>
  <c r="O70" i="2"/>
  <c r="O69" i="2"/>
  <c r="O67" i="2"/>
  <c r="O62" i="2"/>
  <c r="O60" i="2"/>
  <c r="P78" i="30"/>
  <c r="P79" i="30"/>
  <c r="P80" i="30"/>
  <c r="P81" i="30"/>
  <c r="P82" i="30"/>
  <c r="P83" i="30"/>
  <c r="P84" i="30"/>
  <c r="P77" i="30"/>
  <c r="H46" i="44"/>
  <c r="O46" i="44"/>
  <c r="P46" i="44"/>
  <c r="Q46" i="44"/>
  <c r="H47" i="44"/>
  <c r="O47" i="44"/>
  <c r="P47" i="44"/>
  <c r="Q47" i="44"/>
  <c r="H48" i="44"/>
  <c r="O48" i="44"/>
  <c r="P48" i="44"/>
  <c r="Q48" i="44"/>
  <c r="H39" i="44"/>
  <c r="O39" i="44"/>
  <c r="P39" i="44"/>
  <c r="Q39" i="44"/>
  <c r="H40" i="44"/>
  <c r="O40" i="44"/>
  <c r="P40" i="44"/>
  <c r="Q40" i="44"/>
  <c r="H41" i="44"/>
  <c r="O41" i="44"/>
  <c r="P41" i="44"/>
  <c r="Q41" i="44"/>
  <c r="H42" i="44"/>
  <c r="O42" i="44"/>
  <c r="P42" i="44"/>
  <c r="Q42" i="44"/>
  <c r="H43" i="44"/>
  <c r="O43" i="44"/>
  <c r="P43" i="44"/>
  <c r="Q43" i="44"/>
  <c r="H44" i="44"/>
  <c r="O44" i="44"/>
  <c r="P44" i="44"/>
  <c r="Q44" i="44"/>
  <c r="H45" i="44"/>
  <c r="O45" i="44"/>
  <c r="P45" i="44"/>
  <c r="Q45" i="44"/>
  <c r="O31" i="44"/>
  <c r="P31" i="44"/>
  <c r="Q31" i="44"/>
  <c r="H31" i="44"/>
  <c r="O26" i="44"/>
  <c r="P26" i="44"/>
  <c r="Q26" i="44"/>
  <c r="H26" i="44"/>
  <c r="H22" i="55"/>
  <c r="O22" i="55"/>
  <c r="P22" i="55"/>
  <c r="Q22" i="55"/>
  <c r="H23" i="55"/>
  <c r="O23" i="55"/>
  <c r="P23" i="55"/>
  <c r="Q23" i="55"/>
  <c r="H24" i="55"/>
  <c r="O24" i="55"/>
  <c r="P24" i="55"/>
  <c r="Q24" i="55"/>
  <c r="H25" i="55"/>
  <c r="O25" i="55"/>
  <c r="P25" i="55"/>
  <c r="Q25" i="55"/>
  <c r="H26" i="55"/>
  <c r="O26" i="55"/>
  <c r="P26" i="55"/>
  <c r="Q26" i="55"/>
  <c r="H27" i="55"/>
  <c r="O27" i="55"/>
  <c r="P27" i="55"/>
  <c r="Q27" i="55"/>
  <c r="H28" i="55"/>
  <c r="O28" i="55"/>
  <c r="P28" i="55"/>
  <c r="Q28" i="55"/>
  <c r="H29" i="55"/>
  <c r="O29" i="55"/>
  <c r="P29" i="55"/>
  <c r="Q29" i="55"/>
  <c r="H30" i="55"/>
  <c r="O30" i="55"/>
  <c r="P30" i="55"/>
  <c r="Q30" i="55"/>
  <c r="H31" i="55"/>
  <c r="O31" i="55"/>
  <c r="P31" i="55"/>
  <c r="Q31" i="55"/>
  <c r="H32" i="55"/>
  <c r="O32" i="55"/>
  <c r="P32" i="55"/>
  <c r="Q32" i="55"/>
  <c r="H33" i="55"/>
  <c r="O33" i="55"/>
  <c r="P33" i="55"/>
  <c r="Q33" i="55"/>
  <c r="H34" i="55"/>
  <c r="O34" i="55"/>
  <c r="P34" i="55"/>
  <c r="Q34" i="55"/>
  <c r="H35" i="55"/>
  <c r="O35" i="55"/>
  <c r="P35" i="55"/>
  <c r="Q35" i="55"/>
  <c r="H36" i="55"/>
  <c r="O36" i="55"/>
  <c r="P36" i="55"/>
  <c r="Q36" i="55"/>
  <c r="H37" i="55"/>
  <c r="O37" i="55"/>
  <c r="P37" i="55"/>
  <c r="Q37" i="55"/>
  <c r="H38" i="55"/>
  <c r="O38" i="55"/>
  <c r="P38" i="55"/>
  <c r="Q38" i="55"/>
  <c r="H39" i="55"/>
  <c r="O39" i="55"/>
  <c r="P39" i="55"/>
  <c r="Q39" i="55"/>
  <c r="H40" i="55"/>
  <c r="O40" i="55"/>
  <c r="P40" i="55"/>
  <c r="Q40" i="55"/>
  <c r="H41" i="55"/>
  <c r="O41" i="55"/>
  <c r="P41" i="55"/>
  <c r="Q41" i="55"/>
  <c r="O19" i="44"/>
  <c r="P19" i="44"/>
  <c r="Q19" i="44"/>
  <c r="H19" i="44"/>
  <c r="H13" i="44"/>
  <c r="O12" i="44"/>
  <c r="P12" i="44"/>
  <c r="Q12" i="44"/>
  <c r="O13" i="44"/>
  <c r="P13" i="44"/>
  <c r="Q13" i="44"/>
  <c r="H12" i="44"/>
  <c r="H10" i="44"/>
  <c r="H11" i="44"/>
  <c r="H14" i="44"/>
  <c r="H15" i="44"/>
  <c r="H16" i="44"/>
  <c r="H17" i="44"/>
  <c r="H18" i="44"/>
  <c r="H20" i="44"/>
  <c r="H21" i="44"/>
  <c r="H22" i="44"/>
  <c r="H24" i="44"/>
  <c r="H27" i="44"/>
  <c r="H28" i="44"/>
  <c r="H29" i="44"/>
  <c r="H30" i="44"/>
  <c r="H32" i="44"/>
  <c r="H33" i="44"/>
  <c r="H34" i="44"/>
  <c r="H35" i="44"/>
  <c r="H36" i="44"/>
  <c r="H37" i="44"/>
  <c r="H38" i="44"/>
  <c r="O34" i="44"/>
  <c r="P34" i="44"/>
  <c r="Q34" i="44"/>
  <c r="O35" i="44"/>
  <c r="P35" i="44"/>
  <c r="Q35" i="44"/>
  <c r="O36" i="44"/>
  <c r="P36" i="44"/>
  <c r="Q36" i="44"/>
  <c r="O37" i="44"/>
  <c r="P37" i="44"/>
  <c r="Q37" i="44"/>
  <c r="O38" i="44"/>
  <c r="P38" i="44"/>
  <c r="Q38" i="44"/>
  <c r="Q11" i="44"/>
  <c r="Q14" i="44"/>
  <c r="Q15" i="44"/>
  <c r="Q16" i="44"/>
  <c r="Q17" i="44"/>
  <c r="Q18" i="44"/>
  <c r="Q20" i="44"/>
  <c r="Q21" i="44"/>
  <c r="Q22" i="44"/>
  <c r="Q24" i="44"/>
  <c r="Q27" i="44"/>
  <c r="Q28" i="44"/>
  <c r="Q29" i="44"/>
  <c r="Q30" i="44"/>
  <c r="Q32" i="44"/>
  <c r="Q33" i="44"/>
  <c r="P11" i="44"/>
  <c r="P14" i="44"/>
  <c r="P15" i="44"/>
  <c r="P16" i="44"/>
  <c r="P17" i="44"/>
  <c r="P18" i="44"/>
  <c r="P20" i="44"/>
  <c r="P21" i="44"/>
  <c r="P22" i="44"/>
  <c r="P24" i="44"/>
  <c r="P27" i="44"/>
  <c r="P28" i="44"/>
  <c r="P29" i="44"/>
  <c r="P30" i="44"/>
  <c r="P32" i="44"/>
  <c r="P33" i="44"/>
  <c r="O11" i="44"/>
  <c r="O14" i="44"/>
  <c r="O15" i="44"/>
  <c r="O16" i="44"/>
  <c r="O17" i="44"/>
  <c r="O18" i="44"/>
  <c r="O20" i="44"/>
  <c r="O21" i="44"/>
  <c r="O22" i="44"/>
  <c r="O24" i="44"/>
  <c r="O27" i="44"/>
  <c r="O28" i="44"/>
  <c r="O29" i="44"/>
  <c r="O30" i="44"/>
  <c r="O32" i="44"/>
  <c r="S144" i="2"/>
  <c r="S147" i="2"/>
  <c r="S150" i="2"/>
  <c r="S153" i="2"/>
  <c r="S156" i="2"/>
  <c r="S141" i="2"/>
  <c r="P156" i="2"/>
  <c r="R156" i="2" s="1"/>
  <c r="T156" i="2" s="1"/>
  <c r="P153" i="2"/>
  <c r="R153" i="2" s="1"/>
  <c r="T153" i="2" s="1"/>
  <c r="P150" i="2"/>
  <c r="R150" i="2" s="1"/>
  <c r="T150" i="2" s="1"/>
  <c r="P147" i="2"/>
  <c r="R147" i="2" s="1"/>
  <c r="T147" i="2" s="1"/>
  <c r="P144" i="2"/>
  <c r="R144" i="2" s="1"/>
  <c r="T144" i="2" s="1"/>
  <c r="P76" i="30" l="1"/>
  <c r="P75" i="30"/>
  <c r="P68" i="30"/>
  <c r="P69" i="30"/>
  <c r="P70" i="30"/>
  <c r="P71" i="30"/>
  <c r="P72" i="30"/>
  <c r="P67" i="30"/>
  <c r="P141" i="2" l="1"/>
  <c r="R141" i="2" s="1"/>
  <c r="T141" i="2" s="1"/>
  <c r="K109" i="15" l="1"/>
  <c r="J109" i="15"/>
  <c r="M106" i="15"/>
  <c r="M105" i="15"/>
  <c r="M104" i="15"/>
  <c r="K100" i="15"/>
  <c r="J100" i="15"/>
  <c r="M97" i="15"/>
  <c r="M96" i="15"/>
  <c r="M95" i="15"/>
  <c r="K91" i="15"/>
  <c r="J91" i="15"/>
  <c r="M88" i="15"/>
  <c r="M87" i="15"/>
  <c r="M86" i="15"/>
  <c r="K135" i="54"/>
  <c r="J135" i="54"/>
  <c r="M132" i="54"/>
  <c r="M131" i="54"/>
  <c r="M130" i="54"/>
  <c r="K126" i="54"/>
  <c r="J126" i="54"/>
  <c r="M123" i="54"/>
  <c r="M122" i="54"/>
  <c r="M121" i="54"/>
  <c r="K117" i="54"/>
  <c r="J117" i="54"/>
  <c r="M114" i="54"/>
  <c r="M113" i="54"/>
  <c r="M112" i="54"/>
  <c r="P73" i="30"/>
  <c r="P74" i="2" s="1"/>
  <c r="P74" i="30"/>
  <c r="P92" i="2" s="1"/>
  <c r="M109" i="15" l="1"/>
  <c r="M100" i="15"/>
  <c r="M117" i="54"/>
  <c r="M91" i="15"/>
  <c r="M135" i="54"/>
  <c r="M126" i="54"/>
  <c r="O9" i="44"/>
  <c r="O45" i="55"/>
  <c r="G45" i="55"/>
  <c r="F45" i="55"/>
  <c r="H43" i="55"/>
  <c r="Q21" i="55"/>
  <c r="P21" i="55"/>
  <c r="O21" i="55"/>
  <c r="H21" i="55"/>
  <c r="Q20" i="55"/>
  <c r="P20" i="55"/>
  <c r="O20" i="55"/>
  <c r="H20" i="55"/>
  <c r="Q19" i="55"/>
  <c r="P19" i="55"/>
  <c r="O19" i="55"/>
  <c r="H19" i="55"/>
  <c r="Q18" i="55"/>
  <c r="P18" i="55"/>
  <c r="O18" i="55"/>
  <c r="H18" i="55"/>
  <c r="Q17" i="55"/>
  <c r="P17" i="55"/>
  <c r="O17" i="55"/>
  <c r="H17" i="55"/>
  <c r="Q16" i="55"/>
  <c r="P16" i="55"/>
  <c r="O16" i="55"/>
  <c r="H16" i="55"/>
  <c r="Q15" i="55"/>
  <c r="P15" i="55"/>
  <c r="O15" i="55"/>
  <c r="H15" i="55"/>
  <c r="Q14" i="55"/>
  <c r="P14" i="55"/>
  <c r="O14" i="55"/>
  <c r="H14" i="55"/>
  <c r="Q13" i="55"/>
  <c r="P13" i="55"/>
  <c r="O13" i="55"/>
  <c r="H13" i="55"/>
  <c r="Q12" i="55"/>
  <c r="P12" i="55"/>
  <c r="O12" i="55"/>
  <c r="H12" i="55"/>
  <c r="Q11" i="55"/>
  <c r="P11" i="55"/>
  <c r="O11" i="55"/>
  <c r="H11" i="55"/>
  <c r="Q10" i="55"/>
  <c r="P10" i="55"/>
  <c r="O10" i="55"/>
  <c r="H10" i="55"/>
  <c r="Q9" i="55"/>
  <c r="P9" i="55"/>
  <c r="O9" i="55"/>
  <c r="H9" i="55"/>
  <c r="F94" i="54"/>
  <c r="M40" i="2" s="1"/>
  <c r="F93" i="54"/>
  <c r="M34" i="2" s="1"/>
  <c r="F92" i="54"/>
  <c r="M33" i="2" s="1"/>
  <c r="F91" i="54"/>
  <c r="M32" i="2" s="1"/>
  <c r="F90" i="54"/>
  <c r="M31" i="2" s="1"/>
  <c r="E89" i="54"/>
  <c r="M24" i="2" s="1"/>
  <c r="E88" i="54"/>
  <c r="M22" i="2" s="1"/>
  <c r="E87" i="54"/>
  <c r="I81" i="54"/>
  <c r="H81" i="54"/>
  <c r="J9" i="54"/>
  <c r="J10" i="54" s="1"/>
  <c r="J11" i="54" s="1"/>
  <c r="J12" i="54" s="1"/>
  <c r="J13" i="54" s="1"/>
  <c r="J14" i="54" s="1"/>
  <c r="J15" i="54" s="1"/>
  <c r="J16" i="54" l="1"/>
  <c r="J17" i="54" s="1"/>
  <c r="J18" i="54" s="1"/>
  <c r="J19" i="54" s="1"/>
  <c r="J20" i="54" s="1"/>
  <c r="J21" i="54" s="1"/>
  <c r="J22" i="54" s="1"/>
  <c r="M30" i="2"/>
  <c r="H45" i="55"/>
  <c r="E96" i="54"/>
  <c r="M20" i="2"/>
  <c r="J81" i="54"/>
  <c r="J23" i="54" l="1"/>
  <c r="J24" i="54" s="1"/>
  <c r="J25" i="54" s="1"/>
  <c r="J26" i="54" s="1"/>
  <c r="J27" i="54" s="1"/>
  <c r="J28" i="54" s="1"/>
  <c r="J29" i="54" s="1"/>
  <c r="J30" i="54" s="1"/>
  <c r="J31" i="54" s="1"/>
  <c r="J32" i="54" s="1"/>
  <c r="J33" i="54" s="1"/>
  <c r="J34" i="54" s="1"/>
  <c r="J35" i="54" s="1"/>
  <c r="J36" i="54" s="1"/>
  <c r="J37" i="54" s="1"/>
  <c r="J38" i="54" s="1"/>
  <c r="J39" i="54" s="1"/>
  <c r="J40" i="54" s="1"/>
  <c r="J41" i="54" s="1"/>
  <c r="J42" i="54" s="1"/>
  <c r="J43" i="54" s="1"/>
  <c r="J44" i="54" s="1"/>
  <c r="J45" i="54" s="1"/>
  <c r="J46" i="54" s="1"/>
  <c r="J47" i="54" s="1"/>
  <c r="J48" i="54" s="1"/>
  <c r="J49" i="54" s="1"/>
  <c r="J50" i="54" s="1"/>
  <c r="J51" i="54" s="1"/>
  <c r="J52" i="54" s="1"/>
  <c r="J53" i="54" s="1"/>
  <c r="J54" i="54" s="1"/>
  <c r="J55" i="54" s="1"/>
  <c r="J56" i="54" s="1"/>
  <c r="J57" i="54" s="1"/>
  <c r="J58" i="54" s="1"/>
  <c r="J59" i="54" s="1"/>
  <c r="J60" i="54" s="1"/>
  <c r="J61" i="54" s="1"/>
  <c r="J62" i="54" s="1"/>
  <c r="F95" i="54"/>
  <c r="M42" i="2" s="1"/>
  <c r="J63" i="54" l="1"/>
  <c r="J64" i="54" s="1"/>
  <c r="J65" i="54" s="1"/>
  <c r="J66" i="54" s="1"/>
  <c r="J67" i="54" s="1"/>
  <c r="J68" i="54" s="1"/>
  <c r="J69" i="54" s="1"/>
  <c r="J70" i="54" s="1"/>
  <c r="J71" i="54" s="1"/>
  <c r="J72" i="54" s="1"/>
  <c r="J73" i="54" s="1"/>
  <c r="J74" i="54" s="1"/>
  <c r="J75" i="54" s="1"/>
  <c r="J76" i="54" s="1"/>
  <c r="F96" i="54"/>
  <c r="J77" i="54" l="1"/>
  <c r="J78" i="54" s="1"/>
  <c r="J79" i="54" s="1"/>
  <c r="F52" i="44"/>
  <c r="Q10" i="44" l="1"/>
  <c r="Q9" i="44"/>
  <c r="O52" i="44"/>
  <c r="P10" i="44"/>
  <c r="P9" i="44"/>
  <c r="O33" i="44"/>
  <c r="O10" i="44"/>
  <c r="P114" i="2" l="1"/>
  <c r="P66" i="30"/>
  <c r="P65" i="30"/>
  <c r="P126" i="2" s="1"/>
  <c r="P64" i="30"/>
  <c r="P63" i="30"/>
  <c r="P62" i="30"/>
  <c r="P61" i="30"/>
  <c r="P127" i="2" s="1"/>
  <c r="P60" i="30"/>
  <c r="P59" i="30"/>
  <c r="P58" i="30"/>
  <c r="P119" i="2" s="1"/>
  <c r="P57" i="30"/>
  <c r="P56" i="30"/>
  <c r="P55" i="30"/>
  <c r="P54" i="30"/>
  <c r="P53" i="30"/>
  <c r="P52" i="30"/>
  <c r="P51" i="30"/>
  <c r="P50" i="30"/>
  <c r="P49" i="30"/>
  <c r="P48" i="30"/>
  <c r="P47" i="30"/>
  <c r="P46" i="30"/>
  <c r="P45" i="30"/>
  <c r="P44" i="30"/>
  <c r="P109" i="2" s="1"/>
  <c r="P43" i="30"/>
  <c r="P108" i="2" s="1"/>
  <c r="P42" i="30"/>
  <c r="P41" i="30"/>
  <c r="P40" i="30"/>
  <c r="P39" i="30"/>
  <c r="P104" i="2" s="1"/>
  <c r="P38" i="30"/>
  <c r="P103" i="2" s="1"/>
  <c r="P37" i="30"/>
  <c r="P102" i="2" s="1"/>
  <c r="P36" i="30"/>
  <c r="P35" i="30"/>
  <c r="P99" i="2" s="1"/>
  <c r="P34" i="30"/>
  <c r="P97" i="2" s="1"/>
  <c r="P33" i="30"/>
  <c r="P96" i="2" s="1"/>
  <c r="P32" i="30"/>
  <c r="P95" i="2" s="1"/>
  <c r="P31" i="30"/>
  <c r="P94" i="2" s="1"/>
  <c r="P30" i="30"/>
  <c r="P93" i="2" s="1"/>
  <c r="P29" i="30"/>
  <c r="P28" i="30"/>
  <c r="P27" i="30"/>
  <c r="P26" i="30"/>
  <c r="P25" i="30"/>
  <c r="P24" i="30"/>
  <c r="P23" i="30"/>
  <c r="P22" i="30"/>
  <c r="P78" i="2" s="1"/>
  <c r="P21" i="30"/>
  <c r="P77" i="2" s="1"/>
  <c r="P20" i="30"/>
  <c r="P19" i="30"/>
  <c r="P18" i="30"/>
  <c r="P17" i="30"/>
  <c r="P16" i="30"/>
  <c r="P15" i="30"/>
  <c r="P70" i="2" s="1"/>
  <c r="P14" i="30"/>
  <c r="P13" i="30"/>
  <c r="P12" i="30"/>
  <c r="P67" i="2" s="1"/>
  <c r="P11" i="30"/>
  <c r="P10" i="30"/>
  <c r="P9" i="30"/>
  <c r="P8" i="30"/>
  <c r="P60" i="2" s="1"/>
  <c r="P7" i="30"/>
  <c r="P59" i="2" s="1"/>
  <c r="P107" i="2"/>
  <c r="H55" i="15"/>
  <c r="P125" i="2"/>
  <c r="G52" i="44"/>
  <c r="H50" i="44"/>
  <c r="H9" i="44"/>
  <c r="K68" i="15"/>
  <c r="M41" i="2" s="1"/>
  <c r="K67" i="15"/>
  <c r="K66" i="15"/>
  <c r="K65" i="15"/>
  <c r="K64" i="15"/>
  <c r="J63" i="15"/>
  <c r="M25" i="2" s="1"/>
  <c r="J62" i="15"/>
  <c r="M23" i="2" s="1"/>
  <c r="J61" i="15"/>
  <c r="M21" i="2" s="1"/>
  <c r="I55" i="15"/>
  <c r="J8" i="15"/>
  <c r="J9" i="15" s="1"/>
  <c r="J10" i="15" s="1"/>
  <c r="J11" i="15" s="1"/>
  <c r="J12" i="15" s="1"/>
  <c r="J13" i="15" s="1"/>
  <c r="J14" i="15" s="1"/>
  <c r="J15" i="15" s="1"/>
  <c r="J16" i="15" s="1"/>
  <c r="L68" i="15"/>
  <c r="L67" i="15"/>
  <c r="L66" i="15"/>
  <c r="L65" i="15"/>
  <c r="L64" i="15"/>
  <c r="P62" i="2" l="1"/>
  <c r="M39" i="2"/>
  <c r="M38" i="2"/>
  <c r="M37" i="2"/>
  <c r="M36" i="2"/>
  <c r="P73" i="2"/>
  <c r="S27" i="2"/>
  <c r="S26" i="2"/>
  <c r="M26" i="2"/>
  <c r="P121" i="2"/>
  <c r="P120" i="2"/>
  <c r="P124" i="2"/>
  <c r="P123" i="2"/>
  <c r="P122" i="2"/>
  <c r="P75" i="2"/>
  <c r="P69" i="2"/>
  <c r="P82" i="2"/>
  <c r="P111" i="2"/>
  <c r="P64" i="2"/>
  <c r="P76" i="2"/>
  <c r="P101" i="2"/>
  <c r="P112" i="2"/>
  <c r="P72" i="2"/>
  <c r="P71" i="2"/>
  <c r="P113" i="2"/>
  <c r="P105" i="2"/>
  <c r="P106" i="2"/>
  <c r="P116" i="2"/>
  <c r="P68" i="2"/>
  <c r="P110" i="2"/>
  <c r="P83" i="2"/>
  <c r="P84" i="2"/>
  <c r="P88" i="2"/>
  <c r="P66" i="2"/>
  <c r="P86" i="2"/>
  <c r="P87" i="2"/>
  <c r="P85" i="2"/>
  <c r="J17" i="15"/>
  <c r="J18" i="15" s="1"/>
  <c r="J19" i="15" s="1"/>
  <c r="J20" i="15" s="1"/>
  <c r="J21" i="15" s="1"/>
  <c r="J22" i="15" s="1"/>
  <c r="J23" i="15" s="1"/>
  <c r="J24" i="15" s="1"/>
  <c r="J25" i="15" s="1"/>
  <c r="J26" i="15" s="1"/>
  <c r="J27" i="15" s="1"/>
  <c r="J28" i="15" s="1"/>
  <c r="J29" i="15" s="1"/>
  <c r="H52" i="44"/>
  <c r="J70" i="15"/>
  <c r="O112" i="2"/>
  <c r="O113" i="2"/>
  <c r="J55" i="15"/>
  <c r="O114" i="2"/>
  <c r="J30" i="15" l="1"/>
  <c r="J31" i="15" s="1"/>
  <c r="J32" i="15" s="1"/>
  <c r="J33" i="15" s="1"/>
  <c r="J34" i="15" s="1"/>
  <c r="J35" i="15" s="1"/>
  <c r="J36" i="15" s="1"/>
  <c r="J37" i="15" s="1"/>
  <c r="J38" i="15" s="1"/>
  <c r="M35" i="2"/>
  <c r="K69" i="15"/>
  <c r="M43" i="2" s="1"/>
  <c r="S44" i="2"/>
  <c r="J39" i="15" l="1"/>
  <c r="J40" i="15" s="1"/>
  <c r="J41" i="15" s="1"/>
  <c r="J42" i="15" s="1"/>
  <c r="J43" i="15" s="1"/>
  <c r="J44" i="15" s="1"/>
  <c r="J45" i="15" s="1"/>
  <c r="J46" i="15" s="1"/>
  <c r="J47" i="15" s="1"/>
  <c r="J48" i="15" s="1"/>
  <c r="K70" i="15"/>
  <c r="S45" i="2"/>
  <c r="M44" i="2"/>
  <c r="J49" i="15" l="1"/>
  <c r="J50" i="15" s="1"/>
  <c r="J51" i="15" l="1"/>
  <c r="J52" i="15" s="1"/>
  <c r="J53" i="15" s="1"/>
</calcChain>
</file>

<file path=xl/sharedStrings.xml><?xml version="1.0" encoding="utf-8"?>
<sst xmlns="http://schemas.openxmlformats.org/spreadsheetml/2006/main" count="1457" uniqueCount="875">
  <si>
    <t>（様式第1－８号）</t>
    <rPh sb="3" eb="4">
      <t>ダイ</t>
    </rPh>
    <rPh sb="7" eb="8">
      <t>ゴウ</t>
    </rPh>
    <phoneticPr fontId="2"/>
  </si>
  <si>
    <t>収入の部</t>
    <rPh sb="0" eb="2">
      <t>シュウニュウ</t>
    </rPh>
    <rPh sb="3" eb="4">
      <t>ブ</t>
    </rPh>
    <phoneticPr fontId="2"/>
  </si>
  <si>
    <t>項　　目</t>
    <rPh sb="0" eb="1">
      <t>コウ</t>
    </rPh>
    <rPh sb="3" eb="4">
      <t>メ</t>
    </rPh>
    <phoneticPr fontId="2"/>
  </si>
  <si>
    <t>金額</t>
    <rPh sb="0" eb="1">
      <t>キン</t>
    </rPh>
    <rPh sb="1" eb="2">
      <t>ガク</t>
    </rPh>
    <phoneticPr fontId="2"/>
  </si>
  <si>
    <t>１．</t>
    <phoneticPr fontId="2"/>
  </si>
  <si>
    <t>利子等</t>
    <rPh sb="0" eb="2">
      <t>リシ</t>
    </rPh>
    <rPh sb="2" eb="3">
      <t>トウ</t>
    </rPh>
    <phoneticPr fontId="2"/>
  </si>
  <si>
    <t>２．</t>
    <phoneticPr fontId="2"/>
  </si>
  <si>
    <t>返還</t>
    <rPh sb="0" eb="2">
      <t>ヘンカン</t>
    </rPh>
    <phoneticPr fontId="2"/>
  </si>
  <si>
    <t>３．</t>
    <phoneticPr fontId="2"/>
  </si>
  <si>
    <t>　合　　　計</t>
    <rPh sb="1" eb="2">
      <t>ゴウ</t>
    </rPh>
    <rPh sb="5" eb="6">
      <t>ケイ</t>
    </rPh>
    <phoneticPr fontId="2"/>
  </si>
  <si>
    <t>日当</t>
    <rPh sb="0" eb="2">
      <t>ニットウ</t>
    </rPh>
    <phoneticPr fontId="2"/>
  </si>
  <si>
    <t>購入・リース費</t>
    <rPh sb="0" eb="2">
      <t>コウニュウ</t>
    </rPh>
    <rPh sb="6" eb="7">
      <t>ヒ</t>
    </rPh>
    <phoneticPr fontId="2"/>
  </si>
  <si>
    <t>外注費</t>
    <rPh sb="0" eb="3">
      <t>ガイチュウヒ</t>
    </rPh>
    <phoneticPr fontId="2"/>
  </si>
  <si>
    <t>その他</t>
    <rPh sb="2" eb="3">
      <t>ホカ</t>
    </rPh>
    <phoneticPr fontId="2"/>
  </si>
  <si>
    <t>活動項目</t>
    <rPh sb="0" eb="2">
      <t>カツドウ</t>
    </rPh>
    <rPh sb="2" eb="4">
      <t>コウモク</t>
    </rPh>
    <phoneticPr fontId="2"/>
  </si>
  <si>
    <t>計画</t>
    <rPh sb="0" eb="2">
      <t>ケイカク</t>
    </rPh>
    <phoneticPr fontId="2"/>
  </si>
  <si>
    <t>水路</t>
    <rPh sb="0" eb="2">
      <t>スイロ</t>
    </rPh>
    <phoneticPr fontId="2"/>
  </si>
  <si>
    <t>農道</t>
    <rPh sb="0" eb="2">
      <t>ノウドウ</t>
    </rPh>
    <phoneticPr fontId="2"/>
  </si>
  <si>
    <t>ため池</t>
    <rPh sb="2" eb="3">
      <t>イケ</t>
    </rPh>
    <phoneticPr fontId="2"/>
  </si>
  <si>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2"/>
  </si>
  <si>
    <t>広報活動</t>
    <rPh sb="0" eb="2">
      <t>コウホウ</t>
    </rPh>
    <rPh sb="2" eb="4">
      <t>カツドウ</t>
    </rPh>
    <phoneticPr fontId="2"/>
  </si>
  <si>
    <t>○</t>
    <phoneticPr fontId="2"/>
  </si>
  <si>
    <t>延べ数量</t>
    <rPh sb="0" eb="1">
      <t>ノ</t>
    </rPh>
    <rPh sb="2" eb="4">
      <t>スウリョウ</t>
    </rPh>
    <phoneticPr fontId="2"/>
  </si>
  <si>
    <t>活動内容</t>
    <rPh sb="0" eb="2">
      <t>カツドウ</t>
    </rPh>
    <rPh sb="2" eb="4">
      <t>ナイヨウ</t>
    </rPh>
    <phoneticPr fontId="2"/>
  </si>
  <si>
    <t>共通</t>
    <rPh sb="0" eb="2">
      <t>キョウツウ</t>
    </rPh>
    <phoneticPr fontId="2"/>
  </si>
  <si>
    <t>農用地</t>
    <phoneticPr fontId="2"/>
  </si>
  <si>
    <t>実践活動</t>
    <phoneticPr fontId="2"/>
  </si>
  <si>
    <t>取組</t>
    <rPh sb="0" eb="2">
      <t>トリクミ</t>
    </rPh>
    <phoneticPr fontId="2"/>
  </si>
  <si>
    <t>合計</t>
    <rPh sb="0" eb="2">
      <t>ゴウケイ</t>
    </rPh>
    <phoneticPr fontId="2"/>
  </si>
  <si>
    <t>組織名称</t>
    <rPh sb="0" eb="2">
      <t>ソシキ</t>
    </rPh>
    <rPh sb="2" eb="4">
      <t>メイショウ</t>
    </rPh>
    <phoneticPr fontId="2"/>
  </si>
  <si>
    <t>計画</t>
    <rPh sb="0" eb="2">
      <t>ケイカク</t>
    </rPh>
    <phoneticPr fontId="2"/>
  </si>
  <si>
    <t>内容</t>
    <rPh sb="0" eb="2">
      <t>ナイヨウ</t>
    </rPh>
    <phoneticPr fontId="2"/>
  </si>
  <si>
    <t>（km,箇所）</t>
    <rPh sb="4" eb="6">
      <t>カショ</t>
    </rPh>
    <phoneticPr fontId="2"/>
  </si>
  <si>
    <t>施設区分</t>
    <rPh sb="0" eb="2">
      <t>シセツ</t>
    </rPh>
    <rPh sb="2" eb="4">
      <t>クブン</t>
    </rPh>
    <phoneticPr fontId="2"/>
  </si>
  <si>
    <t>多面的機能支払交付金に係る実施状況報告書</t>
  </si>
  <si>
    <t>備　考</t>
    <rPh sb="0" eb="1">
      <t>ソナエ</t>
    </rPh>
    <rPh sb="2" eb="3">
      <t>コウ</t>
    </rPh>
    <phoneticPr fontId="2"/>
  </si>
  <si>
    <t>実施</t>
    <rPh sb="0" eb="2">
      <t>ジッシ</t>
    </rPh>
    <phoneticPr fontId="2"/>
  </si>
  <si>
    <t>農地維持支払交付金の交付を受けずに活動を実施した場合も記入してください。</t>
    <rPh sb="17" eb="19">
      <t>カツドウ</t>
    </rPh>
    <phoneticPr fontId="2"/>
  </si>
  <si>
    <t>施設の軽微な補修</t>
    <rPh sb="0" eb="2">
      <t>シセツ</t>
    </rPh>
    <rPh sb="3" eb="5">
      <t>ケイビ</t>
    </rPh>
    <rPh sb="6" eb="8">
      <t>ホシュウ</t>
    </rPh>
    <phoneticPr fontId="2"/>
  </si>
  <si>
    <t>地域資源の基礎的な保全活動</t>
    <rPh sb="0" eb="2">
      <t>チイキ</t>
    </rPh>
    <rPh sb="2" eb="4">
      <t>シゲン</t>
    </rPh>
    <rPh sb="5" eb="8">
      <t>キソテキ</t>
    </rPh>
    <rPh sb="9" eb="11">
      <t>ホゼン</t>
    </rPh>
    <rPh sb="11" eb="13">
      <t>カツドウ</t>
    </rPh>
    <phoneticPr fontId="2"/>
  </si>
  <si>
    <t>実績</t>
    <rPh sb="0" eb="2">
      <t>ジッセキ</t>
    </rPh>
    <phoneticPr fontId="2"/>
  </si>
  <si>
    <t>農地中間管理機構の借り受け</t>
    <rPh sb="0" eb="2">
      <t>ノウチ</t>
    </rPh>
    <rPh sb="2" eb="4">
      <t>チュウカン</t>
    </rPh>
    <rPh sb="4" eb="6">
      <t>カンリ</t>
    </rPh>
    <rPh sb="6" eb="8">
      <t>キコウ</t>
    </rPh>
    <rPh sb="9" eb="10">
      <t>カ</t>
    </rPh>
    <rPh sb="11" eb="12">
      <t>ウ</t>
    </rPh>
    <phoneticPr fontId="2"/>
  </si>
  <si>
    <t>消費税に係る課税事業者の該当の有無</t>
    <rPh sb="0" eb="3">
      <t>ショウヒゼイ</t>
    </rPh>
    <rPh sb="4" eb="5">
      <t>カカワ</t>
    </rPh>
    <rPh sb="6" eb="8">
      <t>カゼイ</t>
    </rPh>
    <rPh sb="8" eb="11">
      <t>ジギョウシャ</t>
    </rPh>
    <rPh sb="12" eb="14">
      <t>ガイトウ</t>
    </rPh>
    <rPh sb="15" eb="17">
      <t>ウム</t>
    </rPh>
    <phoneticPr fontId="2"/>
  </si>
  <si>
    <t>開催日</t>
    <rPh sb="0" eb="3">
      <t>カイサイビ</t>
    </rPh>
    <phoneticPr fontId="2"/>
  </si>
  <si>
    <t>下記のとおり、総会又は運営委員会を開催し構成員の了解を得ています。</t>
    <rPh sb="0" eb="2">
      <t>カキ</t>
    </rPh>
    <rPh sb="7" eb="9">
      <t>ソウカイ</t>
    </rPh>
    <rPh sb="9" eb="10">
      <t>マタ</t>
    </rPh>
    <rPh sb="11" eb="13">
      <t>ウンエイ</t>
    </rPh>
    <rPh sb="13" eb="16">
      <t>イインカイ</t>
    </rPh>
    <rPh sb="17" eb="19">
      <t>カイサイ</t>
    </rPh>
    <rPh sb="20" eb="23">
      <t>コウセイイン</t>
    </rPh>
    <rPh sb="24" eb="26">
      <t>リョウカイ</t>
    </rPh>
    <rPh sb="27" eb="28">
      <t>エ</t>
    </rPh>
    <phoneticPr fontId="2"/>
  </si>
  <si>
    <t>下記にあてはまる場合は○を記入してください。</t>
    <rPh sb="0" eb="2">
      <t>カキ</t>
    </rPh>
    <rPh sb="8" eb="10">
      <t>バアイ</t>
    </rPh>
    <rPh sb="13" eb="15">
      <t>キニュウ</t>
    </rPh>
    <phoneticPr fontId="2"/>
  </si>
  <si>
    <t>（別添）</t>
    <rPh sb="1" eb="3">
      <t>ベッテン</t>
    </rPh>
    <phoneticPr fontId="2"/>
  </si>
  <si>
    <t>「計画」欄：活動計画書において計画した活動に「○」、計画外の活動項目に「－」を記入する。</t>
    <rPh sb="1" eb="3">
      <t>ケイカク</t>
    </rPh>
    <rPh sb="4" eb="5">
      <t>ラン</t>
    </rPh>
    <rPh sb="6" eb="8">
      <t>カツドウ</t>
    </rPh>
    <rPh sb="8" eb="11">
      <t>ケイカクショ</t>
    </rPh>
    <rPh sb="15" eb="17">
      <t>ケイカク</t>
    </rPh>
    <rPh sb="19" eb="21">
      <t>カツドウ</t>
    </rPh>
    <rPh sb="26" eb="28">
      <t>ケイカク</t>
    </rPh>
    <rPh sb="30" eb="32">
      <t>カツドウ</t>
    </rPh>
    <phoneticPr fontId="2"/>
  </si>
  <si>
    <t>「実施」欄：活動要件を満たした活動項目に「○」、要件を満たせなかった場合や実施しなかった
　　　　　　場合に「×」を記入する。対象外の活動項目には「－」を記入する。</t>
    <rPh sb="1" eb="3">
      <t>ジッシ</t>
    </rPh>
    <rPh sb="4" eb="5">
      <t>ラン</t>
    </rPh>
    <rPh sb="6" eb="8">
      <t>カツドウ</t>
    </rPh>
    <rPh sb="8" eb="10">
      <t>ヨウケン</t>
    </rPh>
    <rPh sb="11" eb="12">
      <t>ミ</t>
    </rPh>
    <rPh sb="15" eb="17">
      <t>カツドウ</t>
    </rPh>
    <rPh sb="17" eb="19">
      <t>コウモク</t>
    </rPh>
    <rPh sb="24" eb="26">
      <t>ヨウケン</t>
    </rPh>
    <rPh sb="27" eb="28">
      <t>ミ</t>
    </rPh>
    <rPh sb="34" eb="36">
      <t>バアイ</t>
    </rPh>
    <rPh sb="63" eb="66">
      <t>タイショウガイ</t>
    </rPh>
    <rPh sb="67" eb="69">
      <t>カツドウ</t>
    </rPh>
    <rPh sb="69" eb="71">
      <t>コウモク</t>
    </rPh>
    <rPh sb="77" eb="79">
      <t>キニュウ</t>
    </rPh>
    <phoneticPr fontId="2"/>
  </si>
  <si>
    <t>備考</t>
    <rPh sb="0" eb="2">
      <t>ビコウ</t>
    </rPh>
    <phoneticPr fontId="2"/>
  </si>
  <si>
    <t>農業者</t>
    <rPh sb="0" eb="3">
      <t>ノウギョウシャ</t>
    </rPh>
    <phoneticPr fontId="2"/>
  </si>
  <si>
    <t>日付</t>
    <phoneticPr fontId="2"/>
  </si>
  <si>
    <t>分類</t>
    <phoneticPr fontId="2"/>
  </si>
  <si>
    <t>領収書
番号</t>
    <phoneticPr fontId="2"/>
  </si>
  <si>
    <t>活動
実施日</t>
    <phoneticPr fontId="2"/>
  </si>
  <si>
    <t>備考</t>
    <phoneticPr fontId="2"/>
  </si>
  <si>
    <t>合　　計</t>
    <rPh sb="0" eb="1">
      <t>ゴウ</t>
    </rPh>
    <rPh sb="3" eb="4">
      <t>ケイ</t>
    </rPh>
    <phoneticPr fontId="2"/>
  </si>
  <si>
    <t>※領収書は、通し番号を記入した上で、必ず保管しておいてください。（領収書の保管の方法は袋等による保管でも構いません。）</t>
    <rPh sb="1" eb="4">
      <t>リョウシュウショ</t>
    </rPh>
    <rPh sb="6" eb="7">
      <t>トオ</t>
    </rPh>
    <rPh sb="8" eb="10">
      <t>バンゴウ</t>
    </rPh>
    <rPh sb="11" eb="13">
      <t>キニュウ</t>
    </rPh>
    <rPh sb="15" eb="16">
      <t>ウエ</t>
    </rPh>
    <rPh sb="18" eb="19">
      <t>カナラ</t>
    </rPh>
    <rPh sb="20" eb="22">
      <t>ホカン</t>
    </rPh>
    <rPh sb="33" eb="36">
      <t>リョウシュウショ</t>
    </rPh>
    <rPh sb="37" eb="39">
      <t>ホカン</t>
    </rPh>
    <rPh sb="40" eb="42">
      <t>ホウホウ</t>
    </rPh>
    <rPh sb="43" eb="44">
      <t>フクロ</t>
    </rPh>
    <rPh sb="44" eb="45">
      <t>トウ</t>
    </rPh>
    <rPh sb="48" eb="50">
      <t>ホカン</t>
    </rPh>
    <rPh sb="52" eb="53">
      <t>カマ</t>
    </rPh>
    <phoneticPr fontId="2"/>
  </si>
  <si>
    <t>（円）</t>
    <rPh sb="1" eb="2">
      <t>エン</t>
    </rPh>
    <phoneticPr fontId="2"/>
  </si>
  <si>
    <t>項目</t>
    <rPh sb="0" eb="2">
      <t>コウモク</t>
    </rPh>
    <phoneticPr fontId="2"/>
  </si>
  <si>
    <t>金額</t>
    <rPh sb="0" eb="2">
      <t>キンガク</t>
    </rPh>
    <phoneticPr fontId="2"/>
  </si>
  <si>
    <t>番号</t>
    <rPh sb="0" eb="2">
      <t>バンゴウ</t>
    </rPh>
    <phoneticPr fontId="18"/>
  </si>
  <si>
    <t>日当</t>
    <rPh sb="0" eb="2">
      <t>ニットウ</t>
    </rPh>
    <phoneticPr fontId="18"/>
  </si>
  <si>
    <t>活動参加者に対して支払った日当</t>
    <rPh sb="0" eb="2">
      <t>カツドウ</t>
    </rPh>
    <rPh sb="2" eb="5">
      <t>サンカシャ</t>
    </rPh>
    <rPh sb="6" eb="7">
      <t>タイ</t>
    </rPh>
    <rPh sb="9" eb="11">
      <t>シハラ</t>
    </rPh>
    <rPh sb="13" eb="15">
      <t>ニットウ</t>
    </rPh>
    <phoneticPr fontId="18"/>
  </si>
  <si>
    <t>農村文化の伝承を通じた農村コミュニティの強化</t>
    <rPh sb="0" eb="2">
      <t>ノウソン</t>
    </rPh>
    <rPh sb="2" eb="4">
      <t>ブンカ</t>
    </rPh>
    <rPh sb="5" eb="7">
      <t>デンショウ</t>
    </rPh>
    <rPh sb="8" eb="9">
      <t>ツウ</t>
    </rPh>
    <rPh sb="11" eb="13">
      <t>ノウソン</t>
    </rPh>
    <rPh sb="20" eb="22">
      <t>キョウカ</t>
    </rPh>
    <phoneticPr fontId="2"/>
  </si>
  <si>
    <t>医療・福祉との連携</t>
    <rPh sb="0" eb="2">
      <t>イリョウ</t>
    </rPh>
    <rPh sb="3" eb="5">
      <t>フクシ</t>
    </rPh>
    <rPh sb="7" eb="9">
      <t>レンケイ</t>
    </rPh>
    <phoneticPr fontId="2"/>
  </si>
  <si>
    <t>農村環境保全活動の幅広い展開</t>
    <rPh sb="0" eb="2">
      <t>ノウソン</t>
    </rPh>
    <rPh sb="2" eb="4">
      <t>カンキョウ</t>
    </rPh>
    <rPh sb="4" eb="6">
      <t>ホゼン</t>
    </rPh>
    <rPh sb="6" eb="8">
      <t>カツドウ</t>
    </rPh>
    <rPh sb="9" eb="11">
      <t>ハバヒロ</t>
    </rPh>
    <rPh sb="12" eb="14">
      <t>テンカイ</t>
    </rPh>
    <phoneticPr fontId="2"/>
  </si>
  <si>
    <t>防災・減災力の強化</t>
    <rPh sb="0" eb="2">
      <t>ボウサイ</t>
    </rPh>
    <rPh sb="3" eb="5">
      <t>ゲンサイ</t>
    </rPh>
    <rPh sb="5" eb="6">
      <t>リョク</t>
    </rPh>
    <rPh sb="7" eb="9">
      <t>キョウカ</t>
    </rPh>
    <phoneticPr fontId="2"/>
  </si>
  <si>
    <t>地域住民による直営施工</t>
    <rPh sb="0" eb="2">
      <t>チイキ</t>
    </rPh>
    <rPh sb="2" eb="4">
      <t>ジュウミン</t>
    </rPh>
    <rPh sb="7" eb="9">
      <t>チョクエイ</t>
    </rPh>
    <rPh sb="9" eb="11">
      <t>セコウ</t>
    </rPh>
    <phoneticPr fontId="2"/>
  </si>
  <si>
    <t>遊休農地の有効活用</t>
    <rPh sb="0" eb="2">
      <t>ユウキュウ</t>
    </rPh>
    <rPh sb="2" eb="4">
      <t>ノウチ</t>
    </rPh>
    <rPh sb="5" eb="7">
      <t>ユウコウ</t>
    </rPh>
    <rPh sb="7" eb="9">
      <t>カツヨウ</t>
    </rPh>
    <phoneticPr fontId="2"/>
  </si>
  <si>
    <t>水田の貯留機能向上活動</t>
    <rPh sb="0" eb="2">
      <t>スイデン</t>
    </rPh>
    <rPh sb="3" eb="5">
      <t>チョリュウ</t>
    </rPh>
    <rPh sb="5" eb="7">
      <t>キノウ</t>
    </rPh>
    <rPh sb="7" eb="9">
      <t>コウジョウ</t>
    </rPh>
    <rPh sb="9" eb="11">
      <t>カツドウ</t>
    </rPh>
    <phoneticPr fontId="2"/>
  </si>
  <si>
    <t>景観形成のための施設への植栽等</t>
    <rPh sb="0" eb="2">
      <t>ケイカン</t>
    </rPh>
    <rPh sb="2" eb="4">
      <t>ケイセイ</t>
    </rPh>
    <rPh sb="8" eb="10">
      <t>シセツ</t>
    </rPh>
    <rPh sb="12" eb="14">
      <t>ショクサイ</t>
    </rPh>
    <rPh sb="14" eb="15">
      <t>トウ</t>
    </rPh>
    <phoneticPr fontId="2"/>
  </si>
  <si>
    <t>水質モニタリングの実施・記録管理</t>
    <rPh sb="0" eb="2">
      <t>スイシツ</t>
    </rPh>
    <rPh sb="9" eb="11">
      <t>ジッシ</t>
    </rPh>
    <rPh sb="12" eb="14">
      <t>キロク</t>
    </rPh>
    <rPh sb="14" eb="16">
      <t>カンリ</t>
    </rPh>
    <phoneticPr fontId="2"/>
  </si>
  <si>
    <t>外来種の駆除</t>
    <rPh sb="0" eb="3">
      <t>ガイライシュ</t>
    </rPh>
    <rPh sb="4" eb="6">
      <t>クジョ</t>
    </rPh>
    <phoneticPr fontId="2"/>
  </si>
  <si>
    <t>生物の生息状況の把握</t>
    <rPh sb="0" eb="2">
      <t>セイブツ</t>
    </rPh>
    <rPh sb="3" eb="5">
      <t>セイソク</t>
    </rPh>
    <rPh sb="5" eb="7">
      <t>ジョウキョウ</t>
    </rPh>
    <rPh sb="8" eb="10">
      <t>ハアク</t>
    </rPh>
    <phoneticPr fontId="2"/>
  </si>
  <si>
    <t>多面的機能の増進を図る活動</t>
    <rPh sb="0" eb="3">
      <t>タメンテキ</t>
    </rPh>
    <rPh sb="3" eb="5">
      <t>キノウ</t>
    </rPh>
    <rPh sb="6" eb="8">
      <t>ゾウシン</t>
    </rPh>
    <rPh sb="9" eb="10">
      <t>ハカ</t>
    </rPh>
    <rPh sb="11" eb="13">
      <t>カツドウ</t>
    </rPh>
    <phoneticPr fontId="2"/>
  </si>
  <si>
    <t>農業者以外</t>
    <rPh sb="0" eb="3">
      <t>ノウギョウシャ</t>
    </rPh>
    <rPh sb="3" eb="5">
      <t>イガイ</t>
    </rPh>
    <phoneticPr fontId="2"/>
  </si>
  <si>
    <t>畑からの土砂流出対策</t>
    <rPh sb="0" eb="1">
      <t>ハタケ</t>
    </rPh>
    <rPh sb="4" eb="6">
      <t>ドシャ</t>
    </rPh>
    <rPh sb="6" eb="8">
      <t>リュウシュツ</t>
    </rPh>
    <rPh sb="8" eb="10">
      <t>タイサク</t>
    </rPh>
    <phoneticPr fontId="2"/>
  </si>
  <si>
    <t>（様式第１－7号）</t>
    <rPh sb="1" eb="3">
      <t>ヨウシキ</t>
    </rPh>
    <rPh sb="3" eb="4">
      <t>ダイ</t>
    </rPh>
    <rPh sb="7" eb="8">
      <t>ゴウ</t>
    </rPh>
    <phoneticPr fontId="2"/>
  </si>
  <si>
    <t>補修・更新等の工事等（調査、設計、測量、試験等を含む）に係る建設業者等への外注費、事務の外注費など</t>
    <rPh sb="0" eb="2">
      <t>ホシュウ</t>
    </rPh>
    <rPh sb="3" eb="6">
      <t>コウシントウ</t>
    </rPh>
    <rPh sb="7" eb="10">
      <t>コウジトウ</t>
    </rPh>
    <rPh sb="11" eb="13">
      <t>チョウサ</t>
    </rPh>
    <rPh sb="14" eb="16">
      <t>セッケイ</t>
    </rPh>
    <rPh sb="17" eb="19">
      <t>ソクリョウ</t>
    </rPh>
    <rPh sb="20" eb="23">
      <t>シケントウ</t>
    </rPh>
    <rPh sb="24" eb="25">
      <t>フク</t>
    </rPh>
    <rPh sb="28" eb="29">
      <t>カカ</t>
    </rPh>
    <rPh sb="30" eb="33">
      <t>ケンセツギョウ</t>
    </rPh>
    <rPh sb="33" eb="34">
      <t>シャ</t>
    </rPh>
    <rPh sb="34" eb="35">
      <t>トウ</t>
    </rPh>
    <rPh sb="37" eb="40">
      <t>ガイチュウヒ</t>
    </rPh>
    <rPh sb="41" eb="43">
      <t>ジム</t>
    </rPh>
    <rPh sb="44" eb="47">
      <t>ガイチュウヒ</t>
    </rPh>
    <phoneticPr fontId="18"/>
  </si>
  <si>
    <t>■</t>
    <phoneticPr fontId="2"/>
  </si>
  <si>
    <t>□</t>
    <phoneticPr fontId="2"/>
  </si>
  <si>
    <t>（１）農地維持支払</t>
    <rPh sb="3" eb="5">
      <t>ノウチ</t>
    </rPh>
    <rPh sb="5" eb="7">
      <t>イジ</t>
    </rPh>
    <rPh sb="7" eb="9">
      <t>シハライ</t>
    </rPh>
    <phoneticPr fontId="2"/>
  </si>
  <si>
    <t>生態系保全</t>
  </si>
  <si>
    <t>水路</t>
    <rPh sb="0" eb="2">
      <t>スイロ</t>
    </rPh>
    <phoneticPr fontId="1"/>
  </si>
  <si>
    <t>農道</t>
    <rPh sb="0" eb="2">
      <t>ノウドウ</t>
    </rPh>
    <phoneticPr fontId="1"/>
  </si>
  <si>
    <t>ため池</t>
    <rPh sb="2" eb="3">
      <t>イケ</t>
    </rPh>
    <phoneticPr fontId="1"/>
  </si>
  <si>
    <t>収入</t>
    <rPh sb="0" eb="2">
      <t>シュウニュウ</t>
    </rPh>
    <phoneticPr fontId="2"/>
  </si>
  <si>
    <t>支出</t>
    <rPh sb="0" eb="2">
      <t>シシュツ</t>
    </rPh>
    <phoneticPr fontId="2"/>
  </si>
  <si>
    <t>合　　計</t>
    <rPh sb="0" eb="1">
      <t>ゴウ</t>
    </rPh>
    <rPh sb="3" eb="4">
      <t>ケイ</t>
    </rPh>
    <phoneticPr fontId="2"/>
  </si>
  <si>
    <t xml:space="preserve">【集計】 </t>
    <rPh sb="1" eb="3">
      <t>シュウケイ</t>
    </rPh>
    <phoneticPr fontId="2"/>
  </si>
  <si>
    <t>都道府県、市町村が特に認める活動</t>
    <rPh sb="0" eb="4">
      <t>トドウフケン</t>
    </rPh>
    <rPh sb="5" eb="8">
      <t>シチョウソン</t>
    </rPh>
    <rPh sb="9" eb="10">
      <t>トク</t>
    </rPh>
    <rPh sb="11" eb="12">
      <t>ミト</t>
    </rPh>
    <rPh sb="14" eb="16">
      <t>カツドウ</t>
    </rPh>
    <phoneticPr fontId="2"/>
  </si>
  <si>
    <t>１．</t>
    <phoneticPr fontId="2"/>
  </si>
  <si>
    <t>２．</t>
    <phoneticPr fontId="2"/>
  </si>
  <si>
    <t>３．</t>
    <phoneticPr fontId="2"/>
  </si>
  <si>
    <t>【農地維持活動】</t>
    <rPh sb="1" eb="3">
      <t>ノウチ</t>
    </rPh>
    <rPh sb="3" eb="5">
      <t>イジ</t>
    </rPh>
    <rPh sb="5" eb="7">
      <t>カツドウ</t>
    </rPh>
    <phoneticPr fontId="14"/>
  </si>
  <si>
    <t>活動項目</t>
  </si>
  <si>
    <t>取組</t>
    <rPh sb="0" eb="2">
      <t>トリクミ</t>
    </rPh>
    <phoneticPr fontId="14"/>
  </si>
  <si>
    <t>点検</t>
  </si>
  <si>
    <t>点検</t>
    <rPh sb="0" eb="2">
      <t>テンケン</t>
    </rPh>
    <phoneticPr fontId="14"/>
  </si>
  <si>
    <t>計画策定</t>
    <rPh sb="0" eb="2">
      <t>ケイカク</t>
    </rPh>
    <rPh sb="2" eb="4">
      <t>サクテイ</t>
    </rPh>
    <phoneticPr fontId="14"/>
  </si>
  <si>
    <t>年度活動計画の策定</t>
    <rPh sb="0" eb="2">
      <t>ネンド</t>
    </rPh>
    <rPh sb="2" eb="4">
      <t>カツドウ</t>
    </rPh>
    <rPh sb="4" eb="6">
      <t>ケイカク</t>
    </rPh>
    <rPh sb="7" eb="9">
      <t>サクテイ</t>
    </rPh>
    <phoneticPr fontId="14"/>
  </si>
  <si>
    <t>研修</t>
    <rPh sb="0" eb="2">
      <t>ケンシュウ</t>
    </rPh>
    <phoneticPr fontId="14"/>
  </si>
  <si>
    <t>実践活動</t>
    <rPh sb="0" eb="2">
      <t>ジッセン</t>
    </rPh>
    <rPh sb="2" eb="4">
      <t>カツドウ</t>
    </rPh>
    <phoneticPr fontId="14"/>
  </si>
  <si>
    <t>農用地</t>
    <rPh sb="1" eb="3">
      <t>ヨウチ</t>
    </rPh>
    <phoneticPr fontId="14"/>
  </si>
  <si>
    <t>水路</t>
    <phoneticPr fontId="14"/>
  </si>
  <si>
    <t>農道</t>
    <rPh sb="1" eb="2">
      <t>ミチ</t>
    </rPh>
    <phoneticPr fontId="14"/>
  </si>
  <si>
    <t>ため池</t>
    <rPh sb="2" eb="3">
      <t>イケ</t>
    </rPh>
    <phoneticPr fontId="14"/>
  </si>
  <si>
    <t>共通</t>
    <rPh sb="0" eb="2">
      <t>キョウツウ</t>
    </rPh>
    <phoneticPr fontId="14"/>
  </si>
  <si>
    <t>異常気象時の対応</t>
    <rPh sb="0" eb="2">
      <t>イジョウ</t>
    </rPh>
    <rPh sb="2" eb="5">
      <t>キショウジ</t>
    </rPh>
    <rPh sb="6" eb="8">
      <t>タイオウ</t>
    </rPh>
    <phoneticPr fontId="14"/>
  </si>
  <si>
    <t>取組</t>
  </si>
  <si>
    <t>機能診断</t>
  </si>
  <si>
    <t>農用地</t>
    <rPh sb="0" eb="3">
      <t>ノウヨウチ</t>
    </rPh>
    <phoneticPr fontId="14"/>
  </si>
  <si>
    <t>水路</t>
    <rPh sb="0" eb="2">
      <t>スイロ</t>
    </rPh>
    <phoneticPr fontId="14"/>
  </si>
  <si>
    <t>農道</t>
    <rPh sb="0" eb="2">
      <t>ノウドウ</t>
    </rPh>
    <phoneticPr fontId="14"/>
  </si>
  <si>
    <t>テーマ</t>
  </si>
  <si>
    <t>水質保全</t>
  </si>
  <si>
    <t>資源循環</t>
  </si>
  <si>
    <t>水質保全</t>
    <rPh sb="0" eb="2">
      <t>スイシツ</t>
    </rPh>
    <rPh sb="2" eb="4">
      <t>ホゼン</t>
    </rPh>
    <phoneticPr fontId="14"/>
  </si>
  <si>
    <t>啓発・普及</t>
    <rPh sb="0" eb="2">
      <t>ケイハツ</t>
    </rPh>
    <rPh sb="3" eb="5">
      <t>フキュウ</t>
    </rPh>
    <phoneticPr fontId="14"/>
  </si>
  <si>
    <t>-</t>
    <phoneticPr fontId="14"/>
  </si>
  <si>
    <t>事務処理</t>
    <rPh sb="0" eb="2">
      <t>ジム</t>
    </rPh>
    <rPh sb="2" eb="4">
      <t>ショリ</t>
    </rPh>
    <phoneticPr fontId="14"/>
  </si>
  <si>
    <t>会議</t>
    <rPh sb="0" eb="2">
      <t>カイギ</t>
    </rPh>
    <phoneticPr fontId="14"/>
  </si>
  <si>
    <t>農地維持</t>
    <rPh sb="0" eb="2">
      <t>ノウチ</t>
    </rPh>
    <rPh sb="2" eb="4">
      <t>イジ</t>
    </rPh>
    <phoneticPr fontId="14"/>
  </si>
  <si>
    <t>推進活動</t>
    <rPh sb="0" eb="2">
      <t>スイシン</t>
    </rPh>
    <rPh sb="2" eb="4">
      <t>カツドウ</t>
    </rPh>
    <phoneticPr fontId="14"/>
  </si>
  <si>
    <t>機能診断</t>
    <rPh sb="0" eb="2">
      <t>キノウ</t>
    </rPh>
    <rPh sb="2" eb="4">
      <t>シンダン</t>
    </rPh>
    <phoneticPr fontId="14"/>
  </si>
  <si>
    <t>生態系保全</t>
    <rPh sb="0" eb="3">
      <t>セイタイケイ</t>
    </rPh>
    <rPh sb="3" eb="5">
      <t>ホゼン</t>
    </rPh>
    <phoneticPr fontId="14"/>
  </si>
  <si>
    <t>景観形成・生活環境保全</t>
    <rPh sb="0" eb="2">
      <t>ケイカン</t>
    </rPh>
    <rPh sb="2" eb="4">
      <t>ケイセイ</t>
    </rPh>
    <rPh sb="5" eb="7">
      <t>セイカツ</t>
    </rPh>
    <rPh sb="7" eb="9">
      <t>カンキョウ</t>
    </rPh>
    <rPh sb="9" eb="11">
      <t>ホゼン</t>
    </rPh>
    <phoneticPr fontId="14"/>
  </si>
  <si>
    <t>資源循環</t>
    <rPh sb="0" eb="2">
      <t>シゲン</t>
    </rPh>
    <rPh sb="2" eb="4">
      <t>ジュンカン</t>
    </rPh>
    <phoneticPr fontId="14"/>
  </si>
  <si>
    <t>その他</t>
    <rPh sb="2" eb="3">
      <t>タ</t>
    </rPh>
    <phoneticPr fontId="14"/>
  </si>
  <si>
    <t>増進活動</t>
    <rPh sb="0" eb="2">
      <t>ゾウシン</t>
    </rPh>
    <rPh sb="2" eb="4">
      <t>カツドウ</t>
    </rPh>
    <phoneticPr fontId="14"/>
  </si>
  <si>
    <t>長寿命化</t>
    <rPh sb="0" eb="4">
      <t>チョウジュミョウカ</t>
    </rPh>
    <phoneticPr fontId="14"/>
  </si>
  <si>
    <t>２．組織の広域化・体制強化の計画</t>
    <rPh sb="2" eb="4">
      <t>ソシキ</t>
    </rPh>
    <rPh sb="5" eb="8">
      <t>コウイキカ</t>
    </rPh>
    <rPh sb="9" eb="11">
      <t>タイセイ</t>
    </rPh>
    <rPh sb="11" eb="13">
      <t>キョウカ</t>
    </rPh>
    <rPh sb="14" eb="16">
      <t>ケイカク</t>
    </rPh>
    <phoneticPr fontId="2"/>
  </si>
  <si>
    <t>３． 多面的機能支払交付金に係る事業の成果</t>
    <rPh sb="3" eb="6">
      <t>タメンテキ</t>
    </rPh>
    <rPh sb="6" eb="8">
      <t>キノウ</t>
    </rPh>
    <rPh sb="8" eb="10">
      <t>シハライ</t>
    </rPh>
    <rPh sb="10" eb="13">
      <t>コウフキン</t>
    </rPh>
    <rPh sb="14" eb="15">
      <t>カカ</t>
    </rPh>
    <rPh sb="16" eb="18">
      <t>ジギョウ</t>
    </rPh>
    <rPh sb="19" eb="21">
      <t>セイカ</t>
    </rPh>
    <phoneticPr fontId="2"/>
  </si>
  <si>
    <t>その他支出</t>
    <rPh sb="2" eb="3">
      <t>タ</t>
    </rPh>
    <rPh sb="3" eb="5">
      <t>シシュツ</t>
    </rPh>
    <phoneticPr fontId="2"/>
  </si>
  <si>
    <t>開始時刻</t>
    <rPh sb="0" eb="2">
      <t>カイシ</t>
    </rPh>
    <rPh sb="2" eb="4">
      <t>ジコク</t>
    </rPh>
    <phoneticPr fontId="2"/>
  </si>
  <si>
    <t>総参加
人数</t>
    <rPh sb="0" eb="1">
      <t>ソウ</t>
    </rPh>
    <rPh sb="1" eb="3">
      <t>サンカ</t>
    </rPh>
    <rPh sb="4" eb="6">
      <t>ニンズウ</t>
    </rPh>
    <phoneticPr fontId="2"/>
  </si>
  <si>
    <t>農業者
以外</t>
    <rPh sb="0" eb="3">
      <t>ノウギョウシャ</t>
    </rPh>
    <rPh sb="4" eb="6">
      <t>イガイ</t>
    </rPh>
    <phoneticPr fontId="2"/>
  </si>
  <si>
    <t>実施時間</t>
    <rPh sb="0" eb="2">
      <t>ジッシ</t>
    </rPh>
    <rPh sb="2" eb="4">
      <t>ジカン</t>
    </rPh>
    <phoneticPr fontId="2"/>
  </si>
  <si>
    <t>活動参加人数</t>
    <rPh sb="0" eb="2">
      <t>カツドウ</t>
    </rPh>
    <rPh sb="2" eb="4">
      <t>サンカ</t>
    </rPh>
    <rPh sb="4" eb="6">
      <t>ニンズウ</t>
    </rPh>
    <phoneticPr fontId="2"/>
  </si>
  <si>
    <t>活動実施日時</t>
    <rPh sb="0" eb="2">
      <t>カツドウ</t>
    </rPh>
    <rPh sb="2" eb="4">
      <t>ジッシ</t>
    </rPh>
    <rPh sb="4" eb="6">
      <t>ニチジ</t>
    </rPh>
    <phoneticPr fontId="2"/>
  </si>
  <si>
    <t>（様式第１－６号）</t>
    <rPh sb="1" eb="3">
      <t>ヨウシキ</t>
    </rPh>
    <rPh sb="3" eb="4">
      <t>ダイ</t>
    </rPh>
    <rPh sb="7" eb="8">
      <t>ゴウ</t>
    </rPh>
    <phoneticPr fontId="2"/>
  </si>
  <si>
    <t>水田貯留・地下水かん養</t>
    <rPh sb="0" eb="2">
      <t>スイデン</t>
    </rPh>
    <rPh sb="2" eb="4">
      <t>チョリュウ</t>
    </rPh>
    <rPh sb="5" eb="8">
      <t>チカスイ</t>
    </rPh>
    <rPh sb="10" eb="11">
      <t>ヨウ</t>
    </rPh>
    <phoneticPr fontId="14"/>
  </si>
  <si>
    <t>前年度持越</t>
    <rPh sb="0" eb="3">
      <t>ゼンネンド</t>
    </rPh>
    <rPh sb="3" eb="5">
      <t>モチコシ</t>
    </rPh>
    <phoneticPr fontId="2"/>
  </si>
  <si>
    <t>交付金</t>
    <rPh sb="0" eb="3">
      <t>コウフキン</t>
    </rPh>
    <phoneticPr fontId="2"/>
  </si>
  <si>
    <t>利子等</t>
    <rPh sb="0" eb="2">
      <t>リシ</t>
    </rPh>
    <rPh sb="2" eb="3">
      <t>トウ</t>
    </rPh>
    <phoneticPr fontId="2"/>
  </si>
  <si>
    <t>前年度からの持越金</t>
    <rPh sb="0" eb="3">
      <t>ゼンネンド</t>
    </rPh>
    <rPh sb="6" eb="8">
      <t>モチコシ</t>
    </rPh>
    <rPh sb="8" eb="9">
      <t>キン</t>
    </rPh>
    <phoneticPr fontId="18"/>
  </si>
  <si>
    <t>支出の部</t>
    <rPh sb="0" eb="2">
      <t>シシュツ</t>
    </rPh>
    <rPh sb="3" eb="4">
      <t>ブ</t>
    </rPh>
    <phoneticPr fontId="2"/>
  </si>
  <si>
    <t>支払区分</t>
    <rPh sb="0" eb="2">
      <t>シハライ</t>
    </rPh>
    <rPh sb="2" eb="4">
      <t>クブン</t>
    </rPh>
    <phoneticPr fontId="2"/>
  </si>
  <si>
    <t>返還金</t>
    <rPh sb="0" eb="2">
      <t>ヘンカン</t>
    </rPh>
    <rPh sb="2" eb="3">
      <t>キン</t>
    </rPh>
    <phoneticPr fontId="18"/>
  </si>
  <si>
    <t>生物多様性保全計画の策定</t>
  </si>
  <si>
    <t>資源循環計画の策定</t>
  </si>
  <si>
    <t>生物の生息状況の把握</t>
  </si>
  <si>
    <t>外来種の駆除</t>
  </si>
  <si>
    <t>水質モニタリングの実施・記録管理</t>
  </si>
  <si>
    <t>施設等の定期的な巡回点検・清掃</t>
  </si>
  <si>
    <t>水田の貯留機能向上活動</t>
  </si>
  <si>
    <t>地域資源の活用・資源循環活動</t>
  </si>
  <si>
    <t>遊休農地の有効活用</t>
  </si>
  <si>
    <t>地域住民による直営施工</t>
  </si>
  <si>
    <t>防災・減災力の強化</t>
  </si>
  <si>
    <t>農村環境保全活動の幅広い展開</t>
  </si>
  <si>
    <t>資源向上（長寿命化）</t>
    <rPh sb="0" eb="2">
      <t>シゲン</t>
    </rPh>
    <rPh sb="2" eb="4">
      <t>コウジョウ</t>
    </rPh>
    <rPh sb="5" eb="9">
      <t>チョウジュミョウカ</t>
    </rPh>
    <phoneticPr fontId="18"/>
  </si>
  <si>
    <r>
      <t>農地維持・資源向上（共同）</t>
    </r>
    <r>
      <rPr>
        <sz val="11"/>
        <rFont val="メイリオ"/>
        <family val="3"/>
        <charset val="128"/>
      </rPr>
      <t>（円）</t>
    </r>
    <rPh sb="0" eb="2">
      <t>ノウチ</t>
    </rPh>
    <rPh sb="2" eb="4">
      <t>イジ</t>
    </rPh>
    <rPh sb="5" eb="7">
      <t>シゲン</t>
    </rPh>
    <rPh sb="7" eb="9">
      <t>コウジョウ</t>
    </rPh>
    <rPh sb="10" eb="12">
      <t>キョウドウ</t>
    </rPh>
    <phoneticPr fontId="2"/>
  </si>
  <si>
    <t>－</t>
    <phoneticPr fontId="1"/>
  </si>
  <si>
    <t>×</t>
    <phoneticPr fontId="1"/>
  </si>
  <si>
    <t>農地維持・資源向上（共同）交付金</t>
    <rPh sb="0" eb="2">
      <t>ノウチ</t>
    </rPh>
    <rPh sb="2" eb="4">
      <t>イジ</t>
    </rPh>
    <rPh sb="5" eb="7">
      <t>シゲン</t>
    </rPh>
    <rPh sb="7" eb="9">
      <t>コウジョウ</t>
    </rPh>
    <rPh sb="10" eb="12">
      <t>キョウドウ</t>
    </rPh>
    <rPh sb="13" eb="16">
      <t>コウフキン</t>
    </rPh>
    <phoneticPr fontId="2"/>
  </si>
  <si>
    <t>費目</t>
    <rPh sb="0" eb="2">
      <t>ヒモク</t>
    </rPh>
    <phoneticPr fontId="18"/>
  </si>
  <si>
    <t>※「分類」には、下表を参考に該当する費目の番号を記入します。</t>
    <rPh sb="2" eb="4">
      <t>ブンルイ</t>
    </rPh>
    <rPh sb="8" eb="10">
      <t>カヒョウ</t>
    </rPh>
    <rPh sb="11" eb="13">
      <t>サンコウ</t>
    </rPh>
    <rPh sb="14" eb="16">
      <t>ガイトウ</t>
    </rPh>
    <rPh sb="18" eb="20">
      <t>ヒモク</t>
    </rPh>
    <rPh sb="21" eb="23">
      <t>バンゴウ</t>
    </rPh>
    <rPh sb="24" eb="26">
      <t>キニュウ</t>
    </rPh>
    <phoneticPr fontId="18"/>
  </si>
  <si>
    <t>遊休農地等の発生状況の把握</t>
    <rPh sb="0" eb="2">
      <t>ユウキュウ</t>
    </rPh>
    <rPh sb="2" eb="4">
      <t>ノウチ</t>
    </rPh>
    <rPh sb="4" eb="5">
      <t>トウ</t>
    </rPh>
    <rPh sb="6" eb="8">
      <t>ハッセイ</t>
    </rPh>
    <rPh sb="8" eb="10">
      <t>ジョウキョウ</t>
    </rPh>
    <rPh sb="11" eb="13">
      <t>ハアク</t>
    </rPh>
    <phoneticPr fontId="2"/>
  </si>
  <si>
    <t>年度活動計画の策定</t>
    <rPh sb="0" eb="2">
      <t>ネンド</t>
    </rPh>
    <rPh sb="2" eb="4">
      <t>カツドウ</t>
    </rPh>
    <rPh sb="4" eb="6">
      <t>ケイカク</t>
    </rPh>
    <rPh sb="7" eb="9">
      <t>サクテイ</t>
    </rPh>
    <phoneticPr fontId="2"/>
  </si>
  <si>
    <t>活動に関する事務（書類作成、申請手続き等）や組織の運営に関する研修</t>
    <rPh sb="0" eb="2">
      <t>カツドウ</t>
    </rPh>
    <rPh sb="3" eb="4">
      <t>カン</t>
    </rPh>
    <rPh sb="6" eb="8">
      <t>ジム</t>
    </rPh>
    <rPh sb="9" eb="11">
      <t>ショルイ</t>
    </rPh>
    <rPh sb="11" eb="13">
      <t>サクセイ</t>
    </rPh>
    <rPh sb="14" eb="16">
      <t>シンセイ</t>
    </rPh>
    <rPh sb="16" eb="18">
      <t>テツヅ</t>
    </rPh>
    <rPh sb="19" eb="20">
      <t>トウ</t>
    </rPh>
    <rPh sb="22" eb="24">
      <t>ソシキ</t>
    </rPh>
    <rPh sb="25" eb="27">
      <t>ウンエイ</t>
    </rPh>
    <rPh sb="28" eb="29">
      <t>カン</t>
    </rPh>
    <rPh sb="31" eb="33">
      <t>ケンシュウ</t>
    </rPh>
    <phoneticPr fontId="2"/>
  </si>
  <si>
    <t>遊休農地発生防止のための保全管理</t>
    <rPh sb="0" eb="2">
      <t>ユウキュウ</t>
    </rPh>
    <rPh sb="2" eb="4">
      <t>ノウチ</t>
    </rPh>
    <rPh sb="4" eb="6">
      <t>ハッセイ</t>
    </rPh>
    <rPh sb="6" eb="8">
      <t>ボウシ</t>
    </rPh>
    <rPh sb="12" eb="14">
      <t>ホゼン</t>
    </rPh>
    <rPh sb="14" eb="16">
      <t>カンリ</t>
    </rPh>
    <phoneticPr fontId="2"/>
  </si>
  <si>
    <t>畦畔・農用地法面等の草刈り</t>
    <rPh sb="0" eb="2">
      <t>ケイハン</t>
    </rPh>
    <rPh sb="3" eb="6">
      <t>ノウヨウチ</t>
    </rPh>
    <rPh sb="6" eb="8">
      <t>ノリメン</t>
    </rPh>
    <rPh sb="8" eb="9">
      <t>トウ</t>
    </rPh>
    <rPh sb="10" eb="12">
      <t>クサカ</t>
    </rPh>
    <phoneticPr fontId="2"/>
  </si>
  <si>
    <t>防風林の枝払い・下草の草刈り</t>
    <rPh sb="0" eb="3">
      <t>ボウフウリン</t>
    </rPh>
    <rPh sb="4" eb="5">
      <t>エダ</t>
    </rPh>
    <rPh sb="5" eb="6">
      <t>ハラ</t>
    </rPh>
    <rPh sb="8" eb="10">
      <t>シタクサ</t>
    </rPh>
    <rPh sb="11" eb="13">
      <t>クサカ</t>
    </rPh>
    <phoneticPr fontId="2"/>
  </si>
  <si>
    <t>鳥獣害防護柵の適正管理</t>
    <rPh sb="0" eb="2">
      <t>チョウジュウ</t>
    </rPh>
    <rPh sb="2" eb="3">
      <t>ガイ</t>
    </rPh>
    <rPh sb="3" eb="6">
      <t>ボウゴサク</t>
    </rPh>
    <rPh sb="7" eb="9">
      <t>テキセイ</t>
    </rPh>
    <rPh sb="9" eb="11">
      <t>カンリ</t>
    </rPh>
    <phoneticPr fontId="2"/>
  </si>
  <si>
    <t>防風ネットの適正管理</t>
    <rPh sb="0" eb="2">
      <t>ボウフウ</t>
    </rPh>
    <rPh sb="6" eb="8">
      <t>テキセイ</t>
    </rPh>
    <rPh sb="8" eb="10">
      <t>カンリ</t>
    </rPh>
    <phoneticPr fontId="2"/>
  </si>
  <si>
    <t>水路の草刈り</t>
    <rPh sb="0" eb="2">
      <t>スイロ</t>
    </rPh>
    <rPh sb="3" eb="5">
      <t>クサカ</t>
    </rPh>
    <phoneticPr fontId="2"/>
  </si>
  <si>
    <t>ポンプ場、調整施設等の草刈り</t>
    <rPh sb="3" eb="4">
      <t>ジョウ</t>
    </rPh>
    <rPh sb="5" eb="7">
      <t>チョウセイ</t>
    </rPh>
    <rPh sb="7" eb="9">
      <t>シセツ</t>
    </rPh>
    <rPh sb="9" eb="10">
      <t>トウ</t>
    </rPh>
    <rPh sb="11" eb="13">
      <t>クサカ</t>
    </rPh>
    <phoneticPr fontId="2"/>
  </si>
  <si>
    <t>水路の泥上げ</t>
    <rPh sb="0" eb="2">
      <t>スイロ</t>
    </rPh>
    <rPh sb="3" eb="4">
      <t>ドロ</t>
    </rPh>
    <rPh sb="4" eb="5">
      <t>ア</t>
    </rPh>
    <phoneticPr fontId="2"/>
  </si>
  <si>
    <t>かんがい期前の注油</t>
    <rPh sb="4" eb="5">
      <t>キ</t>
    </rPh>
    <rPh sb="5" eb="6">
      <t>マエ</t>
    </rPh>
    <rPh sb="7" eb="9">
      <t>チュウユ</t>
    </rPh>
    <phoneticPr fontId="2"/>
  </si>
  <si>
    <t>ゲート類等の保守管理</t>
    <rPh sb="3" eb="4">
      <t>ルイ</t>
    </rPh>
    <rPh sb="4" eb="5">
      <t>トウ</t>
    </rPh>
    <rPh sb="6" eb="8">
      <t>ホシュ</t>
    </rPh>
    <rPh sb="8" eb="10">
      <t>カンリ</t>
    </rPh>
    <phoneticPr fontId="2"/>
  </si>
  <si>
    <t>遮光施設の適正管理</t>
    <rPh sb="0" eb="2">
      <t>シャコウ</t>
    </rPh>
    <rPh sb="2" eb="4">
      <t>シセツ</t>
    </rPh>
    <rPh sb="5" eb="7">
      <t>テキセイ</t>
    </rPh>
    <rPh sb="7" eb="9">
      <t>カンリ</t>
    </rPh>
    <phoneticPr fontId="2"/>
  </si>
  <si>
    <t>路肩・法面の草刈り</t>
    <rPh sb="0" eb="2">
      <t>ロカタ</t>
    </rPh>
    <rPh sb="3" eb="5">
      <t>ノリメン</t>
    </rPh>
    <rPh sb="6" eb="8">
      <t>クサカ</t>
    </rPh>
    <phoneticPr fontId="2"/>
  </si>
  <si>
    <t>側溝の泥上げ</t>
    <rPh sb="0" eb="2">
      <t>ソッコウ</t>
    </rPh>
    <rPh sb="3" eb="4">
      <t>ドロ</t>
    </rPh>
    <rPh sb="4" eb="5">
      <t>ア</t>
    </rPh>
    <phoneticPr fontId="2"/>
  </si>
  <si>
    <t>路面の維持</t>
    <rPh sb="0" eb="2">
      <t>ロメン</t>
    </rPh>
    <rPh sb="3" eb="5">
      <t>イジ</t>
    </rPh>
    <phoneticPr fontId="2"/>
  </si>
  <si>
    <t>ため池の草刈り</t>
    <rPh sb="2" eb="3">
      <t>イケ</t>
    </rPh>
    <rPh sb="4" eb="6">
      <t>クサカ</t>
    </rPh>
    <phoneticPr fontId="2"/>
  </si>
  <si>
    <t>ため池の泥上げ</t>
    <rPh sb="2" eb="3">
      <t>イケ</t>
    </rPh>
    <rPh sb="4" eb="5">
      <t>ドロ</t>
    </rPh>
    <rPh sb="5" eb="6">
      <t>ア</t>
    </rPh>
    <phoneticPr fontId="2"/>
  </si>
  <si>
    <t>かんがい期前の施設の清掃・防塵</t>
    <rPh sb="4" eb="5">
      <t>キ</t>
    </rPh>
    <rPh sb="5" eb="6">
      <t>マエ</t>
    </rPh>
    <rPh sb="7" eb="9">
      <t>シセツ</t>
    </rPh>
    <rPh sb="10" eb="12">
      <t>セイソウ</t>
    </rPh>
    <rPh sb="13" eb="15">
      <t>ボウジン</t>
    </rPh>
    <phoneticPr fontId="2"/>
  </si>
  <si>
    <t>管理道路の管理</t>
    <rPh sb="0" eb="2">
      <t>カンリ</t>
    </rPh>
    <rPh sb="2" eb="4">
      <t>ドウロ</t>
    </rPh>
    <rPh sb="5" eb="7">
      <t>カンリ</t>
    </rPh>
    <phoneticPr fontId="2"/>
  </si>
  <si>
    <t>ゲート類の保守管理</t>
    <rPh sb="3" eb="4">
      <t>ルイ</t>
    </rPh>
    <rPh sb="5" eb="7">
      <t>ホシュ</t>
    </rPh>
    <rPh sb="7" eb="9">
      <t>カンリ</t>
    </rPh>
    <phoneticPr fontId="2"/>
  </si>
  <si>
    <t>農業者（入り作農家、土地持ち非農家を含む）による検討会の開催</t>
  </si>
  <si>
    <t>-</t>
    <phoneticPr fontId="2"/>
  </si>
  <si>
    <t>老朽化が進む施設の長寿命化のための補修、更新等に関する研修</t>
    <rPh sb="0" eb="3">
      <t>ロウキュウカ</t>
    </rPh>
    <rPh sb="4" eb="5">
      <t>スス</t>
    </rPh>
    <rPh sb="6" eb="8">
      <t>シセツ</t>
    </rPh>
    <rPh sb="9" eb="13">
      <t>チョウジュミョウカ</t>
    </rPh>
    <rPh sb="17" eb="19">
      <t>ホシュウ</t>
    </rPh>
    <rPh sb="20" eb="22">
      <t>コウシン</t>
    </rPh>
    <rPh sb="22" eb="23">
      <t>トウ</t>
    </rPh>
    <rPh sb="24" eb="25">
      <t>カン</t>
    </rPh>
    <rPh sb="27" eb="29">
      <t>ケンシュウ</t>
    </rPh>
    <phoneticPr fontId="2"/>
  </si>
  <si>
    <t>畦畔の再構築</t>
    <rPh sb="0" eb="2">
      <t>ケイハン</t>
    </rPh>
    <rPh sb="3" eb="6">
      <t>サイコウチク</t>
    </rPh>
    <phoneticPr fontId="2"/>
  </si>
  <si>
    <t>農用地法面の初期補修</t>
    <rPh sb="0" eb="3">
      <t>ノウヨウチ</t>
    </rPh>
    <rPh sb="3" eb="5">
      <t>ノリメン</t>
    </rPh>
    <rPh sb="6" eb="8">
      <t>ショキ</t>
    </rPh>
    <rPh sb="8" eb="10">
      <t>ホシュウ</t>
    </rPh>
    <phoneticPr fontId="2"/>
  </si>
  <si>
    <t>暗渠施設の清掃</t>
    <rPh sb="0" eb="2">
      <t>アンキョ</t>
    </rPh>
    <rPh sb="2" eb="4">
      <t>シセツ</t>
    </rPh>
    <rPh sb="5" eb="7">
      <t>セイソウ</t>
    </rPh>
    <phoneticPr fontId="2"/>
  </si>
  <si>
    <t>農用地の除れき</t>
    <rPh sb="0" eb="3">
      <t>ノウヨウチ</t>
    </rPh>
    <rPh sb="4" eb="5">
      <t>ジョ</t>
    </rPh>
    <phoneticPr fontId="2"/>
  </si>
  <si>
    <t>鳥獣害防護柵の補修・設置</t>
    <rPh sb="0" eb="2">
      <t>チョウジュウ</t>
    </rPh>
    <rPh sb="2" eb="3">
      <t>ガイ</t>
    </rPh>
    <rPh sb="3" eb="6">
      <t>ボウゴサク</t>
    </rPh>
    <rPh sb="7" eb="9">
      <t>ホシュウ</t>
    </rPh>
    <rPh sb="10" eb="12">
      <t>セッチ</t>
    </rPh>
    <phoneticPr fontId="2"/>
  </si>
  <si>
    <t>防風ネットの補修・設置</t>
    <rPh sb="0" eb="2">
      <t>ボウフウ</t>
    </rPh>
    <rPh sb="6" eb="8">
      <t>ホシュウ</t>
    </rPh>
    <rPh sb="9" eb="11">
      <t>セッチ</t>
    </rPh>
    <phoneticPr fontId="2"/>
  </si>
  <si>
    <t>きめ細やかな雑草対策</t>
    <rPh sb="2" eb="3">
      <t>コマ</t>
    </rPh>
    <rPh sb="6" eb="8">
      <t>ザッソウ</t>
    </rPh>
    <rPh sb="8" eb="10">
      <t>タイサク</t>
    </rPh>
    <phoneticPr fontId="2"/>
  </si>
  <si>
    <t>水路側壁のはらみ修正</t>
    <rPh sb="0" eb="2">
      <t>スイロ</t>
    </rPh>
    <rPh sb="2" eb="4">
      <t>ソクヘキ</t>
    </rPh>
    <rPh sb="8" eb="10">
      <t>シュウセイ</t>
    </rPh>
    <phoneticPr fontId="2"/>
  </si>
  <si>
    <t>目地詰め</t>
    <rPh sb="0" eb="2">
      <t>メジ</t>
    </rPh>
    <rPh sb="2" eb="3">
      <t>ヅ</t>
    </rPh>
    <phoneticPr fontId="2"/>
  </si>
  <si>
    <t>表面劣化に対するコーティング等</t>
    <rPh sb="0" eb="2">
      <t>ヒョウメン</t>
    </rPh>
    <rPh sb="2" eb="4">
      <t>レッカ</t>
    </rPh>
    <rPh sb="5" eb="6">
      <t>タイ</t>
    </rPh>
    <rPh sb="14" eb="15">
      <t>トウ</t>
    </rPh>
    <phoneticPr fontId="2"/>
  </si>
  <si>
    <t>不同沈下に対する早期対応</t>
    <rPh sb="0" eb="2">
      <t>フドウ</t>
    </rPh>
    <rPh sb="2" eb="4">
      <t>チンカ</t>
    </rPh>
    <rPh sb="5" eb="6">
      <t>タイ</t>
    </rPh>
    <rPh sb="8" eb="10">
      <t>ソウキ</t>
    </rPh>
    <rPh sb="10" eb="12">
      <t>タイオウ</t>
    </rPh>
    <phoneticPr fontId="2"/>
  </si>
  <si>
    <t>水路に付着した藻等の除去</t>
    <rPh sb="0" eb="2">
      <t>スイロ</t>
    </rPh>
    <rPh sb="3" eb="5">
      <t>フチャク</t>
    </rPh>
    <rPh sb="7" eb="8">
      <t>モ</t>
    </rPh>
    <rPh sb="8" eb="9">
      <t>トウ</t>
    </rPh>
    <rPh sb="10" eb="12">
      <t>ジョキョ</t>
    </rPh>
    <phoneticPr fontId="2"/>
  </si>
  <si>
    <t>水路法面の初期補修</t>
    <rPh sb="0" eb="2">
      <t>スイロ</t>
    </rPh>
    <rPh sb="2" eb="4">
      <t>ノリメン</t>
    </rPh>
    <rPh sb="5" eb="7">
      <t>ショキ</t>
    </rPh>
    <rPh sb="7" eb="9">
      <t>ホシュウ</t>
    </rPh>
    <phoneticPr fontId="2"/>
  </si>
  <si>
    <t>パイプラインの破損施設の補修</t>
    <rPh sb="7" eb="9">
      <t>ハソン</t>
    </rPh>
    <rPh sb="9" eb="11">
      <t>シセツ</t>
    </rPh>
    <rPh sb="12" eb="14">
      <t>ホシュウ</t>
    </rPh>
    <phoneticPr fontId="2"/>
  </si>
  <si>
    <t>パイプ内の清掃</t>
    <rPh sb="3" eb="4">
      <t>ナイ</t>
    </rPh>
    <rPh sb="5" eb="7">
      <t>セイソウ</t>
    </rPh>
    <phoneticPr fontId="2"/>
  </si>
  <si>
    <t>給水栓ボックス基礎部の補強</t>
    <rPh sb="0" eb="3">
      <t>キュウスイセン</t>
    </rPh>
    <rPh sb="7" eb="10">
      <t>キソブ</t>
    </rPh>
    <rPh sb="11" eb="13">
      <t>ホキョウ</t>
    </rPh>
    <phoneticPr fontId="2"/>
  </si>
  <si>
    <t>給水栓に対する凍結防止対策</t>
    <rPh sb="0" eb="3">
      <t>キュウスイセン</t>
    </rPh>
    <rPh sb="4" eb="5">
      <t>タイ</t>
    </rPh>
    <rPh sb="7" eb="9">
      <t>トウケツ</t>
    </rPh>
    <rPh sb="9" eb="11">
      <t>ボウシ</t>
    </rPh>
    <rPh sb="11" eb="13">
      <t>タイサク</t>
    </rPh>
    <phoneticPr fontId="2"/>
  </si>
  <si>
    <t>空気弁等への腐食防止剤の塗布等</t>
    <rPh sb="0" eb="3">
      <t>クウキベン</t>
    </rPh>
    <rPh sb="3" eb="4">
      <t>トウ</t>
    </rPh>
    <rPh sb="6" eb="8">
      <t>フショク</t>
    </rPh>
    <rPh sb="8" eb="10">
      <t>ボウシ</t>
    </rPh>
    <rPh sb="10" eb="11">
      <t>ザイ</t>
    </rPh>
    <rPh sb="12" eb="14">
      <t>トフ</t>
    </rPh>
    <rPh sb="14" eb="15">
      <t>トウ</t>
    </rPh>
    <phoneticPr fontId="2"/>
  </si>
  <si>
    <t>路肩、法面の初期補修</t>
    <rPh sb="0" eb="2">
      <t>ロカタ</t>
    </rPh>
    <rPh sb="3" eb="5">
      <t>ノリメン</t>
    </rPh>
    <rPh sb="6" eb="8">
      <t>ショキ</t>
    </rPh>
    <rPh sb="8" eb="10">
      <t>ホシュウ</t>
    </rPh>
    <phoneticPr fontId="2"/>
  </si>
  <si>
    <t>軌道等の運搬施設の維持補修</t>
    <rPh sb="0" eb="2">
      <t>キドウ</t>
    </rPh>
    <rPh sb="2" eb="3">
      <t>トウ</t>
    </rPh>
    <rPh sb="4" eb="6">
      <t>ウンパン</t>
    </rPh>
    <rPh sb="6" eb="8">
      <t>シセツ</t>
    </rPh>
    <rPh sb="9" eb="11">
      <t>イジ</t>
    </rPh>
    <rPh sb="11" eb="13">
      <t>ホシュウ</t>
    </rPh>
    <phoneticPr fontId="2"/>
  </si>
  <si>
    <t>側溝の目地詰め</t>
    <rPh sb="0" eb="2">
      <t>ソッコウ</t>
    </rPh>
    <rPh sb="3" eb="5">
      <t>メジ</t>
    </rPh>
    <rPh sb="5" eb="6">
      <t>ヅ</t>
    </rPh>
    <phoneticPr fontId="2"/>
  </si>
  <si>
    <t>側溝の不同沈下への早期対応</t>
    <rPh sb="0" eb="2">
      <t>ソッコウ</t>
    </rPh>
    <rPh sb="3" eb="5">
      <t>フドウ</t>
    </rPh>
    <rPh sb="5" eb="7">
      <t>チンカ</t>
    </rPh>
    <rPh sb="9" eb="11">
      <t>ソウキ</t>
    </rPh>
    <rPh sb="11" eb="13">
      <t>タイオウ</t>
    </rPh>
    <phoneticPr fontId="2"/>
  </si>
  <si>
    <t>側溝の裏込材の充填</t>
    <rPh sb="0" eb="2">
      <t>ソッコウ</t>
    </rPh>
    <rPh sb="3" eb="4">
      <t>ウラ</t>
    </rPh>
    <rPh sb="4" eb="5">
      <t>コ</t>
    </rPh>
    <rPh sb="5" eb="6">
      <t>ザイ</t>
    </rPh>
    <rPh sb="7" eb="9">
      <t>ジュウテン</t>
    </rPh>
    <phoneticPr fontId="2"/>
  </si>
  <si>
    <t>遮水シートの補修</t>
    <rPh sb="0" eb="2">
      <t>シャスイ</t>
    </rPh>
    <rPh sb="6" eb="8">
      <t>ホシュウ</t>
    </rPh>
    <phoneticPr fontId="2"/>
  </si>
  <si>
    <t>コンクリート構造物の目地詰め</t>
    <rPh sb="6" eb="9">
      <t>コウゾウブツ</t>
    </rPh>
    <rPh sb="10" eb="12">
      <t>メジ</t>
    </rPh>
    <rPh sb="12" eb="13">
      <t>ヅ</t>
    </rPh>
    <phoneticPr fontId="2"/>
  </si>
  <si>
    <t>コンクリート構造物の表面劣化への対応</t>
    <rPh sb="6" eb="9">
      <t>コウゾウブツ</t>
    </rPh>
    <rPh sb="10" eb="12">
      <t>ヒョウメン</t>
    </rPh>
    <rPh sb="12" eb="14">
      <t>レッカ</t>
    </rPh>
    <rPh sb="16" eb="18">
      <t>タイオウ</t>
    </rPh>
    <phoneticPr fontId="2"/>
  </si>
  <si>
    <t>遮光施設の補修等</t>
    <rPh sb="0" eb="2">
      <t>シャコウ</t>
    </rPh>
    <rPh sb="2" eb="4">
      <t>シセツ</t>
    </rPh>
    <rPh sb="5" eb="7">
      <t>ホシュウ</t>
    </rPh>
    <rPh sb="7" eb="8">
      <t>トウ</t>
    </rPh>
    <phoneticPr fontId="2"/>
  </si>
  <si>
    <t>生物多様性保全計画の策定</t>
    <rPh sb="0" eb="2">
      <t>セイブツ</t>
    </rPh>
    <rPh sb="2" eb="5">
      <t>タヨウセイ</t>
    </rPh>
    <rPh sb="5" eb="7">
      <t>ホゼン</t>
    </rPh>
    <rPh sb="7" eb="9">
      <t>ケイカク</t>
    </rPh>
    <rPh sb="10" eb="12">
      <t>サクテイ</t>
    </rPh>
    <phoneticPr fontId="2"/>
  </si>
  <si>
    <t>水質保全計画の策定</t>
    <rPh sb="0" eb="2">
      <t>スイシツ</t>
    </rPh>
    <rPh sb="2" eb="4">
      <t>ホゼン</t>
    </rPh>
    <rPh sb="4" eb="6">
      <t>ケイカク</t>
    </rPh>
    <rPh sb="7" eb="9">
      <t>サクテイ</t>
    </rPh>
    <phoneticPr fontId="2"/>
  </si>
  <si>
    <t>農地の保全に係る計画の策定</t>
    <rPh sb="0" eb="2">
      <t>ノウチ</t>
    </rPh>
    <rPh sb="3" eb="5">
      <t>ホゼン</t>
    </rPh>
    <rPh sb="6" eb="7">
      <t>カカ</t>
    </rPh>
    <rPh sb="8" eb="10">
      <t>ケイカク</t>
    </rPh>
    <rPh sb="11" eb="13">
      <t>サクテイ</t>
    </rPh>
    <phoneticPr fontId="2"/>
  </si>
  <si>
    <t>水田貯留機能増進に係る地域計画の策定</t>
    <rPh sb="0" eb="2">
      <t>スイデン</t>
    </rPh>
    <rPh sb="2" eb="4">
      <t>チョリュウ</t>
    </rPh>
    <rPh sb="4" eb="6">
      <t>キノウ</t>
    </rPh>
    <rPh sb="6" eb="8">
      <t>ゾウシン</t>
    </rPh>
    <rPh sb="9" eb="10">
      <t>カカ</t>
    </rPh>
    <rPh sb="11" eb="13">
      <t>チイキ</t>
    </rPh>
    <rPh sb="13" eb="15">
      <t>ケイカク</t>
    </rPh>
    <rPh sb="16" eb="18">
      <t>サクテイ</t>
    </rPh>
    <phoneticPr fontId="2"/>
  </si>
  <si>
    <t>地下水かん養に係る地域計画の策定</t>
    <rPh sb="0" eb="3">
      <t>チカスイ</t>
    </rPh>
    <rPh sb="5" eb="6">
      <t>ヨウ</t>
    </rPh>
    <rPh sb="7" eb="8">
      <t>カカ</t>
    </rPh>
    <rPh sb="9" eb="11">
      <t>チイキ</t>
    </rPh>
    <rPh sb="11" eb="13">
      <t>ケイカク</t>
    </rPh>
    <rPh sb="14" eb="16">
      <t>サクテイ</t>
    </rPh>
    <phoneticPr fontId="2"/>
  </si>
  <si>
    <t>資源循環に係る地域計画の策定</t>
    <rPh sb="0" eb="2">
      <t>シゲン</t>
    </rPh>
    <rPh sb="2" eb="4">
      <t>ジュンカン</t>
    </rPh>
    <rPh sb="5" eb="6">
      <t>カカ</t>
    </rPh>
    <rPh sb="7" eb="9">
      <t>チイキ</t>
    </rPh>
    <rPh sb="9" eb="11">
      <t>ケイカク</t>
    </rPh>
    <rPh sb="12" eb="14">
      <t>サクテイ</t>
    </rPh>
    <phoneticPr fontId="2"/>
  </si>
  <si>
    <t>水田を活用した生息環境の提供</t>
    <rPh sb="0" eb="2">
      <t>スイデン</t>
    </rPh>
    <rPh sb="3" eb="5">
      <t>カツヨウ</t>
    </rPh>
    <rPh sb="7" eb="9">
      <t>セイソク</t>
    </rPh>
    <rPh sb="9" eb="11">
      <t>カンキョウ</t>
    </rPh>
    <rPh sb="12" eb="14">
      <t>テイキョウ</t>
    </rPh>
    <phoneticPr fontId="2"/>
  </si>
  <si>
    <t>生物の生活史を考慮した適正管理</t>
    <rPh sb="0" eb="2">
      <t>セイブツ</t>
    </rPh>
    <rPh sb="3" eb="6">
      <t>セイカツシ</t>
    </rPh>
    <rPh sb="7" eb="9">
      <t>コウリョ</t>
    </rPh>
    <rPh sb="11" eb="13">
      <t>テキセイ</t>
    </rPh>
    <rPh sb="13" eb="15">
      <t>カンリ</t>
    </rPh>
    <phoneticPr fontId="2"/>
  </si>
  <si>
    <t>放流・植栽を通じた在来生物の育成</t>
    <rPh sb="0" eb="2">
      <t>ホウリュウ</t>
    </rPh>
    <rPh sb="3" eb="5">
      <t>ショクサイ</t>
    </rPh>
    <rPh sb="6" eb="7">
      <t>ツウ</t>
    </rPh>
    <rPh sb="9" eb="11">
      <t>ザイライ</t>
    </rPh>
    <rPh sb="11" eb="13">
      <t>セイブツ</t>
    </rPh>
    <rPh sb="14" eb="16">
      <t>イクセイ</t>
    </rPh>
    <phoneticPr fontId="2"/>
  </si>
  <si>
    <t>希少種の監視</t>
    <rPh sb="0" eb="3">
      <t>キショウシュ</t>
    </rPh>
    <rPh sb="4" eb="6">
      <t>カンシ</t>
    </rPh>
    <phoneticPr fontId="2"/>
  </si>
  <si>
    <t>土壌流出防止のためのグリーンベルト等の適正管理</t>
    <rPh sb="0" eb="2">
      <t>ドジョウ</t>
    </rPh>
    <rPh sb="2" eb="4">
      <t>リュウシュツ</t>
    </rPh>
    <rPh sb="4" eb="6">
      <t>ボウシ</t>
    </rPh>
    <rPh sb="17" eb="18">
      <t>トウ</t>
    </rPh>
    <rPh sb="19" eb="21">
      <t>テキセイ</t>
    </rPh>
    <rPh sb="21" eb="23">
      <t>カンリ</t>
    </rPh>
    <phoneticPr fontId="2"/>
  </si>
  <si>
    <t>水質保全を考慮した施設の適正管理</t>
    <rPh sb="0" eb="2">
      <t>スイシツ</t>
    </rPh>
    <rPh sb="2" eb="4">
      <t>ホゼン</t>
    </rPh>
    <rPh sb="5" eb="7">
      <t>コウリョ</t>
    </rPh>
    <rPh sb="9" eb="11">
      <t>シセツ</t>
    </rPh>
    <rPh sb="12" eb="14">
      <t>テキセイ</t>
    </rPh>
    <rPh sb="14" eb="16">
      <t>カンリ</t>
    </rPh>
    <phoneticPr fontId="2"/>
  </si>
  <si>
    <t>循環かんがいの実施</t>
    <rPh sb="0" eb="2">
      <t>ジュンカン</t>
    </rPh>
    <rPh sb="7" eb="9">
      <t>ジッシ</t>
    </rPh>
    <phoneticPr fontId="2"/>
  </si>
  <si>
    <t>非かんがい期における通水</t>
    <rPh sb="0" eb="1">
      <t>ヒ</t>
    </rPh>
    <rPh sb="5" eb="6">
      <t>キ</t>
    </rPh>
    <rPh sb="10" eb="12">
      <t>ツウスイ</t>
    </rPh>
    <phoneticPr fontId="2"/>
  </si>
  <si>
    <t>排水路沿いの林地帯等の適正管理</t>
    <rPh sb="0" eb="3">
      <t>ハイスイロ</t>
    </rPh>
    <rPh sb="3" eb="4">
      <t>ゾ</t>
    </rPh>
    <rPh sb="6" eb="7">
      <t>リン</t>
    </rPh>
    <rPh sb="7" eb="9">
      <t>チタイ</t>
    </rPh>
    <rPh sb="9" eb="10">
      <t>トウ</t>
    </rPh>
    <rPh sb="11" eb="13">
      <t>テキセイ</t>
    </rPh>
    <rPh sb="13" eb="15">
      <t>カンリ</t>
    </rPh>
    <phoneticPr fontId="2"/>
  </si>
  <si>
    <t>管理作業の省力化による水資源の保全</t>
    <rPh sb="0" eb="2">
      <t>カンリ</t>
    </rPh>
    <rPh sb="2" eb="4">
      <t>サギョウ</t>
    </rPh>
    <rPh sb="5" eb="8">
      <t>ショウリョクカ</t>
    </rPh>
    <rPh sb="11" eb="14">
      <t>ミズシゲン</t>
    </rPh>
    <rPh sb="15" eb="17">
      <t>ホゼン</t>
    </rPh>
    <phoneticPr fontId="2"/>
  </si>
  <si>
    <t>農業用水の地域用水としての利用・管理</t>
    <rPh sb="0" eb="2">
      <t>ノウギョウ</t>
    </rPh>
    <rPh sb="2" eb="4">
      <t>ヨウスイ</t>
    </rPh>
    <rPh sb="5" eb="7">
      <t>チイキ</t>
    </rPh>
    <rPh sb="7" eb="9">
      <t>ヨウスイ</t>
    </rPh>
    <rPh sb="13" eb="15">
      <t>リヨウ</t>
    </rPh>
    <rPh sb="16" eb="18">
      <t>カンリ</t>
    </rPh>
    <phoneticPr fontId="2"/>
  </si>
  <si>
    <t>農用地等を活用した景観形成活動</t>
    <rPh sb="0" eb="3">
      <t>ノウヨウチ</t>
    </rPh>
    <rPh sb="3" eb="4">
      <t>トウ</t>
    </rPh>
    <rPh sb="5" eb="7">
      <t>カツヨウ</t>
    </rPh>
    <rPh sb="9" eb="11">
      <t>ケイカン</t>
    </rPh>
    <rPh sb="11" eb="13">
      <t>ケイセイ</t>
    </rPh>
    <rPh sb="13" eb="15">
      <t>カツドウ</t>
    </rPh>
    <phoneticPr fontId="2"/>
  </si>
  <si>
    <t>施設等の定期的な巡回点検・清掃</t>
    <rPh sb="0" eb="2">
      <t>シセツ</t>
    </rPh>
    <rPh sb="2" eb="3">
      <t>トウ</t>
    </rPh>
    <rPh sb="4" eb="7">
      <t>テイキテキ</t>
    </rPh>
    <rPh sb="8" eb="10">
      <t>ジュンカイ</t>
    </rPh>
    <rPh sb="10" eb="12">
      <t>テンケン</t>
    </rPh>
    <rPh sb="13" eb="15">
      <t>セイソウ</t>
    </rPh>
    <phoneticPr fontId="2"/>
  </si>
  <si>
    <t>伝統的施設や農法の保全・実施</t>
    <rPh sb="0" eb="3">
      <t>デントウテキ</t>
    </rPh>
    <rPh sb="3" eb="5">
      <t>シセツ</t>
    </rPh>
    <rPh sb="6" eb="8">
      <t>ノウホウ</t>
    </rPh>
    <rPh sb="9" eb="11">
      <t>ホゼン</t>
    </rPh>
    <rPh sb="12" eb="14">
      <t>ジッシ</t>
    </rPh>
    <phoneticPr fontId="2"/>
  </si>
  <si>
    <t>農用地からの風塵の防止活動</t>
    <rPh sb="0" eb="3">
      <t>ノウヨウチ</t>
    </rPh>
    <rPh sb="6" eb="8">
      <t>フウジン</t>
    </rPh>
    <rPh sb="9" eb="11">
      <t>ボウシ</t>
    </rPh>
    <rPh sb="11" eb="13">
      <t>カツドウ</t>
    </rPh>
    <phoneticPr fontId="2"/>
  </si>
  <si>
    <t>水田の地下水かん養機能向上活動</t>
    <rPh sb="0" eb="2">
      <t>スイデン</t>
    </rPh>
    <rPh sb="3" eb="6">
      <t>チカスイ</t>
    </rPh>
    <rPh sb="8" eb="9">
      <t>ヨウ</t>
    </rPh>
    <rPh sb="9" eb="11">
      <t>キノウ</t>
    </rPh>
    <rPh sb="11" eb="13">
      <t>コウジョウ</t>
    </rPh>
    <rPh sb="13" eb="15">
      <t>カツドウ</t>
    </rPh>
    <phoneticPr fontId="2"/>
  </si>
  <si>
    <t>水源かん養林の保全</t>
    <rPh sb="0" eb="2">
      <t>スイゲン</t>
    </rPh>
    <rPh sb="4" eb="5">
      <t>ヨウ</t>
    </rPh>
    <rPh sb="5" eb="6">
      <t>ハヤシ</t>
    </rPh>
    <rPh sb="7" eb="9">
      <t>ホゼン</t>
    </rPh>
    <phoneticPr fontId="2"/>
  </si>
  <si>
    <t>地域資源の活用・資源循環のための活動</t>
    <rPh sb="0" eb="2">
      <t>チイキ</t>
    </rPh>
    <rPh sb="2" eb="4">
      <t>シゲン</t>
    </rPh>
    <rPh sb="5" eb="7">
      <t>カツヨウ</t>
    </rPh>
    <rPh sb="8" eb="10">
      <t>シゲン</t>
    </rPh>
    <rPh sb="10" eb="12">
      <t>ジュンカン</t>
    </rPh>
    <rPh sb="16" eb="18">
      <t>カツドウ</t>
    </rPh>
    <phoneticPr fontId="2"/>
  </si>
  <si>
    <t>啓発活動</t>
    <rPh sb="0" eb="2">
      <t>ケイハツ</t>
    </rPh>
    <rPh sb="2" eb="4">
      <t>カツドウ</t>
    </rPh>
    <phoneticPr fontId="2"/>
  </si>
  <si>
    <t>地域住民等との交流活動</t>
    <rPh sb="0" eb="2">
      <t>チイキ</t>
    </rPh>
    <rPh sb="2" eb="4">
      <t>ジュウミン</t>
    </rPh>
    <rPh sb="4" eb="5">
      <t>トウ</t>
    </rPh>
    <rPh sb="7" eb="9">
      <t>コウリュウ</t>
    </rPh>
    <rPh sb="9" eb="11">
      <t>カツドウ</t>
    </rPh>
    <phoneticPr fontId="2"/>
  </si>
  <si>
    <t>学校教育等との連携</t>
    <rPh sb="0" eb="2">
      <t>ガッコウ</t>
    </rPh>
    <rPh sb="2" eb="4">
      <t>キョウイク</t>
    </rPh>
    <rPh sb="4" eb="5">
      <t>トウ</t>
    </rPh>
    <rPh sb="7" eb="9">
      <t>レンケイ</t>
    </rPh>
    <phoneticPr fontId="2"/>
  </si>
  <si>
    <t>行政機関等との連携</t>
    <rPh sb="0" eb="2">
      <t>ギョウセイ</t>
    </rPh>
    <rPh sb="2" eb="4">
      <t>キカン</t>
    </rPh>
    <rPh sb="4" eb="5">
      <t>トウ</t>
    </rPh>
    <rPh sb="7" eb="9">
      <t>レンケイ</t>
    </rPh>
    <phoneticPr fontId="2"/>
  </si>
  <si>
    <t>地域内の規制等の取り決め</t>
    <rPh sb="0" eb="2">
      <t>チイキ</t>
    </rPh>
    <rPh sb="2" eb="3">
      <t>ナイ</t>
    </rPh>
    <rPh sb="4" eb="6">
      <t>キセイ</t>
    </rPh>
    <rPh sb="6" eb="7">
      <t>トウ</t>
    </rPh>
    <rPh sb="8" eb="9">
      <t>ト</t>
    </rPh>
    <rPh sb="10" eb="11">
      <t>キ</t>
    </rPh>
    <phoneticPr fontId="2"/>
  </si>
  <si>
    <t>水路の破損部分の補修</t>
    <rPh sb="0" eb="2">
      <t>スイロ</t>
    </rPh>
    <rPh sb="3" eb="5">
      <t>ハソン</t>
    </rPh>
    <rPh sb="5" eb="7">
      <t>ブブン</t>
    </rPh>
    <rPh sb="8" eb="10">
      <t>ホシュウ</t>
    </rPh>
    <phoneticPr fontId="2"/>
  </si>
  <si>
    <t>水路の老朽化部分の補修</t>
    <rPh sb="0" eb="2">
      <t>スイロ</t>
    </rPh>
    <rPh sb="3" eb="6">
      <t>ロウキュウカ</t>
    </rPh>
    <rPh sb="6" eb="8">
      <t>ブブン</t>
    </rPh>
    <rPh sb="9" eb="11">
      <t>ホシュウ</t>
    </rPh>
    <phoneticPr fontId="2"/>
  </si>
  <si>
    <t>水路側壁の嵩上げ</t>
    <rPh sb="0" eb="2">
      <t>スイロ</t>
    </rPh>
    <rPh sb="2" eb="4">
      <t>ソクヘキ</t>
    </rPh>
    <rPh sb="5" eb="7">
      <t>カサア</t>
    </rPh>
    <phoneticPr fontId="2"/>
  </si>
  <si>
    <t>U字フリューム等既設水路の再布設</t>
    <rPh sb="1" eb="2">
      <t>ジ</t>
    </rPh>
    <rPh sb="7" eb="8">
      <t>トウ</t>
    </rPh>
    <rPh sb="8" eb="10">
      <t>キセツ</t>
    </rPh>
    <rPh sb="10" eb="12">
      <t>スイロ</t>
    </rPh>
    <rPh sb="13" eb="14">
      <t>サイ</t>
    </rPh>
    <rPh sb="14" eb="16">
      <t>フセツ</t>
    </rPh>
    <phoneticPr fontId="2"/>
  </si>
  <si>
    <t>素掘り水路からコンクリート水路への更新</t>
    <rPh sb="0" eb="2">
      <t>スボ</t>
    </rPh>
    <rPh sb="3" eb="5">
      <t>スイロ</t>
    </rPh>
    <rPh sb="13" eb="15">
      <t>スイロ</t>
    </rPh>
    <rPh sb="17" eb="19">
      <t>コウシン</t>
    </rPh>
    <phoneticPr fontId="2"/>
  </si>
  <si>
    <t>水路の更新</t>
    <rPh sb="0" eb="2">
      <t>スイロ</t>
    </rPh>
    <rPh sb="3" eb="5">
      <t>コウシン</t>
    </rPh>
    <phoneticPr fontId="2"/>
  </si>
  <si>
    <t>集水枡、分水枡の補修</t>
    <rPh sb="0" eb="2">
      <t>シュウスイ</t>
    </rPh>
    <rPh sb="2" eb="3">
      <t>マス</t>
    </rPh>
    <rPh sb="4" eb="6">
      <t>ブンスイ</t>
    </rPh>
    <rPh sb="6" eb="7">
      <t>マス</t>
    </rPh>
    <rPh sb="8" eb="10">
      <t>ホシュウ</t>
    </rPh>
    <phoneticPr fontId="2"/>
  </si>
  <si>
    <t>ゲート、ポンプの補修</t>
    <rPh sb="8" eb="10">
      <t>ホシュウ</t>
    </rPh>
    <phoneticPr fontId="2"/>
  </si>
  <si>
    <t>安全施設の補修</t>
    <rPh sb="0" eb="2">
      <t>アンゼン</t>
    </rPh>
    <rPh sb="2" eb="4">
      <t>シセツ</t>
    </rPh>
    <rPh sb="5" eb="7">
      <t>ホシュウ</t>
    </rPh>
    <phoneticPr fontId="2"/>
  </si>
  <si>
    <t>ゲート、ポンプの更新</t>
    <rPh sb="8" eb="10">
      <t>コウシン</t>
    </rPh>
    <phoneticPr fontId="2"/>
  </si>
  <si>
    <t>安全施設の設置</t>
    <rPh sb="0" eb="2">
      <t>アンゼン</t>
    </rPh>
    <rPh sb="2" eb="4">
      <t>シセツ</t>
    </rPh>
    <rPh sb="5" eb="7">
      <t>セッチ</t>
    </rPh>
    <phoneticPr fontId="2"/>
  </si>
  <si>
    <t>農道路肩、農道法面の補修</t>
    <rPh sb="0" eb="2">
      <t>ノウドウ</t>
    </rPh>
    <rPh sb="2" eb="4">
      <t>ロカタ</t>
    </rPh>
    <rPh sb="5" eb="7">
      <t>ノウドウ</t>
    </rPh>
    <rPh sb="7" eb="9">
      <t>ノリメン</t>
    </rPh>
    <rPh sb="10" eb="12">
      <t>ホシュウ</t>
    </rPh>
    <phoneticPr fontId="2"/>
  </si>
  <si>
    <t>舗装の打換え（一部）</t>
    <rPh sb="0" eb="2">
      <t>ホソウ</t>
    </rPh>
    <rPh sb="3" eb="4">
      <t>ウ</t>
    </rPh>
    <rPh sb="4" eb="5">
      <t>カ</t>
    </rPh>
    <rPh sb="7" eb="9">
      <t>イチブ</t>
    </rPh>
    <phoneticPr fontId="2"/>
  </si>
  <si>
    <t>未舗装農道を舗装（砂利、コンクリート、アスファルト）</t>
    <rPh sb="0" eb="1">
      <t>ミ</t>
    </rPh>
    <rPh sb="1" eb="3">
      <t>ホソウ</t>
    </rPh>
    <rPh sb="3" eb="5">
      <t>ノウドウ</t>
    </rPh>
    <rPh sb="6" eb="8">
      <t>ホソウ</t>
    </rPh>
    <rPh sb="9" eb="11">
      <t>ジャリ</t>
    </rPh>
    <phoneticPr fontId="2"/>
  </si>
  <si>
    <t>農道側溝の補修</t>
    <rPh sb="0" eb="2">
      <t>ノウドウ</t>
    </rPh>
    <rPh sb="2" eb="4">
      <t>ソッコウ</t>
    </rPh>
    <rPh sb="5" eb="7">
      <t>ホシュウ</t>
    </rPh>
    <phoneticPr fontId="2"/>
  </si>
  <si>
    <t>側溝蓋の設置</t>
    <rPh sb="0" eb="2">
      <t>ソッコウ</t>
    </rPh>
    <rPh sb="2" eb="3">
      <t>フタ</t>
    </rPh>
    <rPh sb="4" eb="6">
      <t>セッチ</t>
    </rPh>
    <phoneticPr fontId="2"/>
  </si>
  <si>
    <t>土側溝をコンクリート側溝に更新</t>
    <rPh sb="0" eb="1">
      <t>ツチ</t>
    </rPh>
    <rPh sb="1" eb="3">
      <t>ソッコウ</t>
    </rPh>
    <rPh sb="10" eb="12">
      <t>ソッコウ</t>
    </rPh>
    <rPh sb="13" eb="15">
      <t>コウシン</t>
    </rPh>
    <phoneticPr fontId="2"/>
  </si>
  <si>
    <t>洗掘箇所の補修</t>
    <rPh sb="0" eb="1">
      <t>アラ</t>
    </rPh>
    <rPh sb="1" eb="2">
      <t>ホ</t>
    </rPh>
    <rPh sb="2" eb="4">
      <t>カショ</t>
    </rPh>
    <rPh sb="5" eb="7">
      <t>ホシュウ</t>
    </rPh>
    <phoneticPr fontId="2"/>
  </si>
  <si>
    <t>漏水箇所の補修</t>
    <rPh sb="0" eb="2">
      <t>ロウスイ</t>
    </rPh>
    <rPh sb="2" eb="4">
      <t>カショ</t>
    </rPh>
    <rPh sb="5" eb="7">
      <t>ホシュウ</t>
    </rPh>
    <phoneticPr fontId="2"/>
  </si>
  <si>
    <t>取水施設の補修</t>
    <rPh sb="0" eb="2">
      <t>シュスイ</t>
    </rPh>
    <rPh sb="2" eb="4">
      <t>シセツ</t>
    </rPh>
    <rPh sb="5" eb="7">
      <t>ホシュウ</t>
    </rPh>
    <phoneticPr fontId="2"/>
  </si>
  <si>
    <t>洪水吐の補修</t>
    <rPh sb="0" eb="2">
      <t>コウズイ</t>
    </rPh>
    <rPh sb="2" eb="3">
      <t>ハ</t>
    </rPh>
    <rPh sb="4" eb="6">
      <t>ホシュウ</t>
    </rPh>
    <phoneticPr fontId="2"/>
  </si>
  <si>
    <t>ゲート・バルブの更新</t>
    <rPh sb="8" eb="10">
      <t>コウシン</t>
    </rPh>
    <phoneticPr fontId="2"/>
  </si>
  <si>
    <t>（２）資源向上支払（共同）</t>
    <rPh sb="3" eb="5">
      <t>シゲン</t>
    </rPh>
    <rPh sb="5" eb="7">
      <t>コウジョウ</t>
    </rPh>
    <rPh sb="7" eb="9">
      <t>シハライ</t>
    </rPh>
    <rPh sb="10" eb="12">
      <t>キョウドウ</t>
    </rPh>
    <phoneticPr fontId="2"/>
  </si>
  <si>
    <t>（３）資源向上支払（長寿命化）</t>
    <rPh sb="3" eb="5">
      <t>シゲン</t>
    </rPh>
    <rPh sb="5" eb="7">
      <t>コウジョウ</t>
    </rPh>
    <rPh sb="7" eb="9">
      <t>シハライ</t>
    </rPh>
    <rPh sb="10" eb="14">
      <t>チョウジュミョウカ</t>
    </rPh>
    <phoneticPr fontId="2"/>
  </si>
  <si>
    <t>前年度まで</t>
    <rPh sb="0" eb="3">
      <t>ゼンネンド</t>
    </rPh>
    <phoneticPr fontId="2"/>
  </si>
  <si>
    <t>本年度</t>
    <rPh sb="0" eb="3">
      <t>ホンネンド</t>
    </rPh>
    <phoneticPr fontId="2"/>
  </si>
  <si>
    <t>植栽等の景観形成活動</t>
    <rPh sb="0" eb="2">
      <t>ショクサイ</t>
    </rPh>
    <rPh sb="2" eb="3">
      <t>トウ</t>
    </rPh>
    <rPh sb="4" eb="6">
      <t>ケイカン</t>
    </rPh>
    <rPh sb="6" eb="8">
      <t>ケイセイ</t>
    </rPh>
    <rPh sb="8" eb="10">
      <t>カツドウ</t>
    </rPh>
    <phoneticPr fontId="2"/>
  </si>
  <si>
    <t>路面の維持</t>
    <rPh sb="0" eb="2">
      <t>ロメン</t>
    </rPh>
    <rPh sb="3" eb="5">
      <t>イジ</t>
    </rPh>
    <phoneticPr fontId="14"/>
  </si>
  <si>
    <t>支出総額
（農地維持・資源向上（共同））</t>
    <rPh sb="0" eb="2">
      <t>シシュツ</t>
    </rPh>
    <rPh sb="2" eb="4">
      <t>ソウガク</t>
    </rPh>
    <rPh sb="6" eb="8">
      <t>ノウチ</t>
    </rPh>
    <rPh sb="8" eb="10">
      <t>イジ</t>
    </rPh>
    <rPh sb="11" eb="13">
      <t>シゲン</t>
    </rPh>
    <rPh sb="13" eb="15">
      <t>コウジョウ</t>
    </rPh>
    <rPh sb="16" eb="18">
      <t>キョウドウ</t>
    </rPh>
    <phoneticPr fontId="2"/>
  </si>
  <si>
    <t>支出総額（資源向上（長寿命化））</t>
    <rPh sb="0" eb="2">
      <t>シシュツ</t>
    </rPh>
    <rPh sb="2" eb="4">
      <t>ソウガク</t>
    </rPh>
    <rPh sb="5" eb="7">
      <t>シゲン</t>
    </rPh>
    <rPh sb="7" eb="9">
      <t>コウジョウ</t>
    </rPh>
    <rPh sb="10" eb="14">
      <t>チョウジュミョウカ</t>
    </rPh>
    <phoneticPr fontId="2"/>
  </si>
  <si>
    <t>資源向上（長寿命化）交付金</t>
    <rPh sb="0" eb="2">
      <t>シゲン</t>
    </rPh>
    <rPh sb="2" eb="4">
      <t>コウジョウ</t>
    </rPh>
    <rPh sb="5" eb="9">
      <t>チョウジュミョウカ</t>
    </rPh>
    <rPh sb="10" eb="13">
      <t>コウフキン</t>
    </rPh>
    <phoneticPr fontId="2"/>
  </si>
  <si>
    <t>km</t>
    <phoneticPr fontId="1"/>
  </si>
  <si>
    <t>箇所</t>
    <rPh sb="0" eb="2">
      <t>カショ</t>
    </rPh>
    <phoneticPr fontId="1"/>
  </si>
  <si>
    <t>その他（水質保全）</t>
    <rPh sb="2" eb="3">
      <t>タ</t>
    </rPh>
    <rPh sb="4" eb="6">
      <t>スイシツ</t>
    </rPh>
    <rPh sb="6" eb="8">
      <t>ホゼン</t>
    </rPh>
    <phoneticPr fontId="2"/>
  </si>
  <si>
    <t>その他（景観形成・生活環境保全）</t>
    <rPh sb="2" eb="3">
      <t>タ</t>
    </rPh>
    <rPh sb="4" eb="6">
      <t>ケイカン</t>
    </rPh>
    <rPh sb="6" eb="8">
      <t>ケイセイ</t>
    </rPh>
    <rPh sb="9" eb="11">
      <t>セイカツ</t>
    </rPh>
    <rPh sb="11" eb="13">
      <t>カンキョウ</t>
    </rPh>
    <rPh sb="13" eb="15">
      <t>ホゼン</t>
    </rPh>
    <phoneticPr fontId="2"/>
  </si>
  <si>
    <t>水路の草刈り</t>
    <phoneticPr fontId="2"/>
  </si>
  <si>
    <t>農道の草刈り</t>
    <rPh sb="0" eb="2">
      <t>ノウドウ</t>
    </rPh>
    <phoneticPr fontId="14"/>
  </si>
  <si>
    <t>農道側溝の泥上げ</t>
    <rPh sb="0" eb="2">
      <t>ノウドウ</t>
    </rPh>
    <rPh sb="2" eb="4">
      <t>ソッコウ</t>
    </rPh>
    <phoneticPr fontId="14"/>
  </si>
  <si>
    <t>ため池の草刈り</t>
    <phoneticPr fontId="2"/>
  </si>
  <si>
    <t>ため池の泥上げ</t>
    <phoneticPr fontId="2"/>
  </si>
  <si>
    <t>施設の点検（水路、農道、ため池）</t>
    <rPh sb="0" eb="2">
      <t>シセツ</t>
    </rPh>
    <rPh sb="3" eb="5">
      <t>テンケン</t>
    </rPh>
    <rPh sb="6" eb="8">
      <t>スイロ</t>
    </rPh>
    <rPh sb="9" eb="11">
      <t>ノウドウ</t>
    </rPh>
    <rPh sb="14" eb="15">
      <t>イケ</t>
    </rPh>
    <phoneticPr fontId="2"/>
  </si>
  <si>
    <t>ポンプ吸水槽等の泥上げ</t>
    <rPh sb="3" eb="5">
      <t>キュウスイ</t>
    </rPh>
    <rPh sb="5" eb="6">
      <t>ソウ</t>
    </rPh>
    <rPh sb="6" eb="7">
      <t>トウ</t>
    </rPh>
    <rPh sb="8" eb="9">
      <t>ドロ</t>
    </rPh>
    <rPh sb="9" eb="10">
      <t>ア</t>
    </rPh>
    <phoneticPr fontId="2"/>
  </si>
  <si>
    <t>異常気象後の見回り（農用地、水路、農道、ため池）</t>
    <rPh sb="0" eb="2">
      <t>イジョウ</t>
    </rPh>
    <rPh sb="2" eb="4">
      <t>キショウ</t>
    </rPh>
    <rPh sb="4" eb="5">
      <t>ゴ</t>
    </rPh>
    <rPh sb="6" eb="8">
      <t>ミマワ</t>
    </rPh>
    <rPh sb="10" eb="13">
      <t>ノウヨウチ</t>
    </rPh>
    <rPh sb="14" eb="16">
      <t>スイロ</t>
    </rPh>
    <rPh sb="17" eb="19">
      <t>ノウドウ</t>
    </rPh>
    <rPh sb="22" eb="23">
      <t>イケ</t>
    </rPh>
    <phoneticPr fontId="2"/>
  </si>
  <si>
    <t>異常気象後の応急措置（農用地、水路、農道、ため池）</t>
    <rPh sb="0" eb="2">
      <t>イジョウ</t>
    </rPh>
    <rPh sb="2" eb="4">
      <t>キショウ</t>
    </rPh>
    <rPh sb="4" eb="5">
      <t>ゴ</t>
    </rPh>
    <rPh sb="6" eb="8">
      <t>オウキュウ</t>
    </rPh>
    <rPh sb="8" eb="10">
      <t>ソチ</t>
    </rPh>
    <rPh sb="11" eb="14">
      <t>ノウヨウチ</t>
    </rPh>
    <rPh sb="15" eb="17">
      <t>スイロ</t>
    </rPh>
    <rPh sb="18" eb="20">
      <t>ノウドウ</t>
    </rPh>
    <rPh sb="23" eb="24">
      <t>イケ</t>
    </rPh>
    <phoneticPr fontId="2"/>
  </si>
  <si>
    <t>施設の機能診断（農用地）</t>
    <rPh sb="0" eb="2">
      <t>シセツ</t>
    </rPh>
    <rPh sb="3" eb="5">
      <t>キノウ</t>
    </rPh>
    <rPh sb="5" eb="7">
      <t>シンダン</t>
    </rPh>
    <rPh sb="8" eb="11">
      <t>ノウヨウチ</t>
    </rPh>
    <phoneticPr fontId="2"/>
  </si>
  <si>
    <t>診断結果の記録管理（農用地）</t>
    <rPh sb="0" eb="2">
      <t>シンダン</t>
    </rPh>
    <rPh sb="2" eb="4">
      <t>ケッカ</t>
    </rPh>
    <rPh sb="5" eb="7">
      <t>キロク</t>
    </rPh>
    <rPh sb="7" eb="9">
      <t>カンリ</t>
    </rPh>
    <rPh sb="10" eb="13">
      <t>ノウヨウチ</t>
    </rPh>
    <phoneticPr fontId="2"/>
  </si>
  <si>
    <t>施設の機能診断（水路）</t>
    <rPh sb="0" eb="2">
      <t>シセツ</t>
    </rPh>
    <rPh sb="3" eb="5">
      <t>キノウ</t>
    </rPh>
    <rPh sb="5" eb="7">
      <t>シンダン</t>
    </rPh>
    <rPh sb="8" eb="10">
      <t>スイロ</t>
    </rPh>
    <phoneticPr fontId="2"/>
  </si>
  <si>
    <t>診断結果の記録管理（水路）</t>
    <rPh sb="0" eb="2">
      <t>シンダン</t>
    </rPh>
    <rPh sb="2" eb="4">
      <t>ケッカ</t>
    </rPh>
    <rPh sb="5" eb="7">
      <t>キロク</t>
    </rPh>
    <rPh sb="7" eb="9">
      <t>カンリ</t>
    </rPh>
    <rPh sb="10" eb="12">
      <t>スイロ</t>
    </rPh>
    <phoneticPr fontId="2"/>
  </si>
  <si>
    <t>施設の機能診断（農道）</t>
    <rPh sb="0" eb="2">
      <t>シセツ</t>
    </rPh>
    <rPh sb="3" eb="5">
      <t>キノウ</t>
    </rPh>
    <rPh sb="5" eb="7">
      <t>シンダン</t>
    </rPh>
    <rPh sb="8" eb="10">
      <t>ノウドウ</t>
    </rPh>
    <phoneticPr fontId="2"/>
  </si>
  <si>
    <t>診断結果の記録管理（農道）</t>
    <rPh sb="0" eb="2">
      <t>シンダン</t>
    </rPh>
    <rPh sb="2" eb="4">
      <t>ケッカ</t>
    </rPh>
    <rPh sb="5" eb="7">
      <t>キロク</t>
    </rPh>
    <rPh sb="7" eb="9">
      <t>カンリ</t>
    </rPh>
    <rPh sb="10" eb="12">
      <t>ノウドウ</t>
    </rPh>
    <phoneticPr fontId="2"/>
  </si>
  <si>
    <t>施設の機能診断（ため池）</t>
    <rPh sb="0" eb="2">
      <t>シセツ</t>
    </rPh>
    <rPh sb="3" eb="5">
      <t>キノウ</t>
    </rPh>
    <rPh sb="5" eb="7">
      <t>シンダン</t>
    </rPh>
    <rPh sb="10" eb="11">
      <t>イケ</t>
    </rPh>
    <phoneticPr fontId="2"/>
  </si>
  <si>
    <t>診断結果の記録管理（ため池）</t>
    <rPh sb="0" eb="2">
      <t>シンダン</t>
    </rPh>
    <rPh sb="2" eb="4">
      <t>ケッカ</t>
    </rPh>
    <rPh sb="5" eb="7">
      <t>キロク</t>
    </rPh>
    <rPh sb="7" eb="9">
      <t>カンリ</t>
    </rPh>
    <rPh sb="12" eb="13">
      <t>イケ</t>
    </rPh>
    <phoneticPr fontId="2"/>
  </si>
  <si>
    <t>側壁の裏込材の充填、水路耕畔の補修</t>
    <rPh sb="0" eb="2">
      <t>ソクヘキ</t>
    </rPh>
    <rPh sb="3" eb="4">
      <t>ウラ</t>
    </rPh>
    <rPh sb="4" eb="5">
      <t>コ</t>
    </rPh>
    <rPh sb="5" eb="6">
      <t>ザイ</t>
    </rPh>
    <rPh sb="7" eb="9">
      <t>ジュウテン</t>
    </rPh>
    <rPh sb="10" eb="12">
      <t>スイロ</t>
    </rPh>
    <rPh sb="12" eb="13">
      <t>コウ</t>
    </rPh>
    <rPh sb="13" eb="14">
      <t>アゼ</t>
    </rPh>
    <rPh sb="15" eb="17">
      <t>ホシュウ</t>
    </rPh>
    <phoneticPr fontId="2"/>
  </si>
  <si>
    <t>破損施設の補修（水路）</t>
    <rPh sb="0" eb="2">
      <t>ハソン</t>
    </rPh>
    <rPh sb="2" eb="4">
      <t>シセツ</t>
    </rPh>
    <rPh sb="5" eb="7">
      <t>ホシュウ</t>
    </rPh>
    <rPh sb="8" eb="10">
      <t>スイロ</t>
    </rPh>
    <phoneticPr fontId="2"/>
  </si>
  <si>
    <t>きめ細やかな雑草対策（水路）</t>
    <rPh sb="2" eb="3">
      <t>コマ</t>
    </rPh>
    <rPh sb="6" eb="8">
      <t>ザッソウ</t>
    </rPh>
    <rPh sb="8" eb="10">
      <t>タイサク</t>
    </rPh>
    <rPh sb="11" eb="13">
      <t>スイロ</t>
    </rPh>
    <phoneticPr fontId="2"/>
  </si>
  <si>
    <t>破損施設の補修（水路の附帯施設）</t>
    <rPh sb="0" eb="2">
      <t>ハソン</t>
    </rPh>
    <rPh sb="2" eb="4">
      <t>シセツ</t>
    </rPh>
    <rPh sb="5" eb="7">
      <t>ホシュウ</t>
    </rPh>
    <rPh sb="8" eb="10">
      <t>スイロ</t>
    </rPh>
    <rPh sb="11" eb="13">
      <t>フタイ</t>
    </rPh>
    <rPh sb="13" eb="15">
      <t>シセツ</t>
    </rPh>
    <phoneticPr fontId="2"/>
  </si>
  <si>
    <t>破損施設の補修（農道）</t>
    <rPh sb="0" eb="2">
      <t>ハソン</t>
    </rPh>
    <rPh sb="2" eb="4">
      <t>シセツ</t>
    </rPh>
    <rPh sb="5" eb="7">
      <t>ホシュウ</t>
    </rPh>
    <rPh sb="8" eb="10">
      <t>ノウドウ</t>
    </rPh>
    <phoneticPr fontId="2"/>
  </si>
  <si>
    <t>きめ細やかな雑草対策（農道）</t>
    <rPh sb="2" eb="3">
      <t>コマ</t>
    </rPh>
    <rPh sb="6" eb="8">
      <t>ザッソウ</t>
    </rPh>
    <rPh sb="8" eb="10">
      <t>タイサク</t>
    </rPh>
    <rPh sb="11" eb="13">
      <t>ノウドウ</t>
    </rPh>
    <phoneticPr fontId="2"/>
  </si>
  <si>
    <t>破損施設の補修（農道の附帯施設）</t>
    <rPh sb="0" eb="2">
      <t>ハソン</t>
    </rPh>
    <rPh sb="2" eb="4">
      <t>シセツ</t>
    </rPh>
    <rPh sb="5" eb="7">
      <t>ホシュウ</t>
    </rPh>
    <rPh sb="8" eb="10">
      <t>ノウドウ</t>
    </rPh>
    <rPh sb="11" eb="13">
      <t>フタイ</t>
    </rPh>
    <rPh sb="13" eb="15">
      <t>シセツ</t>
    </rPh>
    <phoneticPr fontId="2"/>
  </si>
  <si>
    <t>破損施設の補修（ため池の堤体）</t>
    <rPh sb="0" eb="2">
      <t>ハソン</t>
    </rPh>
    <rPh sb="2" eb="4">
      <t>シセツ</t>
    </rPh>
    <rPh sb="5" eb="7">
      <t>ホシュウ</t>
    </rPh>
    <rPh sb="10" eb="11">
      <t>イケ</t>
    </rPh>
    <rPh sb="12" eb="14">
      <t>テイタイ</t>
    </rPh>
    <phoneticPr fontId="2"/>
  </si>
  <si>
    <t>きめ細やかな雑草対策（ため池の堤体）</t>
    <rPh sb="2" eb="3">
      <t>コマ</t>
    </rPh>
    <rPh sb="6" eb="8">
      <t>ザッソウ</t>
    </rPh>
    <rPh sb="8" eb="10">
      <t>タイサク</t>
    </rPh>
    <rPh sb="13" eb="14">
      <t>イケ</t>
    </rPh>
    <rPh sb="15" eb="17">
      <t>テイタイ</t>
    </rPh>
    <phoneticPr fontId="2"/>
  </si>
  <si>
    <t>破損施設の補修（ため池の附帯施設）</t>
    <rPh sb="0" eb="2">
      <t>ハソン</t>
    </rPh>
    <rPh sb="2" eb="4">
      <t>シセツ</t>
    </rPh>
    <rPh sb="5" eb="7">
      <t>ホシュウ</t>
    </rPh>
    <rPh sb="10" eb="11">
      <t>イケ</t>
    </rPh>
    <rPh sb="12" eb="14">
      <t>フタイ</t>
    </rPh>
    <rPh sb="14" eb="16">
      <t>シセツ</t>
    </rPh>
    <phoneticPr fontId="2"/>
  </si>
  <si>
    <t>景観形成、生活環境保全計画の策定</t>
    <rPh sb="0" eb="2">
      <t>ケイカン</t>
    </rPh>
    <rPh sb="2" eb="4">
      <t>ケイセイ</t>
    </rPh>
    <rPh sb="5" eb="7">
      <t>セイカツ</t>
    </rPh>
    <rPh sb="7" eb="9">
      <t>カンキョウ</t>
    </rPh>
    <rPh sb="9" eb="11">
      <t>ホゼン</t>
    </rPh>
    <rPh sb="11" eb="13">
      <t>ケイカク</t>
    </rPh>
    <rPh sb="14" eb="16">
      <t>サクテイ</t>
    </rPh>
    <phoneticPr fontId="2"/>
  </si>
  <si>
    <t>生物多様性保全に配慮した施設の適正管理</t>
    <rPh sb="0" eb="2">
      <t>セイブツ</t>
    </rPh>
    <rPh sb="2" eb="5">
      <t>タヨウセイ</t>
    </rPh>
    <rPh sb="5" eb="7">
      <t>ホゼン</t>
    </rPh>
    <rPh sb="8" eb="10">
      <t>ハイリョ</t>
    </rPh>
    <rPh sb="12" eb="14">
      <t>シセツ</t>
    </rPh>
    <rPh sb="15" eb="17">
      <t>テキセイ</t>
    </rPh>
    <rPh sb="17" eb="19">
      <t>カンリ</t>
    </rPh>
    <phoneticPr fontId="2"/>
  </si>
  <si>
    <t>沈砂池の適正管理</t>
    <rPh sb="0" eb="1">
      <t>チン</t>
    </rPh>
    <rPh sb="1" eb="2">
      <t>サ</t>
    </rPh>
    <rPh sb="2" eb="3">
      <t>イケ</t>
    </rPh>
    <rPh sb="4" eb="6">
      <t>テキセイ</t>
    </rPh>
    <rPh sb="6" eb="8">
      <t>カンリ</t>
    </rPh>
    <phoneticPr fontId="2"/>
  </si>
  <si>
    <t>水田からの排水（濁水）管理</t>
    <rPh sb="0" eb="2">
      <t>スイデン</t>
    </rPh>
    <rPh sb="5" eb="7">
      <t>ハイスイ</t>
    </rPh>
    <rPh sb="8" eb="10">
      <t>ダクスイ</t>
    </rPh>
    <rPh sb="11" eb="13">
      <t>カンリ</t>
    </rPh>
    <phoneticPr fontId="2"/>
  </si>
  <si>
    <t>水質保全</t>
    <rPh sb="0" eb="2">
      <t>スイシツ</t>
    </rPh>
    <rPh sb="2" eb="4">
      <t>ホゼン</t>
    </rPh>
    <phoneticPr fontId="2"/>
  </si>
  <si>
    <t>★「実施時間」には休憩時間を含めず、実働時間を記入してください。</t>
    <rPh sb="2" eb="4">
      <t>ジッシ</t>
    </rPh>
    <rPh sb="4" eb="6">
      <t>ジカン</t>
    </rPh>
    <rPh sb="9" eb="11">
      <t>キュウケイ</t>
    </rPh>
    <rPh sb="11" eb="13">
      <t>ジカン</t>
    </rPh>
    <rPh sb="14" eb="15">
      <t>フク</t>
    </rPh>
    <rPh sb="18" eb="20">
      <t>ジツドウ</t>
    </rPh>
    <rPh sb="20" eb="22">
      <t>ジカン</t>
    </rPh>
    <rPh sb="23" eb="25">
      <t>キニュウ</t>
    </rPh>
    <phoneticPr fontId="2"/>
  </si>
  <si>
    <t>内　　容</t>
    <phoneticPr fontId="2"/>
  </si>
  <si>
    <t>農用地</t>
    <rPh sb="0" eb="3">
      <t>ノウヨウチ</t>
    </rPh>
    <phoneticPr fontId="2"/>
  </si>
  <si>
    <t>農用地の軽微な補修等</t>
    <rPh sb="0" eb="3">
      <t>ノウヨウチ</t>
    </rPh>
    <rPh sb="4" eb="6">
      <t>ケイビ</t>
    </rPh>
    <rPh sb="7" eb="9">
      <t>ホシュウ</t>
    </rPh>
    <rPh sb="9" eb="10">
      <t>トウ</t>
    </rPh>
    <phoneticPr fontId="2"/>
  </si>
  <si>
    <t>水路の軽微な補修等</t>
    <rPh sb="0" eb="2">
      <t>スイロ</t>
    </rPh>
    <rPh sb="3" eb="5">
      <t>ケイビ</t>
    </rPh>
    <rPh sb="6" eb="8">
      <t>ホシュウ</t>
    </rPh>
    <rPh sb="8" eb="9">
      <t>トウ</t>
    </rPh>
    <phoneticPr fontId="2"/>
  </si>
  <si>
    <t>ため池の軽微な補修等</t>
    <rPh sb="2" eb="3">
      <t>イケ</t>
    </rPh>
    <rPh sb="4" eb="6">
      <t>ケイビ</t>
    </rPh>
    <rPh sb="7" eb="9">
      <t>ホシュウ</t>
    </rPh>
    <rPh sb="9" eb="10">
      <t>トウ</t>
    </rPh>
    <phoneticPr fontId="2"/>
  </si>
  <si>
    <t>実施日</t>
    <rPh sb="0" eb="3">
      <t>ジッシビ</t>
    </rPh>
    <phoneticPr fontId="2"/>
  </si>
  <si>
    <t>備考</t>
    <rPh sb="0" eb="2">
      <t>ビコウ</t>
    </rPh>
    <phoneticPr fontId="2"/>
  </si>
  <si>
    <t>実施日</t>
    <rPh sb="0" eb="2">
      <t>ジッシ</t>
    </rPh>
    <rPh sb="2" eb="3">
      <t>ヒ</t>
    </rPh>
    <phoneticPr fontId="2"/>
  </si>
  <si>
    <t>活動に参加した最大人数</t>
    <rPh sb="0" eb="2">
      <t>カツドウ</t>
    </rPh>
    <rPh sb="3" eb="5">
      <t>サンカ</t>
    </rPh>
    <rPh sb="7" eb="9">
      <t>サイダイ</t>
    </rPh>
    <rPh sb="9" eb="11">
      <t>ニンズウ</t>
    </rPh>
    <phoneticPr fontId="2"/>
  </si>
  <si>
    <t>実施日</t>
    <rPh sb="0" eb="3">
      <t>ジッシビ</t>
    </rPh>
    <phoneticPr fontId="2"/>
  </si>
  <si>
    <t>研修</t>
    <rPh sb="0" eb="2">
      <t>ケンシュウ</t>
    </rPh>
    <phoneticPr fontId="2"/>
  </si>
  <si>
    <t>点検・計画策定</t>
    <rPh sb="0" eb="2">
      <t>テンケン</t>
    </rPh>
    <rPh sb="3" eb="5">
      <t>ケイカク</t>
    </rPh>
    <rPh sb="5" eb="7">
      <t>サクテイ</t>
    </rPh>
    <phoneticPr fontId="14"/>
  </si>
  <si>
    <t>機能診断・計画策定</t>
    <rPh sb="0" eb="2">
      <t>キノウ</t>
    </rPh>
    <rPh sb="2" eb="4">
      <t>シンダン</t>
    </rPh>
    <rPh sb="5" eb="7">
      <t>ケイカク</t>
    </rPh>
    <rPh sb="7" eb="9">
      <t>サクテイ</t>
    </rPh>
    <phoneticPr fontId="14"/>
  </si>
  <si>
    <t>啓発・普及</t>
    <rPh sb="0" eb="2">
      <t>ケイハツ</t>
    </rPh>
    <rPh sb="3" eb="5">
      <t>フキュウ</t>
    </rPh>
    <phoneticPr fontId="2"/>
  </si>
  <si>
    <t>研修</t>
    <rPh sb="0" eb="2">
      <t>ケンシュウ</t>
    </rPh>
    <phoneticPr fontId="1"/>
  </si>
  <si>
    <t>実践活動</t>
    <rPh sb="0" eb="2">
      <t>ジッセン</t>
    </rPh>
    <rPh sb="2" eb="4">
      <t>カツドウ</t>
    </rPh>
    <phoneticPr fontId="2"/>
  </si>
  <si>
    <t>実践活動</t>
    <rPh sb="0" eb="2">
      <t>ジッセン</t>
    </rPh>
    <rPh sb="2" eb="4">
      <t>カツドウ</t>
    </rPh>
    <phoneticPr fontId="2"/>
  </si>
  <si>
    <t>農村環境保全活動</t>
    <rPh sb="0" eb="2">
      <t>ノウソン</t>
    </rPh>
    <rPh sb="2" eb="4">
      <t>カンキョウ</t>
    </rPh>
    <rPh sb="4" eb="6">
      <t>ホゼン</t>
    </rPh>
    <rPh sb="6" eb="8">
      <t>カツドウ</t>
    </rPh>
    <phoneticPr fontId="2"/>
  </si>
  <si>
    <t>加算措置</t>
    <rPh sb="0" eb="2">
      <t>カサン</t>
    </rPh>
    <rPh sb="2" eb="4">
      <t>ソチ</t>
    </rPh>
    <phoneticPr fontId="2"/>
  </si>
  <si>
    <t>34　生物多様性保全計画の策定</t>
    <rPh sb="3" eb="5">
      <t>セイブツ</t>
    </rPh>
    <rPh sb="5" eb="8">
      <t>タヨウセイ</t>
    </rPh>
    <rPh sb="8" eb="10">
      <t>ホゼン</t>
    </rPh>
    <rPh sb="10" eb="12">
      <t>ケイカク</t>
    </rPh>
    <rPh sb="13" eb="15">
      <t>サクテイ</t>
    </rPh>
    <phoneticPr fontId="2"/>
  </si>
  <si>
    <t>36　景観形成計画、生活環境保全計画の策定</t>
    <rPh sb="3" eb="5">
      <t>ケイカン</t>
    </rPh>
    <rPh sb="5" eb="7">
      <t>ケイセイ</t>
    </rPh>
    <rPh sb="7" eb="9">
      <t>ケイカク</t>
    </rPh>
    <rPh sb="10" eb="12">
      <t>セイカツ</t>
    </rPh>
    <rPh sb="12" eb="14">
      <t>カンキョウ</t>
    </rPh>
    <rPh sb="14" eb="16">
      <t>ホゼン</t>
    </rPh>
    <rPh sb="16" eb="18">
      <t>ケイカク</t>
    </rPh>
    <rPh sb="19" eb="21">
      <t>サクテイ</t>
    </rPh>
    <phoneticPr fontId="2"/>
  </si>
  <si>
    <t>37　水田貯留機能増進計画、地下水かん養活動計画の策定</t>
    <rPh sb="3" eb="5">
      <t>スイデン</t>
    </rPh>
    <rPh sb="5" eb="7">
      <t>チョリュウ</t>
    </rPh>
    <rPh sb="7" eb="9">
      <t>キノウ</t>
    </rPh>
    <rPh sb="9" eb="11">
      <t>ゾウシン</t>
    </rPh>
    <rPh sb="11" eb="13">
      <t>ケイカク</t>
    </rPh>
    <rPh sb="14" eb="17">
      <t>チカスイ</t>
    </rPh>
    <rPh sb="19" eb="20">
      <t>ヨウ</t>
    </rPh>
    <rPh sb="20" eb="22">
      <t>カツドウ</t>
    </rPh>
    <rPh sb="22" eb="24">
      <t>ケイカク</t>
    </rPh>
    <rPh sb="25" eb="27">
      <t>サクテイ</t>
    </rPh>
    <phoneticPr fontId="2"/>
  </si>
  <si>
    <t>38　資源循環計画の策定</t>
    <rPh sb="3" eb="5">
      <t>シゲン</t>
    </rPh>
    <rPh sb="5" eb="7">
      <t>ジュンカン</t>
    </rPh>
    <rPh sb="7" eb="9">
      <t>ケイカク</t>
    </rPh>
    <rPh sb="10" eb="12">
      <t>サクテイ</t>
    </rPh>
    <phoneticPr fontId="2"/>
  </si>
  <si>
    <t>計画策定</t>
    <rPh sb="0" eb="2">
      <t>ケイカク</t>
    </rPh>
    <rPh sb="2" eb="4">
      <t>サクテイ</t>
    </rPh>
    <phoneticPr fontId="2"/>
  </si>
  <si>
    <t>52　遊休農地の有効活用</t>
    <rPh sb="3" eb="5">
      <t>ユウキュウ</t>
    </rPh>
    <rPh sb="5" eb="7">
      <t>ノウチ</t>
    </rPh>
    <rPh sb="8" eb="10">
      <t>ユウコウ</t>
    </rPh>
    <rPh sb="10" eb="12">
      <t>カツヨウ</t>
    </rPh>
    <phoneticPr fontId="1"/>
  </si>
  <si>
    <t>54　地域住民による直営施工</t>
    <rPh sb="3" eb="5">
      <t>チイキ</t>
    </rPh>
    <rPh sb="5" eb="7">
      <t>ジュウミン</t>
    </rPh>
    <rPh sb="10" eb="12">
      <t>チョクエイ</t>
    </rPh>
    <rPh sb="12" eb="14">
      <t>セコウ</t>
    </rPh>
    <phoneticPr fontId="1"/>
  </si>
  <si>
    <t>55　防災・減災力の強化</t>
    <rPh sb="3" eb="5">
      <t>ボウサイ</t>
    </rPh>
    <rPh sb="6" eb="7">
      <t>ゲン</t>
    </rPh>
    <rPh sb="7" eb="8">
      <t>サイ</t>
    </rPh>
    <rPh sb="8" eb="9">
      <t>リョク</t>
    </rPh>
    <rPh sb="10" eb="12">
      <t>キョウカ</t>
    </rPh>
    <phoneticPr fontId="1"/>
  </si>
  <si>
    <t>56　農村環境保全活動の幅広い展開</t>
    <rPh sb="3" eb="5">
      <t>ノウソン</t>
    </rPh>
    <rPh sb="5" eb="7">
      <t>カンキョウ</t>
    </rPh>
    <rPh sb="7" eb="9">
      <t>ホゼン</t>
    </rPh>
    <rPh sb="9" eb="11">
      <t>カツドウ</t>
    </rPh>
    <rPh sb="12" eb="14">
      <t>ハバヒロ</t>
    </rPh>
    <rPh sb="15" eb="17">
      <t>テンカイ</t>
    </rPh>
    <phoneticPr fontId="1"/>
  </si>
  <si>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
  </si>
  <si>
    <t>59　都道府県、市町村が特に認める活動</t>
    <rPh sb="3" eb="7">
      <t>トドウフケン</t>
    </rPh>
    <rPh sb="8" eb="11">
      <t>シチョウソン</t>
    </rPh>
    <rPh sb="12" eb="13">
      <t>トク</t>
    </rPh>
    <rPh sb="14" eb="15">
      <t>ミト</t>
    </rPh>
    <rPh sb="17" eb="19">
      <t>カツドウ</t>
    </rPh>
    <phoneticPr fontId="1"/>
  </si>
  <si>
    <t>61　水路の補修</t>
    <rPh sb="3" eb="5">
      <t>スイロ</t>
    </rPh>
    <rPh sb="6" eb="8">
      <t>ホシュウ</t>
    </rPh>
    <phoneticPr fontId="1"/>
  </si>
  <si>
    <t>62　水路の更新等</t>
    <rPh sb="3" eb="5">
      <t>スイロ</t>
    </rPh>
    <rPh sb="6" eb="8">
      <t>コウシン</t>
    </rPh>
    <rPh sb="8" eb="9">
      <t>トウ</t>
    </rPh>
    <phoneticPr fontId="1"/>
  </si>
  <si>
    <t>63　農道の補修</t>
    <rPh sb="3" eb="5">
      <t>ノウドウ</t>
    </rPh>
    <rPh sb="6" eb="8">
      <t>ホシュウ</t>
    </rPh>
    <phoneticPr fontId="1"/>
  </si>
  <si>
    <t>64　農道の更新等</t>
    <rPh sb="3" eb="5">
      <t>ノウドウ</t>
    </rPh>
    <rPh sb="6" eb="8">
      <t>コウシン</t>
    </rPh>
    <rPh sb="8" eb="9">
      <t>トウ</t>
    </rPh>
    <phoneticPr fontId="1"/>
  </si>
  <si>
    <t>65　ため池の補修</t>
    <rPh sb="5" eb="6">
      <t>イケ</t>
    </rPh>
    <rPh sb="7" eb="9">
      <t>ホシュウ</t>
    </rPh>
    <phoneticPr fontId="1"/>
  </si>
  <si>
    <t>66　ため池（附帯施設）の更新等</t>
    <rPh sb="5" eb="6">
      <t>イケ</t>
    </rPh>
    <rPh sb="7" eb="9">
      <t>フタイ</t>
    </rPh>
    <rPh sb="9" eb="11">
      <t>シセツ</t>
    </rPh>
    <rPh sb="13" eb="15">
      <t>コウシン</t>
    </rPh>
    <rPh sb="15" eb="16">
      <t>トウ</t>
    </rPh>
    <phoneticPr fontId="1"/>
  </si>
  <si>
    <t>機能診断・
計画策定</t>
    <rPh sb="0" eb="2">
      <t>キノウ</t>
    </rPh>
    <rPh sb="2" eb="4">
      <t>シンダン</t>
    </rPh>
    <rPh sb="6" eb="8">
      <t>ケイカク</t>
    </rPh>
    <rPh sb="8" eb="10">
      <t>サクテイ</t>
    </rPh>
    <phoneticPr fontId="2"/>
  </si>
  <si>
    <t>備考（具体的な活動内容を記入）</t>
    <rPh sb="0" eb="2">
      <t>ビコウ</t>
    </rPh>
    <rPh sb="3" eb="6">
      <t>グタイテキ</t>
    </rPh>
    <rPh sb="7" eb="9">
      <t>カツドウ</t>
    </rPh>
    <rPh sb="9" eb="11">
      <t>ナイヨウ</t>
    </rPh>
    <rPh sb="12" eb="14">
      <t>キニュウ</t>
    </rPh>
    <phoneticPr fontId="2"/>
  </si>
  <si>
    <t>★「分類」欄は、分類番号（１～８）から選択してください。</t>
    <rPh sb="2" eb="4">
      <t>ブンルイ</t>
    </rPh>
    <rPh sb="5" eb="6">
      <t>ラン</t>
    </rPh>
    <rPh sb="8" eb="10">
      <t>ブンルイ</t>
    </rPh>
    <rPh sb="10" eb="12">
      <t>バンゴウ</t>
    </rPh>
    <rPh sb="19" eb="21">
      <t>センタク</t>
    </rPh>
    <phoneticPr fontId="18"/>
  </si>
  <si>
    <t>農地維持支払交付金、資源向上支払交付金（共同）、資源向上支払交付金（長寿命化）</t>
    <rPh sb="0" eb="2">
      <t>ノウチ</t>
    </rPh>
    <rPh sb="2" eb="4">
      <t>イジ</t>
    </rPh>
    <rPh sb="4" eb="6">
      <t>シハラ</t>
    </rPh>
    <rPh sb="6" eb="9">
      <t>コウフキン</t>
    </rPh>
    <rPh sb="10" eb="12">
      <t>シゲン</t>
    </rPh>
    <rPh sb="12" eb="14">
      <t>コウジョウ</t>
    </rPh>
    <rPh sb="14" eb="16">
      <t>シハラ</t>
    </rPh>
    <rPh sb="16" eb="19">
      <t>コウフキン</t>
    </rPh>
    <rPh sb="20" eb="22">
      <t>キョウドウ</t>
    </rPh>
    <rPh sb="24" eb="26">
      <t>シゲン</t>
    </rPh>
    <rPh sb="26" eb="28">
      <t>コウジョウ</t>
    </rPh>
    <rPh sb="28" eb="30">
      <t>シハラ</t>
    </rPh>
    <rPh sb="30" eb="33">
      <t>コウフキン</t>
    </rPh>
    <rPh sb="34" eb="38">
      <t>チョウジュミョウカ</t>
    </rPh>
    <phoneticPr fontId="18"/>
  </si>
  <si>
    <t>循環かんがいによる水質保全</t>
    <rPh sb="0" eb="2">
      <t>ジュンカン</t>
    </rPh>
    <rPh sb="9" eb="11">
      <t>スイシツ</t>
    </rPh>
    <rPh sb="11" eb="13">
      <t>ホゼン</t>
    </rPh>
    <phoneticPr fontId="1"/>
  </si>
  <si>
    <t>浄化水路による水質保全</t>
    <rPh sb="0" eb="2">
      <t>ジョウカ</t>
    </rPh>
    <rPh sb="2" eb="4">
      <t>スイロ</t>
    </rPh>
    <rPh sb="7" eb="9">
      <t>スイシツ</t>
    </rPh>
    <rPh sb="9" eb="11">
      <t>ホゼン</t>
    </rPh>
    <phoneticPr fontId="1"/>
  </si>
  <si>
    <t>地下水かん養</t>
    <rPh sb="0" eb="3">
      <t>チカスイ</t>
    </rPh>
    <rPh sb="5" eb="6">
      <t>ヨウ</t>
    </rPh>
    <phoneticPr fontId="1"/>
  </si>
  <si>
    <t>持続的な水管理</t>
    <rPh sb="0" eb="3">
      <t>ジゾクテキ</t>
    </rPh>
    <rPh sb="4" eb="5">
      <t>ミズ</t>
    </rPh>
    <rPh sb="5" eb="7">
      <t>カンリ</t>
    </rPh>
    <phoneticPr fontId="1"/>
  </si>
  <si>
    <t>土壌流出防止</t>
    <rPh sb="0" eb="2">
      <t>ドジョウ</t>
    </rPh>
    <rPh sb="2" eb="4">
      <t>リュウシュツ</t>
    </rPh>
    <rPh sb="4" eb="6">
      <t>ボウシ</t>
    </rPh>
    <phoneticPr fontId="1"/>
  </si>
  <si>
    <t>生物多様性の回復</t>
    <rPh sb="0" eb="2">
      <t>セイブツ</t>
    </rPh>
    <rPh sb="2" eb="5">
      <t>タヨウセイ</t>
    </rPh>
    <rPh sb="6" eb="8">
      <t>カイフク</t>
    </rPh>
    <phoneticPr fontId="1"/>
  </si>
  <si>
    <t>水環境の回復</t>
    <rPh sb="0" eb="3">
      <t>ミズカンキョウ</t>
    </rPh>
    <rPh sb="4" eb="6">
      <t>カイフク</t>
    </rPh>
    <phoneticPr fontId="1"/>
  </si>
  <si>
    <t>持続的な畦畔管理</t>
    <rPh sb="0" eb="3">
      <t>ジゾクテキ</t>
    </rPh>
    <rPh sb="4" eb="6">
      <t>ケイハン</t>
    </rPh>
    <rPh sb="6" eb="8">
      <t>カンリ</t>
    </rPh>
    <phoneticPr fontId="1"/>
  </si>
  <si>
    <t>専門家の指導</t>
    <rPh sb="0" eb="3">
      <t>センモンカ</t>
    </rPh>
    <rPh sb="4" eb="6">
      <t>シドウ</t>
    </rPh>
    <phoneticPr fontId="1"/>
  </si>
  <si>
    <t>２．組織の広域化・体制強化の状況</t>
    <rPh sb="2" eb="4">
      <t>ソシキ</t>
    </rPh>
    <rPh sb="5" eb="8">
      <t>コウイキカ</t>
    </rPh>
    <rPh sb="9" eb="11">
      <t>タイセイ</t>
    </rPh>
    <rPh sb="11" eb="13">
      <t>キョウカ</t>
    </rPh>
    <rPh sb="14" eb="16">
      <t>ジョウキョウ</t>
    </rPh>
    <phoneticPr fontId="2"/>
  </si>
  <si>
    <t>点検・
計画策定</t>
    <rPh sb="0" eb="2">
      <t>テンケン</t>
    </rPh>
    <rPh sb="4" eb="6">
      <t>ケイカク</t>
    </rPh>
    <rPh sb="6" eb="8">
      <t>サクテイ</t>
    </rPh>
    <phoneticPr fontId="2"/>
  </si>
  <si>
    <t>２　年度活動計画の策定</t>
    <rPh sb="2" eb="4">
      <t>ネンド</t>
    </rPh>
    <rPh sb="4" eb="6">
      <t>カツドウ</t>
    </rPh>
    <rPh sb="6" eb="8">
      <t>ケイカク</t>
    </rPh>
    <rPh sb="9" eb="11">
      <t>サクテイ</t>
    </rPh>
    <phoneticPr fontId="14"/>
  </si>
  <si>
    <t>８　水路の泥上げ</t>
    <rPh sb="2" eb="4">
      <t>スイロ</t>
    </rPh>
    <rPh sb="5" eb="6">
      <t>ドロ</t>
    </rPh>
    <rPh sb="6" eb="7">
      <t>ア</t>
    </rPh>
    <phoneticPr fontId="14"/>
  </si>
  <si>
    <t>11　農道側溝の泥上げ</t>
    <rPh sb="3" eb="5">
      <t>ノウドウ</t>
    </rPh>
    <rPh sb="5" eb="7">
      <t>ソッコウ</t>
    </rPh>
    <rPh sb="8" eb="9">
      <t>ドロ</t>
    </rPh>
    <rPh sb="9" eb="10">
      <t>ア</t>
    </rPh>
    <phoneticPr fontId="14"/>
  </si>
  <si>
    <t>14　ため池の泥上げ</t>
    <rPh sb="5" eb="6">
      <t>イケ</t>
    </rPh>
    <rPh sb="7" eb="8">
      <t>ドロ</t>
    </rPh>
    <rPh sb="8" eb="9">
      <t>ア</t>
    </rPh>
    <phoneticPr fontId="14"/>
  </si>
  <si>
    <t>24　農用地の機能診断</t>
    <rPh sb="3" eb="6">
      <t>ノウヨウチ</t>
    </rPh>
    <rPh sb="7" eb="9">
      <t>キノウ</t>
    </rPh>
    <rPh sb="9" eb="11">
      <t>シンダン</t>
    </rPh>
    <phoneticPr fontId="14"/>
  </si>
  <si>
    <t>25　水路の機能診断</t>
    <rPh sb="3" eb="5">
      <t>スイロ</t>
    </rPh>
    <rPh sb="6" eb="8">
      <t>キノウ</t>
    </rPh>
    <rPh sb="8" eb="10">
      <t>シンダン</t>
    </rPh>
    <phoneticPr fontId="14"/>
  </si>
  <si>
    <t>26　農道の機能診断</t>
    <rPh sb="3" eb="5">
      <t>ノウドウ</t>
    </rPh>
    <rPh sb="6" eb="8">
      <t>キノウ</t>
    </rPh>
    <rPh sb="8" eb="10">
      <t>シンダン</t>
    </rPh>
    <phoneticPr fontId="14"/>
  </si>
  <si>
    <t>27　ため池の機能診断</t>
    <rPh sb="5" eb="6">
      <t>イケ</t>
    </rPh>
    <rPh sb="7" eb="9">
      <t>キノウ</t>
    </rPh>
    <rPh sb="9" eb="11">
      <t>シンダン</t>
    </rPh>
    <phoneticPr fontId="14"/>
  </si>
  <si>
    <t>28　年度活動計画の策定</t>
    <rPh sb="3" eb="5">
      <t>ネンド</t>
    </rPh>
    <rPh sb="5" eb="7">
      <t>カツドウ</t>
    </rPh>
    <rPh sb="7" eb="9">
      <t>ケイカク</t>
    </rPh>
    <rPh sb="10" eb="12">
      <t>サクテイ</t>
    </rPh>
    <phoneticPr fontId="14"/>
  </si>
  <si>
    <t>35　水質保全計画、農地保全計画の策定</t>
    <rPh sb="3" eb="5">
      <t>スイシツ</t>
    </rPh>
    <rPh sb="5" eb="7">
      <t>ホゼン</t>
    </rPh>
    <rPh sb="7" eb="9">
      <t>ケイカク</t>
    </rPh>
    <rPh sb="10" eb="12">
      <t>ノウチ</t>
    </rPh>
    <rPh sb="12" eb="14">
      <t>ホゼン</t>
    </rPh>
    <rPh sb="14" eb="16">
      <t>ケイカク</t>
    </rPh>
    <rPh sb="17" eb="19">
      <t>サクテイ</t>
    </rPh>
    <phoneticPr fontId="2"/>
  </si>
  <si>
    <t>「活動計画書」と同じ行数になるよう、この線より上に行を挿入してください。</t>
    <rPh sb="1" eb="3">
      <t>カツドウ</t>
    </rPh>
    <rPh sb="3" eb="6">
      <t>ケイカクショ</t>
    </rPh>
    <rPh sb="8" eb="9">
      <t>オナ</t>
    </rPh>
    <rPh sb="10" eb="12">
      <t>ギョウスウ</t>
    </rPh>
    <rPh sb="20" eb="21">
      <t>セン</t>
    </rPh>
    <rPh sb="23" eb="24">
      <t>ウエ</t>
    </rPh>
    <rPh sb="25" eb="26">
      <t>ギョウ</t>
    </rPh>
    <rPh sb="27" eb="29">
      <t>ソウニュウ</t>
    </rPh>
    <phoneticPr fontId="2"/>
  </si>
  <si>
    <t>資源向上支払交付金（共同）の交付を受けずに活動を実施した場合も記入してください。</t>
    <rPh sb="0" eb="2">
      <t>シゲン</t>
    </rPh>
    <rPh sb="2" eb="4">
      <t>コウジョウ</t>
    </rPh>
    <rPh sb="10" eb="12">
      <t>キョウドウ</t>
    </rPh>
    <rPh sb="21" eb="23">
      <t>カツドウ</t>
    </rPh>
    <phoneticPr fontId="2"/>
  </si>
  <si>
    <t>※以下は加算措置に取り組む場合のみ記入してください。</t>
    <rPh sb="1" eb="3">
      <t>イカ</t>
    </rPh>
    <rPh sb="4" eb="6">
      <t>カサン</t>
    </rPh>
    <rPh sb="6" eb="8">
      <t>ソチ</t>
    </rPh>
    <rPh sb="9" eb="10">
      <t>ト</t>
    </rPh>
    <rPh sb="11" eb="12">
      <t>ク</t>
    </rPh>
    <rPh sb="13" eb="15">
      <t>バアイ</t>
    </rPh>
    <rPh sb="17" eb="19">
      <t>キニュウ</t>
    </rPh>
    <phoneticPr fontId="2"/>
  </si>
  <si>
    <t>※延長の数量は小数点以下第２位まで記入してください。</t>
    <rPh sb="1" eb="3">
      <t>エンチョウ</t>
    </rPh>
    <rPh sb="4" eb="6">
      <t>スウリョウ</t>
    </rPh>
    <rPh sb="7" eb="10">
      <t>ショウスウテン</t>
    </rPh>
    <rPh sb="10" eb="12">
      <t>イカ</t>
    </rPh>
    <rPh sb="12" eb="13">
      <t>ダイ</t>
    </rPh>
    <rPh sb="14" eb="15">
      <t>イ</t>
    </rPh>
    <rPh sb="17" eb="19">
      <t>キニュウ</t>
    </rPh>
    <phoneticPr fontId="2"/>
  </si>
  <si>
    <t>備考（参加人数及び内容等を記入）</t>
    <rPh sb="0" eb="2">
      <t>ビコウ</t>
    </rPh>
    <rPh sb="3" eb="5">
      <t>サンカ</t>
    </rPh>
    <rPh sb="5" eb="7">
      <t>ニンズウ</t>
    </rPh>
    <rPh sb="7" eb="8">
      <t>オヨ</t>
    </rPh>
    <rPh sb="9" eb="11">
      <t>ナイヨウ</t>
    </rPh>
    <rPh sb="11" eb="12">
      <t>トウ</t>
    </rPh>
    <rPh sb="13" eb="15">
      <t>キニュウ</t>
    </rPh>
    <phoneticPr fontId="2"/>
  </si>
  <si>
    <t>調査・
設計等
のみ</t>
    <rPh sb="0" eb="2">
      <t>チョウサ</t>
    </rPh>
    <rPh sb="4" eb="6">
      <t>セッケイ</t>
    </rPh>
    <rPh sb="6" eb="7">
      <t>トウ</t>
    </rPh>
    <phoneticPr fontId="2"/>
  </si>
  <si>
    <t>広域活動組織</t>
    <rPh sb="0" eb="2">
      <t>コウイキ</t>
    </rPh>
    <rPh sb="2" eb="4">
      <t>カツドウ</t>
    </rPh>
    <rPh sb="4" eb="6">
      <t>ソシキ</t>
    </rPh>
    <phoneticPr fontId="2"/>
  </si>
  <si>
    <t>特定非営利活動法人</t>
    <rPh sb="0" eb="2">
      <t>トクテイ</t>
    </rPh>
    <rPh sb="2" eb="5">
      <t>ヒエイリ</t>
    </rPh>
    <rPh sb="5" eb="7">
      <t>カツドウ</t>
    </rPh>
    <rPh sb="7" eb="9">
      <t>ホウジン</t>
    </rPh>
    <phoneticPr fontId="2"/>
  </si>
  <si>
    <t>対象組織による自主的な機能診断及び簡単な補修に関する研修</t>
    <rPh sb="0" eb="2">
      <t>タイショウ</t>
    </rPh>
    <rPh sb="2" eb="4">
      <t>ソシキ</t>
    </rPh>
    <rPh sb="7" eb="10">
      <t>ジシュテキ</t>
    </rPh>
    <rPh sb="11" eb="13">
      <t>キノウ</t>
    </rPh>
    <rPh sb="13" eb="15">
      <t>シンダン</t>
    </rPh>
    <rPh sb="15" eb="16">
      <t>オヨ</t>
    </rPh>
    <rPh sb="17" eb="19">
      <t>カンタン</t>
    </rPh>
    <rPh sb="20" eb="22">
      <t>ホシュウ</t>
    </rPh>
    <rPh sb="23" eb="24">
      <t>カン</t>
    </rPh>
    <rPh sb="26" eb="28">
      <t>ケンシュウ</t>
    </rPh>
    <phoneticPr fontId="2"/>
  </si>
  <si>
    <t>堤体侵食の早期補修</t>
    <rPh sb="0" eb="2">
      <t>テイタイ</t>
    </rPh>
    <rPh sb="2" eb="4">
      <t>シンショク</t>
    </rPh>
    <rPh sb="5" eb="7">
      <t>ソウキ</t>
    </rPh>
    <rPh sb="7" eb="9">
      <t>ホシュウ</t>
    </rPh>
    <phoneticPr fontId="2"/>
  </si>
  <si>
    <t>日付</t>
    <rPh sb="0" eb="2">
      <t>ヒヅケ</t>
    </rPh>
    <phoneticPr fontId="2"/>
  </si>
  <si>
    <r>
      <t>　多面的機能支払交付金実施要綱（平成26年４月１日付け25農振第2254号農林水産事務次官依命通知）別紙１の第５の７及び別紙２の第５の</t>
    </r>
    <r>
      <rPr>
        <sz val="12"/>
        <rFont val="ＭＳ 明朝"/>
        <family val="1"/>
        <charset val="128"/>
      </rPr>
      <t>８</t>
    </r>
    <r>
      <rPr>
        <sz val="12"/>
        <color indexed="8"/>
        <rFont val="ＭＳ 明朝"/>
        <family val="1"/>
        <charset val="128"/>
      </rPr>
      <t>に基づき、多面的機能支払交付金の実施状況について、別添のとおり報告します。</t>
    </r>
    <phoneticPr fontId="14"/>
  </si>
  <si>
    <t>前年度からの持越金
（農地維持・資源向上（共同））</t>
    <rPh sb="0" eb="2">
      <t>ゼンネン</t>
    </rPh>
    <rPh sb="2" eb="3">
      <t>ド</t>
    </rPh>
    <rPh sb="6" eb="8">
      <t>モチコ</t>
    </rPh>
    <rPh sb="8" eb="9">
      <t>キン</t>
    </rPh>
    <rPh sb="11" eb="13">
      <t>ノウチ</t>
    </rPh>
    <rPh sb="13" eb="15">
      <t>イジ</t>
    </rPh>
    <rPh sb="16" eb="18">
      <t>シゲン</t>
    </rPh>
    <rPh sb="18" eb="20">
      <t>コウジョウ</t>
    </rPh>
    <rPh sb="21" eb="23">
      <t>キョウドウ</t>
    </rPh>
    <phoneticPr fontId="2"/>
  </si>
  <si>
    <t>前年度からの持越金
（資源向上（長寿命化））</t>
    <rPh sb="0" eb="2">
      <t>ゼンネン</t>
    </rPh>
    <rPh sb="2" eb="3">
      <t>ド</t>
    </rPh>
    <rPh sb="6" eb="8">
      <t>モチコ</t>
    </rPh>
    <rPh sb="8" eb="9">
      <t>キン</t>
    </rPh>
    <rPh sb="11" eb="13">
      <t>シゲン</t>
    </rPh>
    <rPh sb="13" eb="15">
      <t>コウジョウ</t>
    </rPh>
    <rPh sb="16" eb="17">
      <t>チョウ</t>
    </rPh>
    <rPh sb="17" eb="20">
      <t>ジュミョウカ</t>
    </rPh>
    <phoneticPr fontId="2"/>
  </si>
  <si>
    <t>次年度への持越金
（農地維持・資源向上（共同））</t>
    <rPh sb="0" eb="3">
      <t>ジネンド</t>
    </rPh>
    <rPh sb="5" eb="7">
      <t>モチコ</t>
    </rPh>
    <rPh sb="7" eb="8">
      <t>キン</t>
    </rPh>
    <rPh sb="10" eb="12">
      <t>ノウチ</t>
    </rPh>
    <rPh sb="12" eb="14">
      <t>イジ</t>
    </rPh>
    <rPh sb="15" eb="17">
      <t>シゲン</t>
    </rPh>
    <rPh sb="17" eb="19">
      <t>コウジョウ</t>
    </rPh>
    <rPh sb="20" eb="22">
      <t>キョウドウ</t>
    </rPh>
    <phoneticPr fontId="2"/>
  </si>
  <si>
    <t>次年度への持越金
（資源向上（長寿命化））</t>
    <rPh sb="0" eb="3">
      <t>ジネンド</t>
    </rPh>
    <rPh sb="5" eb="7">
      <t>モチコ</t>
    </rPh>
    <rPh sb="7" eb="8">
      <t>キン</t>
    </rPh>
    <rPh sb="10" eb="12">
      <t>シゲン</t>
    </rPh>
    <rPh sb="12" eb="14">
      <t>コウジョウ</t>
    </rPh>
    <rPh sb="15" eb="19">
      <t>チョウジュミョウカ</t>
    </rPh>
    <phoneticPr fontId="2"/>
  </si>
  <si>
    <t>遊休農地解消面積</t>
    <rPh sb="0" eb="2">
      <t>ユウキュウ</t>
    </rPh>
    <rPh sb="2" eb="4">
      <t>ノウチ</t>
    </rPh>
    <rPh sb="4" eb="6">
      <t>カイショウ</t>
    </rPh>
    <rPh sb="6" eb="8">
      <t>メンセキ</t>
    </rPh>
    <phoneticPr fontId="2"/>
  </si>
  <si>
    <t>取組番号</t>
    <rPh sb="2" eb="4">
      <t>バンゴウ</t>
    </rPh>
    <phoneticPr fontId="14"/>
  </si>
  <si>
    <t>取組番号</t>
    <rPh sb="2" eb="4">
      <t>バンゴウ</t>
    </rPh>
    <phoneticPr fontId="2"/>
  </si>
  <si>
    <t>農業者の検討会の開催</t>
    <phoneticPr fontId="14"/>
  </si>
  <si>
    <t>農業者に対する意向調査、現地調査</t>
    <phoneticPr fontId="14"/>
  </si>
  <si>
    <t>不在村地主との連絡体制の整備等</t>
    <rPh sb="14" eb="15">
      <t>トウ</t>
    </rPh>
    <phoneticPr fontId="14"/>
  </si>
  <si>
    <t>集落外住民や地域住民との意見交換等</t>
    <rPh sb="0" eb="2">
      <t>シュウラク</t>
    </rPh>
    <rPh sb="2" eb="3">
      <t>ガイ</t>
    </rPh>
    <rPh sb="3" eb="5">
      <t>ジュウミン</t>
    </rPh>
    <rPh sb="6" eb="8">
      <t>チイキ</t>
    </rPh>
    <rPh sb="8" eb="10">
      <t>ジュウミン</t>
    </rPh>
    <rPh sb="12" eb="14">
      <t>イケン</t>
    </rPh>
    <rPh sb="14" eb="16">
      <t>コウカン</t>
    </rPh>
    <rPh sb="16" eb="17">
      <t>トウ</t>
    </rPh>
    <phoneticPr fontId="2"/>
  </si>
  <si>
    <t>地域住民等に対する意向調査等</t>
    <rPh sb="0" eb="2">
      <t>チイキ</t>
    </rPh>
    <rPh sb="2" eb="4">
      <t>ジュウミン</t>
    </rPh>
    <rPh sb="4" eb="5">
      <t>トウ</t>
    </rPh>
    <rPh sb="6" eb="7">
      <t>タイ</t>
    </rPh>
    <rPh sb="9" eb="11">
      <t>イコウ</t>
    </rPh>
    <rPh sb="11" eb="13">
      <t>チョウサ</t>
    </rPh>
    <rPh sb="13" eb="14">
      <t>トウ</t>
    </rPh>
    <phoneticPr fontId="2"/>
  </si>
  <si>
    <t>有識者等による研修会、検討会の開催</t>
    <phoneticPr fontId="14"/>
  </si>
  <si>
    <t>取組番号表</t>
    <rPh sb="0" eb="2">
      <t>トリクミ</t>
    </rPh>
    <rPh sb="2" eb="4">
      <t>バンゴウ</t>
    </rPh>
    <rPh sb="4" eb="5">
      <t>ヒョウ</t>
    </rPh>
    <phoneticPr fontId="2"/>
  </si>
  <si>
    <t>１（農地維持）</t>
    <rPh sb="2" eb="4">
      <t>ノウチ</t>
    </rPh>
    <rPh sb="4" eb="6">
      <t>イジ</t>
    </rPh>
    <phoneticPr fontId="2"/>
  </si>
  <si>
    <t>（地域資源の基礎的な保全活動）</t>
    <phoneticPr fontId="14"/>
  </si>
  <si>
    <t>（地域資源の適切な保全管理のための推進活動）</t>
    <phoneticPr fontId="14"/>
  </si>
  <si>
    <t>地域住民等（集落外の住民・組織等も含む）との意見交換・ワークショップ・交流会の開催</t>
    <phoneticPr fontId="2"/>
  </si>
  <si>
    <t>２（資源向上）</t>
    <rPh sb="2" eb="4">
      <t>シゲン</t>
    </rPh>
    <rPh sb="4" eb="6">
      <t>コウジョウ</t>
    </rPh>
    <phoneticPr fontId="2"/>
  </si>
  <si>
    <t>３（長寿命化）</t>
    <rPh sb="2" eb="6">
      <t>チョウジュミョウカ</t>
    </rPh>
    <phoneticPr fontId="2"/>
  </si>
  <si>
    <t>※　都道府県において、要綱基本方針で追加する取組については、取組番号100番台を用いて、上の表に追加すること。</t>
    <rPh sb="2" eb="6">
      <t>トドウフケン</t>
    </rPh>
    <rPh sb="11" eb="13">
      <t>ヨウコウ</t>
    </rPh>
    <rPh sb="13" eb="15">
      <t>キホン</t>
    </rPh>
    <rPh sb="15" eb="17">
      <t>ホウシン</t>
    </rPh>
    <rPh sb="18" eb="20">
      <t>ツイカ</t>
    </rPh>
    <rPh sb="22" eb="24">
      <t>トリクミ</t>
    </rPh>
    <rPh sb="30" eb="32">
      <t>トリクミ</t>
    </rPh>
    <rPh sb="32" eb="34">
      <t>バンゴウ</t>
    </rPh>
    <rPh sb="37" eb="39">
      <t>バンダイ</t>
    </rPh>
    <rPh sb="40" eb="41">
      <t>モチ</t>
    </rPh>
    <rPh sb="44" eb="45">
      <t>ウエ</t>
    </rPh>
    <rPh sb="46" eb="47">
      <t>ヒョウ</t>
    </rPh>
    <rPh sb="48" eb="50">
      <t>ツイカ</t>
    </rPh>
    <phoneticPr fontId="2"/>
  </si>
  <si>
    <t>点検・
計画
策定</t>
    <rPh sb="0" eb="2">
      <t>テンケン</t>
    </rPh>
    <rPh sb="4" eb="6">
      <t>ケイカク</t>
    </rPh>
    <rPh sb="7" eb="9">
      <t>サクテイ</t>
    </rPh>
    <phoneticPr fontId="14"/>
  </si>
  <si>
    <t>遊休農地発生防止の
ための保全管理</t>
    <phoneticPr fontId="14"/>
  </si>
  <si>
    <t>畦畔・法面・防風林の
草刈り</t>
    <rPh sb="0" eb="2">
      <t>ケイハン</t>
    </rPh>
    <rPh sb="3" eb="5">
      <t>ノリメン</t>
    </rPh>
    <rPh sb="6" eb="9">
      <t>ボウフウリン</t>
    </rPh>
    <rPh sb="11" eb="13">
      <t>クサカ</t>
    </rPh>
    <phoneticPr fontId="14"/>
  </si>
  <si>
    <t>鳥獣害防護柵等の
保守管理</t>
    <rPh sb="0" eb="2">
      <t>チョウジュウ</t>
    </rPh>
    <rPh sb="2" eb="3">
      <t>ガイ</t>
    </rPh>
    <rPh sb="3" eb="6">
      <t>ボウゴサク</t>
    </rPh>
    <rPh sb="6" eb="7">
      <t>トウ</t>
    </rPh>
    <rPh sb="9" eb="11">
      <t>ホシュ</t>
    </rPh>
    <rPh sb="11" eb="13">
      <t>カンリ</t>
    </rPh>
    <phoneticPr fontId="14"/>
  </si>
  <si>
    <t>水路附帯施設の
保守管理</t>
    <rPh sb="0" eb="2">
      <t>スイロ</t>
    </rPh>
    <rPh sb="2" eb="4">
      <t>フタイ</t>
    </rPh>
    <rPh sb="4" eb="6">
      <t>シセツ</t>
    </rPh>
    <rPh sb="8" eb="10">
      <t>ホシュ</t>
    </rPh>
    <rPh sb="10" eb="12">
      <t>カンリ</t>
    </rPh>
    <phoneticPr fontId="14"/>
  </si>
  <si>
    <t>ため池附帯施設の
保守管理</t>
    <rPh sb="2" eb="3">
      <t>イケ</t>
    </rPh>
    <rPh sb="3" eb="5">
      <t>フタイ</t>
    </rPh>
    <rPh sb="5" eb="7">
      <t>シセツ</t>
    </rPh>
    <rPh sb="9" eb="11">
      <t>ホシュ</t>
    </rPh>
    <phoneticPr fontId="14"/>
  </si>
  <si>
    <t>農業者に対する意向調査、農業者による現地調査</t>
    <phoneticPr fontId="2"/>
  </si>
  <si>
    <t>不在村地主との連絡体制の整備、調整、それに必要な調査</t>
    <phoneticPr fontId="2"/>
  </si>
  <si>
    <t>地域住民等に対する意向調査、地域住民等との集落内調査</t>
    <phoneticPr fontId="2"/>
  </si>
  <si>
    <t>有識者等による研修会、有識者を交えた検討会の開催</t>
    <phoneticPr fontId="2"/>
  </si>
  <si>
    <t>農業用水の保全、農地の保全や地域環境の保全に資する
新たな施設の設置等に関する研修</t>
    <rPh sb="0" eb="2">
      <t>ノウギョウ</t>
    </rPh>
    <rPh sb="2" eb="4">
      <t>ヨウスイ</t>
    </rPh>
    <rPh sb="5" eb="7">
      <t>ホゼン</t>
    </rPh>
    <rPh sb="8" eb="10">
      <t>ノウチ</t>
    </rPh>
    <rPh sb="11" eb="13">
      <t>ホゼン</t>
    </rPh>
    <rPh sb="14" eb="16">
      <t>チイキ</t>
    </rPh>
    <rPh sb="16" eb="18">
      <t>カンキョウ</t>
    </rPh>
    <rPh sb="19" eb="21">
      <t>ホゼン</t>
    </rPh>
    <rPh sb="22" eb="23">
      <t>シ</t>
    </rPh>
    <rPh sb="26" eb="27">
      <t>アラ</t>
    </rPh>
    <rPh sb="29" eb="31">
      <t>シセツ</t>
    </rPh>
    <rPh sb="32" eb="34">
      <t>セッチ</t>
    </rPh>
    <rPh sb="34" eb="35">
      <t>トウ</t>
    </rPh>
    <rPh sb="36" eb="37">
      <t>カン</t>
    </rPh>
    <rPh sb="39" eb="41">
      <t>ケンシュウ</t>
    </rPh>
    <phoneticPr fontId="2"/>
  </si>
  <si>
    <t>１（農地維持）</t>
    <phoneticPr fontId="2"/>
  </si>
  <si>
    <t>共同</t>
    <rPh sb="0" eb="2">
      <t>キョウドウ</t>
    </rPh>
    <phoneticPr fontId="14"/>
  </si>
  <si>
    <t>組織名：</t>
    <rPh sb="0" eb="3">
      <t>ソシキメイ</t>
    </rPh>
    <phoneticPr fontId="2"/>
  </si>
  <si>
    <t>組織名：</t>
    <rPh sb="0" eb="3">
      <t>ソシキメイ</t>
    </rPh>
    <phoneticPr fontId="18"/>
  </si>
  <si>
    <t>★交付金交付前に活動資金を構成員が一時的に立て替えて会計口座へ繰り入れた場合は、収入欄にその立替額を記入してください。
　また、返済の際は返済額をマイナスの収入として収入欄に記入し、一時的な立替額が収入/支出の合計に計上されないようにしてください。</t>
    <rPh sb="1" eb="4">
      <t>コウフキン</t>
    </rPh>
    <rPh sb="4" eb="6">
      <t>コウフ</t>
    </rPh>
    <rPh sb="6" eb="7">
      <t>マエ</t>
    </rPh>
    <rPh sb="8" eb="10">
      <t>カツドウ</t>
    </rPh>
    <rPh sb="10" eb="12">
      <t>シキン</t>
    </rPh>
    <rPh sb="13" eb="16">
      <t>コウセイイン</t>
    </rPh>
    <rPh sb="17" eb="20">
      <t>イチジテキ</t>
    </rPh>
    <rPh sb="21" eb="22">
      <t>タ</t>
    </rPh>
    <rPh sb="23" eb="24">
      <t>カ</t>
    </rPh>
    <rPh sb="26" eb="28">
      <t>カイケイ</t>
    </rPh>
    <rPh sb="28" eb="30">
      <t>コウザ</t>
    </rPh>
    <rPh sb="31" eb="32">
      <t>ク</t>
    </rPh>
    <rPh sb="33" eb="34">
      <t>イ</t>
    </rPh>
    <rPh sb="36" eb="38">
      <t>バアイ</t>
    </rPh>
    <rPh sb="40" eb="42">
      <t>シュウニュウ</t>
    </rPh>
    <rPh sb="42" eb="43">
      <t>ラン</t>
    </rPh>
    <rPh sb="46" eb="48">
      <t>タテカエ</t>
    </rPh>
    <rPh sb="48" eb="49">
      <t>ガク</t>
    </rPh>
    <rPh sb="50" eb="52">
      <t>キニュウ</t>
    </rPh>
    <rPh sb="64" eb="66">
      <t>ヘンサイ</t>
    </rPh>
    <rPh sb="67" eb="68">
      <t>サイ</t>
    </rPh>
    <rPh sb="69" eb="72">
      <t>ヘンサイガク</t>
    </rPh>
    <rPh sb="78" eb="80">
      <t>シュウニュウ</t>
    </rPh>
    <rPh sb="83" eb="85">
      <t>シュウニュウ</t>
    </rPh>
    <rPh sb="85" eb="86">
      <t>ラン</t>
    </rPh>
    <rPh sb="87" eb="89">
      <t>キニュウ</t>
    </rPh>
    <rPh sb="91" eb="94">
      <t>イチジテキ</t>
    </rPh>
    <rPh sb="95" eb="97">
      <t>タテカエ</t>
    </rPh>
    <rPh sb="97" eb="98">
      <t>ガク</t>
    </rPh>
    <rPh sb="99" eb="101">
      <t>シュウニュウ</t>
    </rPh>
    <rPh sb="102" eb="104">
      <t>シシュツ</t>
    </rPh>
    <rPh sb="105" eb="107">
      <t>ゴウケイ</t>
    </rPh>
    <rPh sb="108" eb="110">
      <t>ケイジョウ</t>
    </rPh>
    <phoneticPr fontId="18"/>
  </si>
  <si>
    <t>利子等、構成員による活動資金の立替金</t>
    <rPh sb="0" eb="2">
      <t>リシ</t>
    </rPh>
    <rPh sb="2" eb="3">
      <t>トウ</t>
    </rPh>
    <rPh sb="4" eb="7">
      <t>コウセイイン</t>
    </rPh>
    <rPh sb="10" eb="12">
      <t>カツドウ</t>
    </rPh>
    <rPh sb="12" eb="14">
      <t>シキン</t>
    </rPh>
    <rPh sb="15" eb="18">
      <t>タテカエキン</t>
    </rPh>
    <phoneticPr fontId="18"/>
  </si>
  <si>
    <t>完成数量（km,箇所）</t>
    <rPh sb="0" eb="2">
      <t>カンセイ</t>
    </rPh>
    <rPh sb="2" eb="4">
      <t>スウリョウ</t>
    </rPh>
    <rPh sb="8" eb="10">
      <t>カショ</t>
    </rPh>
    <phoneticPr fontId="2"/>
  </si>
  <si>
    <t>４．</t>
    <phoneticPr fontId="2"/>
  </si>
  <si>
    <t xml:space="preserve">  次年度への持越（残高）</t>
    <rPh sb="2" eb="5">
      <t>ジネンド</t>
    </rPh>
    <rPh sb="7" eb="8">
      <t>モ</t>
    </rPh>
    <rPh sb="8" eb="9">
      <t>コ</t>
    </rPh>
    <rPh sb="10" eb="12">
      <t>ザンダカ</t>
    </rPh>
    <phoneticPr fontId="2"/>
  </si>
  <si>
    <t>番号</t>
    <rPh sb="0" eb="2">
      <t>バンゴウ</t>
    </rPh>
    <phoneticPr fontId="1"/>
  </si>
  <si>
    <t>生態系保全</t>
    <rPh sb="0" eb="3">
      <t>セイタイケイ</t>
    </rPh>
    <rPh sb="3" eb="5">
      <t>ホゼン</t>
    </rPh>
    <phoneticPr fontId="1"/>
  </si>
  <si>
    <t>水質保全</t>
    <rPh sb="0" eb="2">
      <t>スイシツ</t>
    </rPh>
    <rPh sb="2" eb="4">
      <t>ホゼン</t>
    </rPh>
    <phoneticPr fontId="1"/>
  </si>
  <si>
    <t>景観形成・生活環境保全</t>
    <rPh sb="0" eb="2">
      <t>ケイカン</t>
    </rPh>
    <rPh sb="2" eb="4">
      <t>ケイセイ</t>
    </rPh>
    <rPh sb="5" eb="7">
      <t>セイカツ</t>
    </rPh>
    <rPh sb="7" eb="9">
      <t>カンキョウ</t>
    </rPh>
    <rPh sb="9" eb="11">
      <t>ホゼン</t>
    </rPh>
    <phoneticPr fontId="1"/>
  </si>
  <si>
    <t>水田貯留・地下水かん養</t>
    <rPh sb="0" eb="2">
      <t>スイデン</t>
    </rPh>
    <rPh sb="2" eb="4">
      <t>チョリュウ</t>
    </rPh>
    <rPh sb="5" eb="8">
      <t>チカスイ</t>
    </rPh>
    <rPh sb="10" eb="11">
      <t>ヨウ</t>
    </rPh>
    <phoneticPr fontId="1"/>
  </si>
  <si>
    <t>資源循環</t>
    <rPh sb="0" eb="2">
      <t>シゲン</t>
    </rPh>
    <rPh sb="2" eb="4">
      <t>ジュンカン</t>
    </rPh>
    <phoneticPr fontId="1"/>
  </si>
  <si>
    <t>１.農業者個人</t>
    <rPh sb="2" eb="5">
      <t>ノウギョウシャ</t>
    </rPh>
    <rPh sb="5" eb="7">
      <t>コジン</t>
    </rPh>
    <phoneticPr fontId="1"/>
  </si>
  <si>
    <t>２.農事組合法人</t>
    <rPh sb="2" eb="4">
      <t>ノウジ</t>
    </rPh>
    <rPh sb="4" eb="6">
      <t>クミアイ</t>
    </rPh>
    <rPh sb="6" eb="8">
      <t>ホウジン</t>
    </rPh>
    <phoneticPr fontId="1"/>
  </si>
  <si>
    <t>３.営農組合</t>
    <rPh sb="2" eb="4">
      <t>エイノウ</t>
    </rPh>
    <rPh sb="4" eb="6">
      <t>クミアイ</t>
    </rPh>
    <phoneticPr fontId="1"/>
  </si>
  <si>
    <t>４.その他の農業者団体</t>
    <rPh sb="4" eb="5">
      <t>タ</t>
    </rPh>
    <rPh sb="6" eb="9">
      <t>ノウギョウシャ</t>
    </rPh>
    <rPh sb="9" eb="11">
      <t>ダンタイ</t>
    </rPh>
    <phoneticPr fontId="1"/>
  </si>
  <si>
    <t>５.農業者以外個人</t>
    <rPh sb="2" eb="5">
      <t>ノウギョウシャ</t>
    </rPh>
    <rPh sb="5" eb="7">
      <t>イガイ</t>
    </rPh>
    <rPh sb="7" eb="9">
      <t>コジン</t>
    </rPh>
    <phoneticPr fontId="1"/>
  </si>
  <si>
    <t>６.自治会</t>
    <rPh sb="2" eb="5">
      <t>ジチカイ</t>
    </rPh>
    <phoneticPr fontId="1"/>
  </si>
  <si>
    <t>７.女性会</t>
    <rPh sb="2" eb="5">
      <t>ジョセイカイ</t>
    </rPh>
    <phoneticPr fontId="1"/>
  </si>
  <si>
    <t>８.子供会</t>
    <rPh sb="2" eb="5">
      <t>コドモカイ</t>
    </rPh>
    <phoneticPr fontId="1"/>
  </si>
  <si>
    <t>９.土地改良区</t>
    <rPh sb="2" eb="4">
      <t>トチ</t>
    </rPh>
    <rPh sb="4" eb="7">
      <t>カイリョウク</t>
    </rPh>
    <phoneticPr fontId="1"/>
  </si>
  <si>
    <t>10.JA</t>
    <phoneticPr fontId="1"/>
  </si>
  <si>
    <t>11.学校・PTA</t>
    <rPh sb="3" eb="5">
      <t>ガッコウ</t>
    </rPh>
    <phoneticPr fontId="1"/>
  </si>
  <si>
    <t>12.NPO</t>
    <phoneticPr fontId="1"/>
  </si>
  <si>
    <t>13.その他の農業者以外団体</t>
    <rPh sb="5" eb="6">
      <t>タ</t>
    </rPh>
    <rPh sb="7" eb="10">
      <t>ノウギョウシャ</t>
    </rPh>
    <rPh sb="10" eb="12">
      <t>イガイ</t>
    </rPh>
    <rPh sb="12" eb="14">
      <t>ダンタイ</t>
    </rPh>
    <phoneticPr fontId="1"/>
  </si>
  <si>
    <t>１.前年度持越</t>
    <rPh sb="2" eb="5">
      <t>ゼンネンド</t>
    </rPh>
    <rPh sb="5" eb="7">
      <t>モチコシ</t>
    </rPh>
    <phoneticPr fontId="1"/>
  </si>
  <si>
    <t>２.交付金</t>
    <rPh sb="2" eb="5">
      <t>コウフキン</t>
    </rPh>
    <phoneticPr fontId="1"/>
  </si>
  <si>
    <t>３.利子等</t>
    <rPh sb="2" eb="4">
      <t>リシ</t>
    </rPh>
    <rPh sb="4" eb="5">
      <t>トウ</t>
    </rPh>
    <phoneticPr fontId="1"/>
  </si>
  <si>
    <t>４.日当</t>
    <rPh sb="2" eb="4">
      <t>ニットウ</t>
    </rPh>
    <phoneticPr fontId="1"/>
  </si>
  <si>
    <t>５.購入・リース費</t>
    <rPh sb="2" eb="4">
      <t>コウニュウ</t>
    </rPh>
    <rPh sb="8" eb="9">
      <t>ヒ</t>
    </rPh>
    <phoneticPr fontId="1"/>
  </si>
  <si>
    <t>６.外注費</t>
    <rPh sb="2" eb="5">
      <t>ガイチュウヒ</t>
    </rPh>
    <phoneticPr fontId="1"/>
  </si>
  <si>
    <t>７.その他支出</t>
    <rPh sb="4" eb="5">
      <t>タ</t>
    </rPh>
    <rPh sb="5" eb="7">
      <t>シシュツ</t>
    </rPh>
    <phoneticPr fontId="1"/>
  </si>
  <si>
    <t>８.返還</t>
    <rPh sb="2" eb="4">
      <t>ヘンカン</t>
    </rPh>
    <phoneticPr fontId="1"/>
  </si>
  <si>
    <t>この線より上に行を挿入してください。</t>
  </si>
  <si>
    <t>200 事務処理</t>
  </si>
  <si>
    <t>300 会議</t>
  </si>
  <si>
    <t>1 点検</t>
  </si>
  <si>
    <t>2 年度活動計画の策定</t>
  </si>
  <si>
    <t>4 遊休農地発生防止のための保全管理</t>
  </si>
  <si>
    <t>5 畦畔・法面・防風林の草刈り</t>
  </si>
  <si>
    <t>6 鳥獣害防護柵等の保守管理</t>
  </si>
  <si>
    <t>7 水路の草刈り</t>
  </si>
  <si>
    <t>8 水路の泥上げ</t>
  </si>
  <si>
    <t>9 水路附帯施設の保守管理</t>
  </si>
  <si>
    <t>10 農道の草刈り</t>
  </si>
  <si>
    <t>11 農道側溝の泥上げ</t>
  </si>
  <si>
    <t>12 路面の維持</t>
  </si>
  <si>
    <t>13 ため池の草刈り</t>
  </si>
  <si>
    <t>14 ため池の泥上げ</t>
  </si>
  <si>
    <t>15 ため池附帯施設の保守管理</t>
  </si>
  <si>
    <t>16 異常気象時の対応</t>
  </si>
  <si>
    <t>17 農業者の検討会の開催</t>
  </si>
  <si>
    <t>18 農業者に対する意向調査、現地調査</t>
  </si>
  <si>
    <t>19 不在村地主との連絡体制の整備等</t>
  </si>
  <si>
    <t>20 集落外住民や地域住民との意見交換等</t>
  </si>
  <si>
    <t>21 地域住民等に対する意向調査等</t>
  </si>
  <si>
    <t>22 有識者等による研修会、検討会の開催</t>
  </si>
  <si>
    <t>23 その他</t>
  </si>
  <si>
    <t>24 農用地の機能診断</t>
  </si>
  <si>
    <t>25 水路の機能診断</t>
  </si>
  <si>
    <t>26 農道の機能診断</t>
  </si>
  <si>
    <t>27 ため池の機能診断</t>
  </si>
  <si>
    <t>28 年度活動計画の策定</t>
  </si>
  <si>
    <t>29 機能診断・補修技術等に関する研修</t>
  </si>
  <si>
    <t>30 農用地の軽微な補修等</t>
  </si>
  <si>
    <t>31 水路の軽微な補修等</t>
  </si>
  <si>
    <t>32 農道の軽微な補修等</t>
  </si>
  <si>
    <t>33 ため池の軽微な補修等</t>
  </si>
  <si>
    <t>34 生物多様性保全計画の策定</t>
  </si>
  <si>
    <t>35 水質保全計画、農地保全計画の策定</t>
  </si>
  <si>
    <t>36 景観形成計画、生活環境保全計画の策定</t>
  </si>
  <si>
    <t>37 水田貯留計画、地下水かん養計画の策定</t>
  </si>
  <si>
    <t>38 資源循環計画の策定</t>
  </si>
  <si>
    <t>52 遊休農地の有効活用</t>
  </si>
  <si>
    <t>54 地域住民による直営施工</t>
  </si>
  <si>
    <t>55 防災・減災力の強化</t>
  </si>
  <si>
    <t>56 農村環境保全活動の幅広い展開</t>
  </si>
  <si>
    <t>58 農村文化の伝承を通じた農村コミュニティの強化</t>
  </si>
  <si>
    <t>59 都道府県、市町村が特に認める活動</t>
  </si>
  <si>
    <t>60 広報活動</t>
  </si>
  <si>
    <t>62 水路の更新等</t>
  </si>
  <si>
    <t>63 農道の補修</t>
  </si>
  <si>
    <t>64 農道の更新等</t>
  </si>
  <si>
    <t>65 ため池の補修</t>
  </si>
  <si>
    <t>66 ため池（附帯施設）の更新等</t>
  </si>
  <si>
    <t>A.■か□</t>
    <phoneticPr fontId="2"/>
  </si>
  <si>
    <t>B.○か空白</t>
    <rPh sb="4" eb="6">
      <t>クウハク</t>
    </rPh>
    <phoneticPr fontId="2"/>
  </si>
  <si>
    <t>C.○か－か×</t>
    <phoneticPr fontId="2"/>
  </si>
  <si>
    <t>G.単位</t>
    <rPh sb="2" eb="4">
      <t>タンイ</t>
    </rPh>
    <phoneticPr fontId="1"/>
  </si>
  <si>
    <t>H.構成員一覧の分類</t>
    <rPh sb="2" eb="5">
      <t>コウセイイン</t>
    </rPh>
    <rPh sb="5" eb="7">
      <t>イチラン</t>
    </rPh>
    <rPh sb="8" eb="10">
      <t>ブンルイ</t>
    </rPh>
    <phoneticPr fontId="1"/>
  </si>
  <si>
    <t>I.金銭出納簿の区分</t>
    <rPh sb="2" eb="4">
      <t>キンセン</t>
    </rPh>
    <rPh sb="4" eb="7">
      <t>スイトウボ</t>
    </rPh>
    <rPh sb="8" eb="10">
      <t>クブン</t>
    </rPh>
    <phoneticPr fontId="1"/>
  </si>
  <si>
    <t>J.金銭出納簿の収支の分類</t>
    <rPh sb="2" eb="4">
      <t>キンセン</t>
    </rPh>
    <rPh sb="4" eb="7">
      <t>スイトウボ</t>
    </rPh>
    <rPh sb="8" eb="10">
      <t>シュウシ</t>
    </rPh>
    <rPh sb="11" eb="13">
      <t>ブンルイ</t>
    </rPh>
    <phoneticPr fontId="1"/>
  </si>
  <si>
    <t>D.農村環境保全活動のテーマ</t>
    <rPh sb="2" eb="4">
      <t>ノウソン</t>
    </rPh>
    <rPh sb="4" eb="6">
      <t>カンキョウ</t>
    </rPh>
    <rPh sb="6" eb="10">
      <t>ホゼンカツドウ</t>
    </rPh>
    <phoneticPr fontId="1"/>
  </si>
  <si>
    <t>E.高度な保全活動</t>
    <rPh sb="2" eb="4">
      <t>コウド</t>
    </rPh>
    <rPh sb="5" eb="9">
      <t>ホゼンカツドウ</t>
    </rPh>
    <phoneticPr fontId="1"/>
  </si>
  <si>
    <t>F.施設</t>
    <rPh sb="2" eb="4">
      <t>シセツ</t>
    </rPh>
    <phoneticPr fontId="1"/>
  </si>
  <si>
    <t>39 生物の生息状況の把握（生態系保全）</t>
    <rPh sb="3" eb="5">
      <t>セイブツ</t>
    </rPh>
    <rPh sb="6" eb="8">
      <t>セイソク</t>
    </rPh>
    <rPh sb="8" eb="10">
      <t>ジョウキョウ</t>
    </rPh>
    <rPh sb="11" eb="13">
      <t>ハアク</t>
    </rPh>
    <rPh sb="14" eb="17">
      <t>セイタイケイ</t>
    </rPh>
    <rPh sb="17" eb="19">
      <t>ホゼン</t>
    </rPh>
    <phoneticPr fontId="14"/>
  </si>
  <si>
    <t>40 外来種の駆除（生態系保全）</t>
    <rPh sb="3" eb="6">
      <t>ガイライシュ</t>
    </rPh>
    <rPh sb="7" eb="9">
      <t>クジョ</t>
    </rPh>
    <rPh sb="10" eb="13">
      <t>セイタイケイ</t>
    </rPh>
    <rPh sb="13" eb="15">
      <t>ホゼン</t>
    </rPh>
    <phoneticPr fontId="14"/>
  </si>
  <si>
    <t>41 その他（生態系保全）</t>
    <rPh sb="5" eb="6">
      <t>タ</t>
    </rPh>
    <rPh sb="7" eb="10">
      <t>セイタイケイ</t>
    </rPh>
    <rPh sb="10" eb="12">
      <t>ホゼン</t>
    </rPh>
    <phoneticPr fontId="14"/>
  </si>
  <si>
    <t>42 水質モニタリングの実施・記録管理（水質保全）</t>
    <rPh sb="3" eb="5">
      <t>スイシツ</t>
    </rPh>
    <rPh sb="12" eb="14">
      <t>ジッシ</t>
    </rPh>
    <rPh sb="15" eb="17">
      <t>キロク</t>
    </rPh>
    <rPh sb="17" eb="19">
      <t>カンリ</t>
    </rPh>
    <rPh sb="20" eb="22">
      <t>スイシツ</t>
    </rPh>
    <rPh sb="22" eb="24">
      <t>ホゼン</t>
    </rPh>
    <phoneticPr fontId="14"/>
  </si>
  <si>
    <t>43 畑からの土砂流出対策（水質保全）</t>
    <rPh sb="3" eb="4">
      <t>ハタケ</t>
    </rPh>
    <rPh sb="7" eb="9">
      <t>ドシャ</t>
    </rPh>
    <rPh sb="9" eb="11">
      <t>リュウシュツ</t>
    </rPh>
    <rPh sb="11" eb="13">
      <t>タイサク</t>
    </rPh>
    <rPh sb="14" eb="16">
      <t>スイシツ</t>
    </rPh>
    <rPh sb="16" eb="18">
      <t>ホゼン</t>
    </rPh>
    <phoneticPr fontId="14"/>
  </si>
  <si>
    <t>44 その他（水質保全）</t>
    <rPh sb="5" eb="6">
      <t>タ</t>
    </rPh>
    <rPh sb="7" eb="9">
      <t>スイシツ</t>
    </rPh>
    <rPh sb="9" eb="11">
      <t>ホゼン</t>
    </rPh>
    <phoneticPr fontId="1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</si>
  <si>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1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</si>
  <si>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14"/>
  </si>
  <si>
    <t>47 その他（景観形成・生活環境保全）</t>
    <rPh sb="5" eb="6">
      <t>タ</t>
    </rPh>
    <rPh sb="7" eb="9">
      <t>ケイカン</t>
    </rPh>
    <rPh sb="9" eb="11">
      <t>ケイセイ</t>
    </rPh>
    <rPh sb="12" eb="14">
      <t>セイカツ</t>
    </rPh>
    <rPh sb="14" eb="16">
      <t>カンキョウ</t>
    </rPh>
    <rPh sb="16" eb="18">
      <t>ホゼン</t>
    </rPh>
    <phoneticPr fontId="1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</si>
  <si>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1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</si>
  <si>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1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</si>
  <si>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14"/>
  </si>
  <si>
    <t>51 啓発・普及活動</t>
    <phoneticPr fontId="1"/>
  </si>
  <si>
    <t>Ｋ.農村環境保全活動</t>
    <phoneticPr fontId="14"/>
  </si>
  <si>
    <t>Ｌ.増進活動</t>
    <phoneticPr fontId="14"/>
  </si>
  <si>
    <t>Ｍ.長寿命化</t>
    <rPh sb="2" eb="6">
      <t>チョウジュミョウカ</t>
    </rPh>
    <phoneticPr fontId="14"/>
  </si>
  <si>
    <t>活動項目</t>
    <rPh sb="0" eb="2">
      <t>カツドウ</t>
    </rPh>
    <rPh sb="2" eb="4">
      <t>コウモク</t>
    </rPh>
    <phoneticPr fontId="1"/>
  </si>
  <si>
    <t>支払区分</t>
    <rPh sb="0" eb="2">
      <t>シハライ</t>
    </rPh>
    <rPh sb="2" eb="4">
      <t>クブン</t>
    </rPh>
    <phoneticPr fontId="14"/>
  </si>
  <si>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</si>
  <si>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</si>
  <si>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
  </si>
  <si>
    <t>　　　　「データ」タブの「データの入力規則」を選択する。</t>
    <phoneticPr fontId="1"/>
  </si>
  <si>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
  </si>
  <si>
    <t>　　　新たに行を追加し、追加した取組を入力する。</t>
    <rPh sb="19" eb="21">
      <t>ニュウリョク</t>
    </rPh>
    <phoneticPr fontId="1"/>
  </si>
  <si>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</si>
  <si>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</si>
  <si>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
  </si>
  <si>
    <t>実施回数のカウント</t>
    <rPh sb="0" eb="2">
      <t>ジッシ</t>
    </rPh>
    <rPh sb="2" eb="4">
      <t>カイスウ</t>
    </rPh>
    <phoneticPr fontId="1"/>
  </si>
  <si>
    <t>←活動記録に取組番号が入力された回数をカウントし、これをもとに実施状況報告書の「実施欄」の○、×を判定しています。</t>
    <rPh sb="49" eb="51">
      <t>ハンテイ</t>
    </rPh>
    <phoneticPr fontId="1"/>
  </si>
  <si>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</si>
  <si>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</si>
  <si>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</si>
  <si>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</si>
  <si>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</si>
  <si>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</si>
  <si>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
  </si>
  <si>
    <t>③長寿命化の項目を追加する場合</t>
    <rPh sb="1" eb="5">
      <t>チョウジュミョウカ</t>
    </rPh>
    <phoneticPr fontId="1"/>
  </si>
  <si>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
  </si>
  <si>
    <t>②多面的機能の増進を図る活動の項目を追加する場合</t>
    <rPh sb="1" eb="4">
      <t>タメンテキ</t>
    </rPh>
    <rPh sb="4" eb="6">
      <t>キノウ</t>
    </rPh>
    <rPh sb="7" eb="9">
      <t>ゾウシン</t>
    </rPh>
    <rPh sb="10" eb="11">
      <t>ハカ</t>
    </rPh>
    <rPh sb="12" eb="14">
      <t>カツドウ</t>
    </rPh>
    <phoneticPr fontId="1"/>
  </si>
  <si>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</si>
  <si>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</si>
  <si>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</si>
  <si>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</si>
  <si>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</si>
  <si>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</si>
  <si>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</si>
  <si>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
  </si>
  <si>
    <t>　５）リストの中から２）で設定したリスト名を選択し確定する。</t>
    <rPh sb="7" eb="8">
      <t>ナカ</t>
    </rPh>
    <rPh sb="13" eb="15">
      <t>セッテイ</t>
    </rPh>
    <rPh sb="20" eb="21">
      <t>メイ</t>
    </rPh>
    <rPh sb="22" eb="24">
      <t>センタク</t>
    </rPh>
    <rPh sb="25" eb="27">
      <t>カクテイ</t>
    </rPh>
    <phoneticPr fontId="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</si>
  <si>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
  </si>
  <si>
    <t>長　殿</t>
    <rPh sb="0" eb="1">
      <t>チョウ</t>
    </rPh>
    <rPh sb="2" eb="3">
      <t>ドノ</t>
    </rPh>
    <phoneticPr fontId="2"/>
  </si>
  <si>
    <t>残高（円）</t>
    <rPh sb="0" eb="2">
      <t>ザンダカ</t>
    </rPh>
    <rPh sb="3" eb="4">
      <t>エン</t>
    </rPh>
    <phoneticPr fontId="2"/>
  </si>
  <si>
    <t>支出（円）</t>
    <rPh sb="0" eb="2">
      <t>シシュツ</t>
    </rPh>
    <rPh sb="3" eb="4">
      <t>エン</t>
    </rPh>
    <phoneticPr fontId="2"/>
  </si>
  <si>
    <t>収入（円）</t>
    <rPh sb="0" eb="2">
      <t>シュウニュウ</t>
    </rPh>
    <rPh sb="3" eb="4">
      <t>エン</t>
    </rPh>
    <phoneticPr fontId="2"/>
  </si>
  <si>
    <t>（持越金の使用予定（使用時期、使用内容）等を記入）</t>
    <rPh sb="1" eb="3">
      <t>モチコシ</t>
    </rPh>
    <rPh sb="3" eb="4">
      <t>キン</t>
    </rPh>
    <rPh sb="5" eb="7">
      <t>シヨウ</t>
    </rPh>
    <rPh sb="7" eb="9">
      <t>ヨテイ</t>
    </rPh>
    <rPh sb="10" eb="12">
      <t>シヨウ</t>
    </rPh>
    <rPh sb="12" eb="14">
      <t>ジキ</t>
    </rPh>
    <rPh sb="15" eb="17">
      <t>シヨウ</t>
    </rPh>
    <rPh sb="17" eb="19">
      <t>ナイヨウ</t>
    </rPh>
    <rPh sb="20" eb="21">
      <t>トウ</t>
    </rPh>
    <phoneticPr fontId="2"/>
  </si>
  <si>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
  </si>
  <si>
    <t>農村協働力の深化に向けた活動への支援</t>
    <rPh sb="12" eb="14">
      <t>カツドウ</t>
    </rPh>
    <phoneticPr fontId="2"/>
  </si>
  <si>
    <t xml:space="preserve">  次年度への持越（残高）</t>
    <rPh sb="2" eb="5">
      <t>ジネンド</t>
    </rPh>
    <rPh sb="7" eb="8">
      <t>モ</t>
    </rPh>
    <rPh sb="8" eb="9">
      <t>コ</t>
    </rPh>
    <rPh sb="10" eb="12">
      <t>ザンダカ</t>
    </rPh>
    <phoneticPr fontId="1"/>
  </si>
  <si>
    <t>内　　　容　       （例）</t>
    <rPh sb="0" eb="1">
      <t>ウチ</t>
    </rPh>
    <rPh sb="4" eb="5">
      <t>カタチ</t>
    </rPh>
    <rPh sb="14" eb="15">
      <t>レイ</t>
    </rPh>
    <phoneticPr fontId="18"/>
  </si>
  <si>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
  </si>
  <si>
    <t>長寿命化への活用</t>
    <rPh sb="0" eb="4">
      <t>チョウジュミョウカ</t>
    </rPh>
    <rPh sb="6" eb="8">
      <t>カツヨウ</t>
    </rPh>
    <phoneticPr fontId="18"/>
  </si>
  <si>
    <t>取組・活動名</t>
    <phoneticPr fontId="2"/>
  </si>
  <si>
    <t>共同</t>
    <rPh sb="0" eb="2">
      <t>キョウドウ</t>
    </rPh>
    <phoneticPr fontId="2"/>
  </si>
  <si>
    <t>機能診断・計画策定</t>
    <rPh sb="0" eb="2">
      <t>キノウ</t>
    </rPh>
    <rPh sb="2" eb="4">
      <t>シンダン</t>
    </rPh>
    <rPh sb="5" eb="7">
      <t>ケイカク</t>
    </rPh>
    <rPh sb="7" eb="9">
      <t>サクテイ</t>
    </rPh>
    <phoneticPr fontId="2"/>
  </si>
  <si>
    <t>機能診断</t>
    <rPh sb="0" eb="2">
      <t>キノウ</t>
    </rPh>
    <rPh sb="2" eb="4">
      <t>シンダン</t>
    </rPh>
    <phoneticPr fontId="2"/>
  </si>
  <si>
    <t>長寿命化</t>
    <rPh sb="0" eb="1">
      <t>チョウ</t>
    </rPh>
    <rPh sb="1" eb="4">
      <t>ジュミョウカ</t>
    </rPh>
    <phoneticPr fontId="1"/>
  </si>
  <si>
    <t>実践活動</t>
    <rPh sb="0" eb="2">
      <t>ジッセン</t>
    </rPh>
    <rPh sb="2" eb="4">
      <t>カツドウ</t>
    </rPh>
    <phoneticPr fontId="1"/>
  </si>
  <si>
    <t>農地維持</t>
    <rPh sb="0" eb="2">
      <t>ノウチ</t>
    </rPh>
    <rPh sb="2" eb="4">
      <t>イジ</t>
    </rPh>
    <phoneticPr fontId="2"/>
  </si>
  <si>
    <t>【資源向上活動（地域資源の質的向上を図る共同活動）】</t>
    <phoneticPr fontId="2"/>
  </si>
  <si>
    <t>（施設の軽微な補修）</t>
    <phoneticPr fontId="2"/>
  </si>
  <si>
    <t>機能診断(全施設)</t>
    <rPh sb="0" eb="2">
      <t>キノウ</t>
    </rPh>
    <rPh sb="2" eb="4">
      <t>シンダン</t>
    </rPh>
    <rPh sb="5" eb="6">
      <t>ゼン</t>
    </rPh>
    <rPh sb="6" eb="8">
      <t>シセツ</t>
    </rPh>
    <phoneticPr fontId="2"/>
  </si>
  <si>
    <t>施設の機能診断（全施設）</t>
    <rPh sb="0" eb="2">
      <t>シセツ</t>
    </rPh>
    <rPh sb="3" eb="5">
      <t>キノウ</t>
    </rPh>
    <rPh sb="5" eb="7">
      <t>シンダン</t>
    </rPh>
    <rPh sb="8" eb="9">
      <t>ゼン</t>
    </rPh>
    <rPh sb="9" eb="11">
      <t>シセツ</t>
    </rPh>
    <phoneticPr fontId="2"/>
  </si>
  <si>
    <t>診断結果の記録管理（全施設）</t>
    <rPh sb="0" eb="2">
      <t>シンダン</t>
    </rPh>
    <rPh sb="2" eb="4">
      <t>ケッカ</t>
    </rPh>
    <rPh sb="5" eb="7">
      <t>キロク</t>
    </rPh>
    <rPh sb="7" eb="9">
      <t>カンリ</t>
    </rPh>
    <rPh sb="10" eb="11">
      <t>ゼン</t>
    </rPh>
    <rPh sb="11" eb="13">
      <t>シセツ</t>
    </rPh>
    <phoneticPr fontId="2"/>
  </si>
  <si>
    <t>農用地の機能診断</t>
    <rPh sb="4" eb="6">
      <t>キノウ</t>
    </rPh>
    <rPh sb="6" eb="8">
      <t>シンダン</t>
    </rPh>
    <phoneticPr fontId="2"/>
  </si>
  <si>
    <t>水路の機能診断</t>
    <rPh sb="3" eb="5">
      <t>キノウ</t>
    </rPh>
    <rPh sb="5" eb="7">
      <t>シンダン</t>
    </rPh>
    <phoneticPr fontId="2"/>
  </si>
  <si>
    <t>農道の機能診断</t>
    <rPh sb="3" eb="5">
      <t>キノウ</t>
    </rPh>
    <rPh sb="5" eb="7">
      <t>シンダン</t>
    </rPh>
    <phoneticPr fontId="2"/>
  </si>
  <si>
    <t>ため池の機能診断</t>
    <rPh sb="4" eb="6">
      <t>キノウ</t>
    </rPh>
    <rPh sb="6" eb="8">
      <t>シンダン</t>
    </rPh>
    <phoneticPr fontId="2"/>
  </si>
  <si>
    <t>機能診断・補修技術等に関する研修</t>
    <rPh sb="0" eb="2">
      <t>キノウ</t>
    </rPh>
    <rPh sb="2" eb="4">
      <t>シンダン</t>
    </rPh>
    <rPh sb="5" eb="7">
      <t>ホシュウ</t>
    </rPh>
    <rPh sb="7" eb="9">
      <t>ギジュツ</t>
    </rPh>
    <rPh sb="9" eb="10">
      <t>トウ</t>
    </rPh>
    <rPh sb="11" eb="12">
      <t>カン</t>
    </rPh>
    <rPh sb="14" eb="16">
      <t>ケンシュウ</t>
    </rPh>
    <phoneticPr fontId="2"/>
  </si>
  <si>
    <t>農道の軽微な補修等</t>
    <rPh sb="3" eb="5">
      <t>ケイビ</t>
    </rPh>
    <rPh sb="6" eb="8">
      <t>ホシュウ</t>
    </rPh>
    <rPh sb="8" eb="9">
      <t>トウ</t>
    </rPh>
    <phoneticPr fontId="2"/>
  </si>
  <si>
    <t>（農村環境保全活動）</t>
    <phoneticPr fontId="2"/>
  </si>
  <si>
    <t>水質保全計画、農地保全計画の策定</t>
    <rPh sb="7" eb="9">
      <t>ノウチ</t>
    </rPh>
    <rPh sb="9" eb="11">
      <t>ホゼン</t>
    </rPh>
    <rPh sb="11" eb="13">
      <t>ケイカク</t>
    </rPh>
    <rPh sb="14" eb="16">
      <t>サクテイ</t>
    </rPh>
    <phoneticPr fontId="2"/>
  </si>
  <si>
    <t>景観形成計画、
生活環境保全計画の策定</t>
    <rPh sb="4" eb="6">
      <t>ケイカク</t>
    </rPh>
    <phoneticPr fontId="2"/>
  </si>
  <si>
    <t>水田貯留機能増進計画、
地下水かん養活動計画の策定</t>
    <rPh sb="6" eb="8">
      <t>ゾウシン</t>
    </rPh>
    <rPh sb="8" eb="10">
      <t>ケイカク</t>
    </rPh>
    <rPh sb="12" eb="15">
      <t>チカスイ</t>
    </rPh>
    <rPh sb="17" eb="18">
      <t>ヨウ</t>
    </rPh>
    <rPh sb="18" eb="20">
      <t>カツドウ</t>
    </rPh>
    <rPh sb="20" eb="22">
      <t>ケイカク</t>
    </rPh>
    <phoneticPr fontId="2"/>
  </si>
  <si>
    <t>その他（生態系保全）</t>
    <rPh sb="2" eb="3">
      <t>タ</t>
    </rPh>
    <rPh sb="4" eb="7">
      <t>セイタイケイ</t>
    </rPh>
    <rPh sb="7" eb="9">
      <t>ホゼン</t>
    </rPh>
    <phoneticPr fontId="2"/>
  </si>
  <si>
    <t>水田の地下水かん養機能向上活動、
水源かん養林の保全</t>
    <rPh sb="17" eb="19">
      <t>スイゲン</t>
    </rPh>
    <rPh sb="21" eb="22">
      <t>ヨウ</t>
    </rPh>
    <rPh sb="22" eb="23">
      <t>ハヤシ</t>
    </rPh>
    <rPh sb="24" eb="26">
      <t>ホゼン</t>
    </rPh>
    <phoneticPr fontId="2"/>
  </si>
  <si>
    <t>啓発・普及活動</t>
    <rPh sb="0" eb="2">
      <t>ケイハツ</t>
    </rPh>
    <rPh sb="3" eb="5">
      <t>フキュウ</t>
    </rPh>
    <rPh sb="5" eb="7">
      <t>カツドウ</t>
    </rPh>
    <phoneticPr fontId="2"/>
  </si>
  <si>
    <t>【資源向上活動（施設の長寿命化のための活動）】</t>
    <rPh sb="8" eb="10">
      <t>シセツ</t>
    </rPh>
    <rPh sb="11" eb="15">
      <t>チョウジュミョウカ</t>
    </rPh>
    <phoneticPr fontId="2"/>
  </si>
  <si>
    <t>単位</t>
    <rPh sb="0" eb="2">
      <t>タンイ</t>
    </rPh>
    <phoneticPr fontId="2"/>
  </si>
  <si>
    <t>水路の補修</t>
    <rPh sb="0" eb="2">
      <t>スイロ</t>
    </rPh>
    <rPh sb="3" eb="5">
      <t>ホシュウ</t>
    </rPh>
    <phoneticPr fontId="2"/>
  </si>
  <si>
    <t>箇所</t>
    <rPh sb="0" eb="2">
      <t>カショ</t>
    </rPh>
    <phoneticPr fontId="2"/>
  </si>
  <si>
    <t>水路蓋の補修</t>
    <rPh sb="0" eb="2">
      <t>スイロ</t>
    </rPh>
    <rPh sb="2" eb="3">
      <t>フタ</t>
    </rPh>
    <rPh sb="4" eb="6">
      <t>ホシュウ</t>
    </rPh>
    <phoneticPr fontId="2"/>
  </si>
  <si>
    <t>水路法面の補修</t>
    <rPh sb="0" eb="2">
      <t>スイロ</t>
    </rPh>
    <rPh sb="2" eb="3">
      <t>ホウ</t>
    </rPh>
    <rPh sb="3" eb="4">
      <t>メン</t>
    </rPh>
    <rPh sb="5" eb="7">
      <t>ホシュウ</t>
    </rPh>
    <phoneticPr fontId="2"/>
  </si>
  <si>
    <t>空気弁・仕切弁等の補修</t>
    <rPh sb="0" eb="2">
      <t>クウキ</t>
    </rPh>
    <rPh sb="2" eb="3">
      <t>ベン</t>
    </rPh>
    <rPh sb="4" eb="6">
      <t>シキ</t>
    </rPh>
    <rPh sb="6" eb="7">
      <t>ベン</t>
    </rPh>
    <rPh sb="7" eb="8">
      <t>トウ</t>
    </rPh>
    <rPh sb="9" eb="11">
      <t>ホシュウ</t>
    </rPh>
    <phoneticPr fontId="2"/>
  </si>
  <si>
    <t>貯水槽の補修</t>
    <rPh sb="0" eb="3">
      <t>チョスイソウ</t>
    </rPh>
    <rPh sb="4" eb="6">
      <t>ホシュウ</t>
    </rPh>
    <phoneticPr fontId="2"/>
  </si>
  <si>
    <t>水路の更新等</t>
    <rPh sb="0" eb="2">
      <t>スイロ</t>
    </rPh>
    <rPh sb="3" eb="5">
      <t>コウシン</t>
    </rPh>
    <rPh sb="5" eb="6">
      <t>トウ</t>
    </rPh>
    <phoneticPr fontId="2"/>
  </si>
  <si>
    <t>水路蓋の更新</t>
    <rPh sb="0" eb="2">
      <t>スイロ</t>
    </rPh>
    <rPh sb="2" eb="3">
      <t>フタ</t>
    </rPh>
    <rPh sb="4" eb="6">
      <t>コウシン</t>
    </rPh>
    <phoneticPr fontId="2"/>
  </si>
  <si>
    <t>取水施設の更新</t>
    <rPh sb="0" eb="2">
      <t>シュスイ</t>
    </rPh>
    <rPh sb="2" eb="4">
      <t>シセツ</t>
    </rPh>
    <rPh sb="5" eb="7">
      <t>コウシン</t>
    </rPh>
    <phoneticPr fontId="2"/>
  </si>
  <si>
    <t>空気弁・仕切弁等の更新</t>
    <rPh sb="0" eb="2">
      <t>クウキ</t>
    </rPh>
    <rPh sb="2" eb="3">
      <t>ベン</t>
    </rPh>
    <rPh sb="4" eb="6">
      <t>シキ</t>
    </rPh>
    <rPh sb="6" eb="7">
      <t>ベン</t>
    </rPh>
    <rPh sb="7" eb="8">
      <t>トウ</t>
    </rPh>
    <rPh sb="9" eb="11">
      <t>コウシン</t>
    </rPh>
    <phoneticPr fontId="2"/>
  </si>
  <si>
    <t>農道の補修</t>
    <rPh sb="0" eb="2">
      <t>ノウドウ</t>
    </rPh>
    <rPh sb="3" eb="5">
      <t>ホシュウ</t>
    </rPh>
    <phoneticPr fontId="2"/>
  </si>
  <si>
    <t>農道の更新等</t>
    <rPh sb="0" eb="2">
      <t>ノウドウ</t>
    </rPh>
    <rPh sb="3" eb="5">
      <t>コウシン</t>
    </rPh>
    <rPh sb="5" eb="6">
      <t>トウ</t>
    </rPh>
    <phoneticPr fontId="2"/>
  </si>
  <si>
    <t>ため池の補修</t>
    <rPh sb="2" eb="3">
      <t>イケ</t>
    </rPh>
    <rPh sb="4" eb="6">
      <t>ホシュウ</t>
    </rPh>
    <phoneticPr fontId="2"/>
  </si>
  <si>
    <t>ため池の浚渫</t>
    <rPh sb="2" eb="3">
      <t>イケ</t>
    </rPh>
    <rPh sb="4" eb="6">
      <t>シュンセツ</t>
    </rPh>
    <phoneticPr fontId="2"/>
  </si>
  <si>
    <t>ため池（附帯施設）の更新等</t>
    <rPh sb="2" eb="3">
      <t>イケ</t>
    </rPh>
    <rPh sb="4" eb="6">
      <t>フタイ</t>
    </rPh>
    <rPh sb="6" eb="8">
      <t>シセツ</t>
    </rPh>
    <rPh sb="10" eb="12">
      <t>コウシン</t>
    </rPh>
    <rPh sb="12" eb="13">
      <t>トウ</t>
    </rPh>
    <phoneticPr fontId="2"/>
  </si>
  <si>
    <t>ポンプの更新</t>
    <rPh sb="4" eb="6">
      <t>コウシン</t>
    </rPh>
    <phoneticPr fontId="2"/>
  </si>
  <si>
    <t>暗渠排水施設の補修</t>
    <rPh sb="0" eb="2">
      <t>アンキョ</t>
    </rPh>
    <rPh sb="2" eb="4">
      <t>ハイスイ</t>
    </rPh>
    <rPh sb="4" eb="6">
      <t>シセツ</t>
    </rPh>
    <rPh sb="7" eb="9">
      <t>ホシュウ</t>
    </rPh>
    <phoneticPr fontId="2"/>
  </si>
  <si>
    <t>鳥獣害防護柵の補修</t>
    <rPh sb="0" eb="2">
      <t>チョウジュウ</t>
    </rPh>
    <rPh sb="2" eb="3">
      <t>ガイ</t>
    </rPh>
    <rPh sb="3" eb="5">
      <t>ボウゴ</t>
    </rPh>
    <rPh sb="5" eb="6">
      <t>サク</t>
    </rPh>
    <rPh sb="7" eb="9">
      <t>ホシュウ</t>
    </rPh>
    <phoneticPr fontId="2"/>
  </si>
  <si>
    <t>進入路の補修</t>
    <rPh sb="0" eb="2">
      <t>シンニュウ</t>
    </rPh>
    <rPh sb="2" eb="3">
      <t>ロ</t>
    </rPh>
    <rPh sb="4" eb="6">
      <t>ホシュウ</t>
    </rPh>
    <phoneticPr fontId="2"/>
  </si>
  <si>
    <t>給水施設の補修</t>
    <rPh sb="0" eb="2">
      <t>キュウスイ</t>
    </rPh>
    <rPh sb="2" eb="4">
      <t>シセツ</t>
    </rPh>
    <rPh sb="5" eb="7">
      <t>ホシュウ</t>
    </rPh>
    <phoneticPr fontId="2"/>
  </si>
  <si>
    <t>防風施設の補修</t>
    <rPh sb="0" eb="2">
      <t>ボウフウ</t>
    </rPh>
    <rPh sb="2" eb="4">
      <t>シセツ</t>
    </rPh>
    <rPh sb="5" eb="7">
      <t>ホシュウ</t>
    </rPh>
    <phoneticPr fontId="2"/>
  </si>
  <si>
    <t>暗渠排水施設の設置</t>
    <rPh sb="0" eb="2">
      <t>アンキョ</t>
    </rPh>
    <rPh sb="2" eb="4">
      <t>ハイスイ</t>
    </rPh>
    <rPh sb="4" eb="6">
      <t>シセツ</t>
    </rPh>
    <rPh sb="7" eb="9">
      <t>セッチ</t>
    </rPh>
    <phoneticPr fontId="2"/>
  </si>
  <si>
    <t>進入路の更新</t>
    <rPh sb="0" eb="2">
      <t>シンニュウ</t>
    </rPh>
    <rPh sb="2" eb="3">
      <t>ロ</t>
    </rPh>
    <rPh sb="4" eb="6">
      <t>コウシン</t>
    </rPh>
    <phoneticPr fontId="2"/>
  </si>
  <si>
    <t>給水施設の更新</t>
    <rPh sb="0" eb="2">
      <t>キュウスイ</t>
    </rPh>
    <rPh sb="2" eb="4">
      <t>シセツ</t>
    </rPh>
    <rPh sb="5" eb="7">
      <t>コウシン</t>
    </rPh>
    <phoneticPr fontId="2"/>
  </si>
  <si>
    <t>客土</t>
    <rPh sb="0" eb="1">
      <t>キャク</t>
    </rPh>
    <rPh sb="1" eb="2">
      <t>ド</t>
    </rPh>
    <phoneticPr fontId="2"/>
  </si>
  <si>
    <t>◎財産管理台帳への工事別記載額調書及び農地維持・共同の交付金から長寿命化への活用額</t>
    <rPh sb="1" eb="3">
      <t>ザイサン</t>
    </rPh>
    <rPh sb="3" eb="5">
      <t>カンリ</t>
    </rPh>
    <rPh sb="5" eb="7">
      <t>ダイチョウ</t>
    </rPh>
    <rPh sb="9" eb="11">
      <t>コウジ</t>
    </rPh>
    <rPh sb="11" eb="12">
      <t>ベツ</t>
    </rPh>
    <rPh sb="12" eb="14">
      <t>キサイ</t>
    </rPh>
    <rPh sb="14" eb="15">
      <t>ガク</t>
    </rPh>
    <rPh sb="15" eb="17">
      <t>チョウショ</t>
    </rPh>
    <rPh sb="17" eb="18">
      <t>オヨ</t>
    </rPh>
    <rPh sb="19" eb="21">
      <t>ノウチ</t>
    </rPh>
    <rPh sb="21" eb="23">
      <t>イジ</t>
    </rPh>
    <rPh sb="24" eb="26">
      <t>キョウドウ</t>
    </rPh>
    <rPh sb="27" eb="30">
      <t>コウフキン</t>
    </rPh>
    <rPh sb="32" eb="33">
      <t>チョウ</t>
    </rPh>
    <rPh sb="33" eb="36">
      <t>ジュミョウカ</t>
    </rPh>
    <rPh sb="38" eb="40">
      <t>カツヨウ</t>
    </rPh>
    <rPh sb="40" eb="41">
      <t>ガク</t>
    </rPh>
    <phoneticPr fontId="18"/>
  </si>
  <si>
    <t>工事名(路線名)：</t>
    <rPh sb="0" eb="3">
      <t>コウジメイ</t>
    </rPh>
    <rPh sb="4" eb="6">
      <t>ロセン</t>
    </rPh>
    <rPh sb="6" eb="7">
      <t>メイ</t>
    </rPh>
    <phoneticPr fontId="18"/>
  </si>
  <si>
    <t>補修(円)</t>
    <rPh sb="0" eb="2">
      <t>ホシュウ</t>
    </rPh>
    <rPh sb="3" eb="4">
      <t>エン</t>
    </rPh>
    <phoneticPr fontId="18"/>
  </si>
  <si>
    <t>更新(円)</t>
    <rPh sb="0" eb="2">
      <t>コウシン</t>
    </rPh>
    <rPh sb="3" eb="4">
      <t>エン</t>
    </rPh>
    <phoneticPr fontId="18"/>
  </si>
  <si>
    <t>財産管理台帳記載額(円)</t>
    <rPh sb="0" eb="2">
      <t>ザイサン</t>
    </rPh>
    <rPh sb="2" eb="4">
      <t>カンリ</t>
    </rPh>
    <rPh sb="4" eb="6">
      <t>ダイチョウ</t>
    </rPh>
    <rPh sb="6" eb="8">
      <t>キサイ</t>
    </rPh>
    <rPh sb="8" eb="9">
      <t>ガク</t>
    </rPh>
    <rPh sb="10" eb="11">
      <t>エン</t>
    </rPh>
    <phoneticPr fontId="18"/>
  </si>
  <si>
    <t>日　当</t>
    <rPh sb="0" eb="1">
      <t>ヒ</t>
    </rPh>
    <rPh sb="2" eb="3">
      <t>トウ</t>
    </rPh>
    <phoneticPr fontId="18"/>
  </si>
  <si>
    <t>工種構造・規格：</t>
    <rPh sb="0" eb="1">
      <t>コウ</t>
    </rPh>
    <rPh sb="1" eb="2">
      <t>タネ</t>
    </rPh>
    <rPh sb="2" eb="4">
      <t>コウゾウ</t>
    </rPh>
    <rPh sb="5" eb="7">
      <t>キカク</t>
    </rPh>
    <phoneticPr fontId="18"/>
  </si>
  <si>
    <t>購入・リース費</t>
    <rPh sb="0" eb="2">
      <t>コウニュウ</t>
    </rPh>
    <rPh sb="6" eb="7">
      <t>ヒ</t>
    </rPh>
    <phoneticPr fontId="18"/>
  </si>
  <si>
    <t>事業量：</t>
    <rPh sb="0" eb="3">
      <t>ジギョウリョウ</t>
    </rPh>
    <phoneticPr fontId="18"/>
  </si>
  <si>
    <t>外注費(工事費)</t>
    <rPh sb="0" eb="3">
      <t>ガイチュウヒ</t>
    </rPh>
    <rPh sb="4" eb="7">
      <t>コウジヒ</t>
    </rPh>
    <phoneticPr fontId="18"/>
  </si>
  <si>
    <t>外注費(設計費)</t>
    <rPh sb="0" eb="3">
      <t>ガイチュウヒ</t>
    </rPh>
    <rPh sb="4" eb="6">
      <t>セッケイ</t>
    </rPh>
    <rPh sb="6" eb="7">
      <t>ヒ</t>
    </rPh>
    <phoneticPr fontId="18"/>
  </si>
  <si>
    <t>その他支出</t>
    <rPh sb="2" eb="3">
      <t>タ</t>
    </rPh>
    <rPh sb="3" eb="5">
      <t>シシュツ</t>
    </rPh>
    <phoneticPr fontId="18"/>
  </si>
  <si>
    <t>合　計</t>
    <rPh sb="0" eb="1">
      <t>ゴウ</t>
    </rPh>
    <rPh sb="2" eb="3">
      <t>ケイ</t>
    </rPh>
    <phoneticPr fontId="18"/>
  </si>
  <si>
    <t>※財産管理台帳への記載額は更新の日当、購入・リース費、外注費(工事費)の合計額</t>
    <rPh sb="1" eb="3">
      <t>ザイサン</t>
    </rPh>
    <rPh sb="3" eb="5">
      <t>カンリ</t>
    </rPh>
    <rPh sb="5" eb="7">
      <t>ダイチョウ</t>
    </rPh>
    <rPh sb="9" eb="11">
      <t>キサイ</t>
    </rPh>
    <rPh sb="11" eb="12">
      <t>ガク</t>
    </rPh>
    <rPh sb="13" eb="15">
      <t>コウシン</t>
    </rPh>
    <rPh sb="16" eb="18">
      <t>ニットウ</t>
    </rPh>
    <rPh sb="19" eb="21">
      <t>コウニュウ</t>
    </rPh>
    <rPh sb="25" eb="26">
      <t>ヒ</t>
    </rPh>
    <rPh sb="27" eb="30">
      <t>ガイチュウヒ</t>
    </rPh>
    <rPh sb="31" eb="34">
      <t>コウジヒ</t>
    </rPh>
    <rPh sb="36" eb="38">
      <t>ゴウケイ</t>
    </rPh>
    <rPh sb="38" eb="39">
      <t>ガク</t>
    </rPh>
    <phoneticPr fontId="18"/>
  </si>
  <si>
    <t>多面的機能支払交付金 金銭出納簿（農地維持・共同）</t>
    <rPh sb="17" eb="19">
      <t>ノウチ</t>
    </rPh>
    <phoneticPr fontId="2"/>
  </si>
  <si>
    <t>◎財産管理台帳への工事別記載額調書</t>
    <rPh sb="1" eb="3">
      <t>ザイサン</t>
    </rPh>
    <rPh sb="3" eb="5">
      <t>カンリ</t>
    </rPh>
    <rPh sb="5" eb="7">
      <t>ダイチョウ</t>
    </rPh>
    <rPh sb="9" eb="11">
      <t>コウジ</t>
    </rPh>
    <rPh sb="11" eb="12">
      <t>ベツ</t>
    </rPh>
    <rPh sb="12" eb="14">
      <t>キサイ</t>
    </rPh>
    <rPh sb="14" eb="15">
      <t>ガク</t>
    </rPh>
    <rPh sb="15" eb="17">
      <t>チョウショ</t>
    </rPh>
    <phoneticPr fontId="2"/>
  </si>
  <si>
    <t>工事名(路線名)：</t>
    <rPh sb="0" eb="3">
      <t>コウジメイ</t>
    </rPh>
    <rPh sb="4" eb="6">
      <t>ロセン</t>
    </rPh>
    <rPh sb="6" eb="7">
      <t>メイ</t>
    </rPh>
    <phoneticPr fontId="2"/>
  </si>
  <si>
    <t>補修(円)</t>
    <rPh sb="0" eb="2">
      <t>ホシュウ</t>
    </rPh>
    <rPh sb="3" eb="4">
      <t>エン</t>
    </rPh>
    <phoneticPr fontId="2"/>
  </si>
  <si>
    <t>更新(円)</t>
    <rPh sb="0" eb="2">
      <t>コウシン</t>
    </rPh>
    <rPh sb="3" eb="4">
      <t>エン</t>
    </rPh>
    <phoneticPr fontId="2"/>
  </si>
  <si>
    <t>財産管理台帳記載額(円)</t>
    <rPh sb="0" eb="2">
      <t>ザイサン</t>
    </rPh>
    <rPh sb="2" eb="4">
      <t>カンリ</t>
    </rPh>
    <rPh sb="4" eb="6">
      <t>ダイチョウ</t>
    </rPh>
    <rPh sb="6" eb="8">
      <t>キサイ</t>
    </rPh>
    <rPh sb="8" eb="9">
      <t>ガク</t>
    </rPh>
    <rPh sb="10" eb="11">
      <t>エン</t>
    </rPh>
    <phoneticPr fontId="2"/>
  </si>
  <si>
    <t>日　当</t>
    <rPh sb="0" eb="1">
      <t>ヒ</t>
    </rPh>
    <rPh sb="2" eb="3">
      <t>トウ</t>
    </rPh>
    <phoneticPr fontId="2"/>
  </si>
  <si>
    <t>工種構造・規格：</t>
    <rPh sb="0" eb="1">
      <t>コウ</t>
    </rPh>
    <rPh sb="1" eb="2">
      <t>タネ</t>
    </rPh>
    <rPh sb="2" eb="4">
      <t>コウゾウ</t>
    </rPh>
    <rPh sb="5" eb="7">
      <t>キカク</t>
    </rPh>
    <phoneticPr fontId="2"/>
  </si>
  <si>
    <t>事業量：</t>
    <rPh sb="0" eb="2">
      <t>ジギョウ</t>
    </rPh>
    <rPh sb="2" eb="3">
      <t>リョウ</t>
    </rPh>
    <phoneticPr fontId="2"/>
  </si>
  <si>
    <t>外注費(工事費)</t>
    <rPh sb="0" eb="3">
      <t>ガイチュウヒ</t>
    </rPh>
    <rPh sb="4" eb="7">
      <t>コウジヒ</t>
    </rPh>
    <phoneticPr fontId="2"/>
  </si>
  <si>
    <t>外注費(設計費)</t>
    <rPh sb="0" eb="3">
      <t>ガイチュウヒ</t>
    </rPh>
    <rPh sb="4" eb="6">
      <t>セッケイ</t>
    </rPh>
    <rPh sb="6" eb="7">
      <t>ヒ</t>
    </rPh>
    <phoneticPr fontId="2"/>
  </si>
  <si>
    <t>合　計</t>
    <rPh sb="0" eb="1">
      <t>ゴウ</t>
    </rPh>
    <rPh sb="2" eb="3">
      <t>ケイ</t>
    </rPh>
    <phoneticPr fontId="2"/>
  </si>
  <si>
    <t>※財産管理台帳への記載額は更新の日当、購入・リース費、外注費(工事費)の合計額</t>
    <rPh sb="1" eb="3">
      <t>ザイサン</t>
    </rPh>
    <rPh sb="3" eb="5">
      <t>カンリ</t>
    </rPh>
    <rPh sb="5" eb="7">
      <t>ダイチョウ</t>
    </rPh>
    <rPh sb="9" eb="11">
      <t>キサイ</t>
    </rPh>
    <rPh sb="11" eb="12">
      <t>ガク</t>
    </rPh>
    <rPh sb="13" eb="15">
      <t>コウシン</t>
    </rPh>
    <rPh sb="16" eb="18">
      <t>ニットウ</t>
    </rPh>
    <rPh sb="19" eb="21">
      <t>コウニュウ</t>
    </rPh>
    <rPh sb="25" eb="26">
      <t>ヒ</t>
    </rPh>
    <rPh sb="27" eb="30">
      <t>ガイチュウヒ</t>
    </rPh>
    <rPh sb="31" eb="34">
      <t>コウジヒ</t>
    </rPh>
    <rPh sb="36" eb="38">
      <t>ゴウケイ</t>
    </rPh>
    <rPh sb="38" eb="39">
      <t>ガク</t>
    </rPh>
    <phoneticPr fontId="2"/>
  </si>
  <si>
    <t>５．</t>
    <phoneticPr fontId="2"/>
  </si>
  <si>
    <t>利子等(農地維持・共同)</t>
    <rPh sb="0" eb="2">
      <t>リシ</t>
    </rPh>
    <rPh sb="2" eb="3">
      <t>トウ</t>
    </rPh>
    <rPh sb="4" eb="6">
      <t>ノウチ</t>
    </rPh>
    <rPh sb="6" eb="8">
      <t>イジ</t>
    </rPh>
    <rPh sb="9" eb="11">
      <t>キョウドウ</t>
    </rPh>
    <phoneticPr fontId="2"/>
  </si>
  <si>
    <t>６．</t>
    <phoneticPr fontId="2"/>
  </si>
  <si>
    <t>利子等(長寿命化)</t>
    <rPh sb="0" eb="2">
      <t>リシ</t>
    </rPh>
    <rPh sb="2" eb="3">
      <t>トウ</t>
    </rPh>
    <rPh sb="4" eb="5">
      <t>チョウ</t>
    </rPh>
    <rPh sb="5" eb="8">
      <t>ジュミョウカ</t>
    </rPh>
    <phoneticPr fontId="2"/>
  </si>
  <si>
    <t>農地・共同計</t>
    <rPh sb="0" eb="2">
      <t>ノウチ</t>
    </rPh>
    <rPh sb="3" eb="4">
      <t>キョウ</t>
    </rPh>
    <rPh sb="4" eb="5">
      <t>ドウ</t>
    </rPh>
    <rPh sb="5" eb="6">
      <t>ケイ</t>
    </rPh>
    <phoneticPr fontId="2"/>
  </si>
  <si>
    <t>長寿命化計</t>
    <rPh sb="0" eb="1">
      <t>チョウ</t>
    </rPh>
    <rPh sb="1" eb="4">
      <t>ジュミョウカ</t>
    </rPh>
    <rPh sb="4" eb="5">
      <t>ケイ</t>
    </rPh>
    <phoneticPr fontId="2"/>
  </si>
  <si>
    <t>４．</t>
    <phoneticPr fontId="2"/>
  </si>
  <si>
    <t>返還(長寿命化)</t>
    <rPh sb="0" eb="2">
      <t>ヘンカン</t>
    </rPh>
    <rPh sb="3" eb="4">
      <t>チョウ</t>
    </rPh>
    <rPh sb="4" eb="7">
      <t>ジュミョウカ</t>
    </rPh>
    <phoneticPr fontId="2"/>
  </si>
  <si>
    <t>返還(農地維持・共同)</t>
    <rPh sb="0" eb="2">
      <t>ヘンカン</t>
    </rPh>
    <rPh sb="3" eb="5">
      <t>ノウチ</t>
    </rPh>
    <rPh sb="5" eb="7">
      <t>イジ</t>
    </rPh>
    <rPh sb="8" eb="10">
      <t>キョウドウ</t>
    </rPh>
    <phoneticPr fontId="2"/>
  </si>
  <si>
    <t>農地に係る施設</t>
    <rPh sb="0" eb="2">
      <t>ノウチ</t>
    </rPh>
    <rPh sb="3" eb="4">
      <t>カカ</t>
    </rPh>
    <rPh sb="5" eb="7">
      <t>シセツ</t>
    </rPh>
    <phoneticPr fontId="2"/>
  </si>
  <si>
    <t>区分
全て1</t>
    <rPh sb="0" eb="2">
      <t>クブン</t>
    </rPh>
    <rPh sb="3" eb="4">
      <t>スベ</t>
    </rPh>
    <phoneticPr fontId="2"/>
  </si>
  <si>
    <t>区分
全て2</t>
    <rPh sb="0" eb="2">
      <t>クブン</t>
    </rPh>
    <rPh sb="3" eb="4">
      <t>スベ</t>
    </rPh>
    <phoneticPr fontId="2"/>
  </si>
  <si>
    <r>
      <t>資材（砕石、砂利、ｾﾒﾝﾄなど）の購入費、活動に必要な機械（草刈り機など）の購入費、パソコンなどのリース費、車両、機械等の
借り上げ費、花の種、苗代、</t>
    </r>
    <r>
      <rPr>
        <sz val="10"/>
        <color rgb="FFFF0000"/>
        <rFont val="HG丸ｺﾞｼｯｸM-PRO"/>
        <family val="3"/>
        <charset val="128"/>
      </rPr>
      <t>切手、葉書</t>
    </r>
    <r>
      <rPr>
        <sz val="10"/>
        <rFont val="HG丸ｺﾞｼｯｸM-PRO"/>
        <family val="3"/>
        <charset val="128"/>
      </rPr>
      <t>など</t>
    </r>
    <rPh sb="21" eb="23">
      <t>カツドウ</t>
    </rPh>
    <rPh sb="24" eb="26">
      <t>ヒツヨウ</t>
    </rPh>
    <rPh sb="27" eb="29">
      <t>キカイ</t>
    </rPh>
    <rPh sb="30" eb="32">
      <t>クサカ</t>
    </rPh>
    <rPh sb="33" eb="34">
      <t>キ</t>
    </rPh>
    <rPh sb="38" eb="41">
      <t>コウニュウヒ</t>
    </rPh>
    <rPh sb="52" eb="53">
      <t>ヒ</t>
    </rPh>
    <rPh sb="54" eb="56">
      <t>シャリョウ</t>
    </rPh>
    <rPh sb="57" eb="59">
      <t>キカイ</t>
    </rPh>
    <rPh sb="59" eb="60">
      <t>トウ</t>
    </rPh>
    <rPh sb="62" eb="63">
      <t>カ</t>
    </rPh>
    <rPh sb="64" eb="65">
      <t>ア</t>
    </rPh>
    <rPh sb="66" eb="67">
      <t>ヒ</t>
    </rPh>
    <rPh sb="68" eb="69">
      <t>ハナ</t>
    </rPh>
    <rPh sb="70" eb="71">
      <t>タネ</t>
    </rPh>
    <rPh sb="72" eb="74">
      <t>ナエダイ</t>
    </rPh>
    <rPh sb="75" eb="77">
      <t>キッテ</t>
    </rPh>
    <rPh sb="78" eb="80">
      <t>ハガキ</t>
    </rPh>
    <phoneticPr fontId="18"/>
  </si>
  <si>
    <r>
      <t>技術指導等のために外部から招く専門家等への謝金、活動に係る旅費(</t>
    </r>
    <r>
      <rPr>
        <sz val="10"/>
        <color rgb="FFFF0000"/>
        <rFont val="HG丸ｺﾞｼｯｸM-PRO"/>
        <family val="3"/>
        <charset val="128"/>
      </rPr>
      <t>会議・研修会日当、交通費、車借上げなど</t>
    </r>
    <r>
      <rPr>
        <sz val="10"/>
        <rFont val="HG丸ｺﾞｼｯｸM-PRO"/>
        <family val="3"/>
        <charset val="128"/>
      </rPr>
      <t>)、保険料、文具代及び光熱費の費用、アルバイト等への賃金、
草刈り機や車の燃料代、役員報酬、お茶代など</t>
    </r>
    <phoneticPr fontId="18"/>
  </si>
  <si>
    <t>自動出力</t>
    <rPh sb="0" eb="2">
      <t>ジドウ</t>
    </rPh>
    <rPh sb="2" eb="4">
      <t>シュツリョク</t>
    </rPh>
    <phoneticPr fontId="2"/>
  </si>
  <si>
    <t>農地</t>
    <rPh sb="0" eb="2">
      <t>ノウチ</t>
    </rPh>
    <phoneticPr fontId="1"/>
  </si>
  <si>
    <t>農地に係る施設</t>
    <rPh sb="0" eb="2">
      <t>ノウチ</t>
    </rPh>
    <rPh sb="3" eb="4">
      <t>カカ</t>
    </rPh>
    <rPh sb="5" eb="7">
      <t>シセツ</t>
    </rPh>
    <phoneticPr fontId="1"/>
  </si>
  <si>
    <t>109 機能診断(全施設)</t>
    <rPh sb="4" eb="6">
      <t>キノウ</t>
    </rPh>
    <rPh sb="9" eb="10">
      <t>ゼン</t>
    </rPh>
    <rPh sb="10" eb="12">
      <t>シセツ</t>
    </rPh>
    <phoneticPr fontId="1"/>
  </si>
  <si>
    <t>100 施設の適正管理</t>
    <rPh sb="4" eb="6">
      <t>シセツ</t>
    </rPh>
    <rPh sb="7" eb="9">
      <t>テキセイ</t>
    </rPh>
    <rPh sb="9" eb="11">
      <t>カンリ</t>
    </rPh>
    <phoneticPr fontId="1"/>
  </si>
  <si>
    <t>110 農地に係る施設の補修</t>
    <rPh sb="4" eb="5">
      <t>ノウ</t>
    </rPh>
    <rPh sb="5" eb="6">
      <t>チ</t>
    </rPh>
    <rPh sb="7" eb="8">
      <t>カカ</t>
    </rPh>
    <rPh sb="9" eb="11">
      <t>シセツ</t>
    </rPh>
    <rPh sb="12" eb="14">
      <t>ホシュウ</t>
    </rPh>
    <phoneticPr fontId="1"/>
  </si>
  <si>
    <t>111 農地に係る施設の更新等</t>
    <rPh sb="4" eb="6">
      <t>ノウチ</t>
    </rPh>
    <rPh sb="7" eb="8">
      <t>カカ</t>
    </rPh>
    <rPh sb="9" eb="11">
      <t>シセツ</t>
    </rPh>
    <rPh sb="12" eb="15">
      <t>コウシントウ</t>
    </rPh>
    <phoneticPr fontId="1"/>
  </si>
  <si>
    <t>農地に係る施設の補修</t>
    <rPh sb="0" eb="2">
      <t>ノウチ</t>
    </rPh>
    <rPh sb="3" eb="4">
      <t>カカ</t>
    </rPh>
    <rPh sb="5" eb="7">
      <t>シセツ</t>
    </rPh>
    <rPh sb="8" eb="10">
      <t>ホシュウ</t>
    </rPh>
    <phoneticPr fontId="2"/>
  </si>
  <si>
    <t>農地に係る施設の更新等</t>
    <rPh sb="0" eb="2">
      <t>ノウチ</t>
    </rPh>
    <rPh sb="3" eb="4">
      <t>カカ</t>
    </rPh>
    <rPh sb="5" eb="7">
      <t>シセツ</t>
    </rPh>
    <rPh sb="8" eb="11">
      <t>コウシントウ</t>
    </rPh>
    <phoneticPr fontId="2"/>
  </si>
  <si>
    <t>施設の適正管理</t>
    <rPh sb="0" eb="2">
      <t>シセツ</t>
    </rPh>
    <rPh sb="3" eb="5">
      <t>テキセイ</t>
    </rPh>
    <rPh sb="5" eb="7">
      <t>カンリ</t>
    </rPh>
    <phoneticPr fontId="2"/>
  </si>
  <si>
    <t>安全施設の適正管理</t>
    <rPh sb="0" eb="2">
      <t>アンゼン</t>
    </rPh>
    <rPh sb="2" eb="4">
      <t>シセツ</t>
    </rPh>
    <rPh sb="5" eb="7">
      <t>テキセイ</t>
    </rPh>
    <rPh sb="7" eb="9">
      <t>カンリ</t>
    </rPh>
    <phoneticPr fontId="2"/>
  </si>
  <si>
    <t>農道の除排雪</t>
    <rPh sb="0" eb="2">
      <t>ノウドウ</t>
    </rPh>
    <rPh sb="3" eb="4">
      <t>ノゾ</t>
    </rPh>
    <rPh sb="4" eb="5">
      <t>ハイ</t>
    </rPh>
    <rPh sb="5" eb="6">
      <t>ユキ</t>
    </rPh>
    <phoneticPr fontId="2"/>
  </si>
  <si>
    <t>その他の支出費</t>
    <rPh sb="2" eb="3">
      <t>タ</t>
    </rPh>
    <rPh sb="4" eb="6">
      <t>シシュツ</t>
    </rPh>
    <rPh sb="6" eb="7">
      <t>ヒ</t>
    </rPh>
    <phoneticPr fontId="2"/>
  </si>
  <si>
    <t>鳥獣害防護用のワナの適正管理</t>
    <rPh sb="0" eb="2">
      <t>チョウジュウ</t>
    </rPh>
    <rPh sb="2" eb="3">
      <t>ガイ</t>
    </rPh>
    <rPh sb="3" eb="6">
      <t>ボウゴヨウ</t>
    </rPh>
    <rPh sb="10" eb="12">
      <t>テキセイ</t>
    </rPh>
    <rPh sb="12" eb="14">
      <t>カンリ</t>
    </rPh>
    <phoneticPr fontId="2"/>
  </si>
  <si>
    <t>配水操作</t>
    <rPh sb="0" eb="2">
      <t>ハイスイ</t>
    </rPh>
    <rPh sb="2" eb="4">
      <t>ソウサ</t>
    </rPh>
    <phoneticPr fontId="2"/>
  </si>
  <si>
    <t>ため池の除排雪</t>
    <rPh sb="2" eb="3">
      <t>イケ</t>
    </rPh>
    <rPh sb="4" eb="5">
      <t>ノゾ</t>
    </rPh>
    <rPh sb="5" eb="6">
      <t>ハイ</t>
    </rPh>
    <rPh sb="6" eb="7">
      <t>ユキ</t>
    </rPh>
    <phoneticPr fontId="2"/>
  </si>
  <si>
    <t>鳥獣害防護用のワナの補修・設置</t>
    <rPh sb="0" eb="2">
      <t>チョウジュウ</t>
    </rPh>
    <rPh sb="2" eb="3">
      <t>ガイ</t>
    </rPh>
    <rPh sb="3" eb="6">
      <t>ボウゴヨウ</t>
    </rPh>
    <rPh sb="10" eb="12">
      <t>ホシュウ</t>
    </rPh>
    <rPh sb="13" eb="15">
      <t>セッチ</t>
    </rPh>
    <phoneticPr fontId="2"/>
  </si>
  <si>
    <t>総会・監査は必須項目</t>
    <rPh sb="0" eb="2">
      <t>ソウカイ</t>
    </rPh>
    <rPh sb="3" eb="5">
      <t>カンサ</t>
    </rPh>
    <rPh sb="6" eb="8">
      <t>ヒッス</t>
    </rPh>
    <rPh sb="8" eb="10">
      <t>コウモク</t>
    </rPh>
    <phoneticPr fontId="1"/>
  </si>
  <si>
    <t>17～23までの選択項目が必須項目</t>
    <rPh sb="8" eb="10">
      <t>センタク</t>
    </rPh>
    <rPh sb="10" eb="12">
      <t>コウモク</t>
    </rPh>
    <rPh sb="13" eb="15">
      <t>ヒッス</t>
    </rPh>
    <rPh sb="15" eb="17">
      <t>コウモク</t>
    </rPh>
    <phoneticPr fontId="1"/>
  </si>
  <si>
    <t>34～60までの選択項目が必須項目</t>
    <rPh sb="8" eb="10">
      <t>センタク</t>
    </rPh>
    <rPh sb="10" eb="12">
      <t>コウモク</t>
    </rPh>
    <rPh sb="13" eb="15">
      <t>ヒッス</t>
    </rPh>
    <rPh sb="15" eb="17">
      <t>コウモク</t>
    </rPh>
    <phoneticPr fontId="1"/>
  </si>
  <si>
    <t>自動出力</t>
    <rPh sb="0" eb="2">
      <t>ジドウ</t>
    </rPh>
    <rPh sb="2" eb="4">
      <t>シュツリョク</t>
    </rPh>
    <phoneticPr fontId="2"/>
  </si>
  <si>
    <t>対象施設は必須項目</t>
    <rPh sb="0" eb="2">
      <t>タイショウ</t>
    </rPh>
    <rPh sb="2" eb="4">
      <t>シセツ</t>
    </rPh>
    <rPh sb="5" eb="7">
      <t>ヒッス</t>
    </rPh>
    <rPh sb="7" eb="9">
      <t>コウモク</t>
    </rPh>
    <phoneticPr fontId="2"/>
  </si>
  <si>
    <t>選択した活動項目が必須項目</t>
    <rPh sb="0" eb="2">
      <t>センタク</t>
    </rPh>
    <rPh sb="4" eb="6">
      <t>カツドウ</t>
    </rPh>
    <rPh sb="6" eb="8">
      <t>コウモク</t>
    </rPh>
    <rPh sb="9" eb="11">
      <t>ヒッス</t>
    </rPh>
    <rPh sb="11" eb="13">
      <t>コウモク</t>
    </rPh>
    <phoneticPr fontId="2"/>
  </si>
  <si>
    <t>※農村環境保全活動の実践活動の取組は、
　活動計画書にて選択した項目が自動で標記されます。</t>
    <rPh sb="1" eb="3">
      <t>ノウソン</t>
    </rPh>
    <rPh sb="3" eb="5">
      <t>カンキョウ</t>
    </rPh>
    <rPh sb="5" eb="7">
      <t>ホゼン</t>
    </rPh>
    <rPh sb="7" eb="9">
      <t>カツドウ</t>
    </rPh>
    <rPh sb="10" eb="12">
      <t>ジッセン</t>
    </rPh>
    <rPh sb="12" eb="14">
      <t>カツドウ</t>
    </rPh>
    <rPh sb="15" eb="17">
      <t>トリクミ</t>
    </rPh>
    <rPh sb="21" eb="23">
      <t>カツドウ</t>
    </rPh>
    <rPh sb="23" eb="26">
      <t>ケイカクショ</t>
    </rPh>
    <rPh sb="28" eb="30">
      <t>センタク</t>
    </rPh>
    <rPh sb="32" eb="34">
      <t>コウモク</t>
    </rPh>
    <rPh sb="35" eb="37">
      <t>ジドウ</t>
    </rPh>
    <rPh sb="38" eb="40">
      <t>ヒョウキ</t>
    </rPh>
    <phoneticPr fontId="2"/>
  </si>
  <si>
    <t>※農村環境保全活動の1テーマ追加は、
　備考欄に多面の増進と記載</t>
    <rPh sb="1" eb="3">
      <t>ノウソン</t>
    </rPh>
    <rPh sb="3" eb="5">
      <t>カンキョウ</t>
    </rPh>
    <rPh sb="5" eb="7">
      <t>ホゼン</t>
    </rPh>
    <rPh sb="7" eb="9">
      <t>カツドウ</t>
    </rPh>
    <rPh sb="14" eb="16">
      <t>ツイカ</t>
    </rPh>
    <rPh sb="20" eb="22">
      <t>ビコウ</t>
    </rPh>
    <rPh sb="22" eb="23">
      <t>ラン</t>
    </rPh>
    <rPh sb="24" eb="26">
      <t>タメン</t>
    </rPh>
    <rPh sb="27" eb="29">
      <t>ゾウシン</t>
    </rPh>
    <rPh sb="30" eb="32">
      <t>キサイ</t>
    </rPh>
    <phoneticPr fontId="2"/>
  </si>
  <si>
    <t>計画(計画書より転記)</t>
    <rPh sb="0" eb="2">
      <t>ケイカク</t>
    </rPh>
    <rPh sb="3" eb="6">
      <t>ケイカクショ</t>
    </rPh>
    <rPh sb="8" eb="10">
      <t>テンキ</t>
    </rPh>
    <phoneticPr fontId="2"/>
  </si>
  <si>
    <t>活動期間内に1回受講</t>
    <rPh sb="0" eb="2">
      <t>カツドウ</t>
    </rPh>
    <rPh sb="2" eb="4">
      <t>キカン</t>
    </rPh>
    <rPh sb="4" eb="5">
      <t>ナイ</t>
    </rPh>
    <rPh sb="7" eb="8">
      <t>カイ</t>
    </rPh>
    <rPh sb="8" eb="10">
      <t>ジュコウ</t>
    </rPh>
    <phoneticPr fontId="1"/>
  </si>
  <si>
    <t>－</t>
  </si>
  <si>
    <t>―</t>
    <phoneticPr fontId="2"/>
  </si>
  <si>
    <t>追加する場合はこの線より上に行を挿入(数式をコピーし、貼り付け、行の高さを調整する)</t>
    <rPh sb="0" eb="2">
      <t>ツイカ</t>
    </rPh>
    <rPh sb="4" eb="6">
      <t>バアイ</t>
    </rPh>
    <rPh sb="9" eb="10">
      <t>セン</t>
    </rPh>
    <rPh sb="12" eb="13">
      <t>ウエ</t>
    </rPh>
    <rPh sb="14" eb="15">
      <t>ギョウ</t>
    </rPh>
    <rPh sb="16" eb="18">
      <t>ソウニュウ</t>
    </rPh>
    <rPh sb="19" eb="21">
      <t>スウシキ</t>
    </rPh>
    <rPh sb="27" eb="28">
      <t>ハ</t>
    </rPh>
    <rPh sb="29" eb="30">
      <t>ツ</t>
    </rPh>
    <rPh sb="32" eb="33">
      <t>ギョウ</t>
    </rPh>
    <rPh sb="34" eb="35">
      <t>タカ</t>
    </rPh>
    <rPh sb="37" eb="39">
      <t>チョウセイ</t>
    </rPh>
    <phoneticPr fontId="2"/>
  </si>
  <si>
    <t>追加する場合はこの線より上に行を挿入(数式をコピーし、貼り付ける)</t>
    <rPh sb="0" eb="2">
      <t>ツイカ</t>
    </rPh>
    <rPh sb="4" eb="6">
      <t>バアイ</t>
    </rPh>
    <rPh sb="9" eb="10">
      <t>セン</t>
    </rPh>
    <rPh sb="12" eb="13">
      <t>ウエ</t>
    </rPh>
    <rPh sb="14" eb="15">
      <t>ギョウ</t>
    </rPh>
    <rPh sb="16" eb="18">
      <t>ソウニュウ</t>
    </rPh>
    <rPh sb="19" eb="21">
      <t>スウシキ</t>
    </rPh>
    <rPh sb="27" eb="28">
      <t>ハ</t>
    </rPh>
    <rPh sb="29" eb="30">
      <t>ツ</t>
    </rPh>
    <phoneticPr fontId="2"/>
  </si>
  <si>
    <t>※数式をコピーし貼り付け、行の高さ調整する。</t>
    <rPh sb="1" eb="3">
      <t>スウシキ</t>
    </rPh>
    <rPh sb="8" eb="9">
      <t>ハ</t>
    </rPh>
    <rPh sb="10" eb="11">
      <t>ツ</t>
    </rPh>
    <rPh sb="13" eb="14">
      <t>ギョウ</t>
    </rPh>
    <rPh sb="15" eb="16">
      <t>タカ</t>
    </rPh>
    <rPh sb="17" eb="19">
      <t>チョウセイ</t>
    </rPh>
    <phoneticPr fontId="2"/>
  </si>
  <si>
    <t>「活動計画書」と同じ行数になるため、追加する場合はこの線より上に行を挿入</t>
    <rPh sb="1" eb="3">
      <t>カツドウ</t>
    </rPh>
    <rPh sb="3" eb="6">
      <t>ケイカクショ</t>
    </rPh>
    <rPh sb="8" eb="9">
      <t>オナ</t>
    </rPh>
    <rPh sb="10" eb="12">
      <t>ギョウスウ</t>
    </rPh>
    <rPh sb="18" eb="20">
      <t>ツイカ</t>
    </rPh>
    <rPh sb="22" eb="24">
      <t>バアイ</t>
    </rPh>
    <rPh sb="27" eb="28">
      <t>セン</t>
    </rPh>
    <rPh sb="30" eb="31">
      <t>ウエ</t>
    </rPh>
    <rPh sb="32" eb="33">
      <t>ギョウ</t>
    </rPh>
    <rPh sb="34" eb="36">
      <t>ソウニュウ</t>
    </rPh>
    <phoneticPr fontId="2"/>
  </si>
  <si>
    <t>61 水路の補修</t>
    <phoneticPr fontId="1"/>
  </si>
  <si>
    <t>農地維持・共同</t>
    <rPh sb="0" eb="2">
      <t>ノウチ</t>
    </rPh>
    <rPh sb="2" eb="4">
      <t>イジ</t>
    </rPh>
    <rPh sb="5" eb="7">
      <t>キョウドウ</t>
    </rPh>
    <phoneticPr fontId="14"/>
  </si>
  <si>
    <t>長寿命化に係る事業</t>
    <rPh sb="0" eb="1">
      <t>チョウ</t>
    </rPh>
    <rPh sb="1" eb="4">
      <t>ジュミョウカ</t>
    </rPh>
    <rPh sb="5" eb="6">
      <t>カカ</t>
    </rPh>
    <rPh sb="7" eb="9">
      <t>ジギョウ</t>
    </rPh>
    <phoneticPr fontId="14"/>
  </si>
  <si>
    <t>長寿命化に係る事業</t>
    <rPh sb="0" eb="1">
      <t>チョウ</t>
    </rPh>
    <rPh sb="1" eb="4">
      <t>ジュミョウカ</t>
    </rPh>
    <rPh sb="5" eb="6">
      <t>カカ</t>
    </rPh>
    <rPh sb="7" eb="9">
      <t>ジギョウ</t>
    </rPh>
    <phoneticPr fontId="1"/>
  </si>
  <si>
    <t>※確認事項</t>
    <rPh sb="1" eb="3">
      <t>カクニン</t>
    </rPh>
    <rPh sb="3" eb="5">
      <t>ジコウ</t>
    </rPh>
    <phoneticPr fontId="2"/>
  </si>
  <si>
    <t>※右側の印刷枠外の確認事項を確認し入力する</t>
    <rPh sb="1" eb="3">
      <t>ミギガワ</t>
    </rPh>
    <rPh sb="4" eb="6">
      <t>インサツ</t>
    </rPh>
    <rPh sb="6" eb="8">
      <t>ワクガイ</t>
    </rPh>
    <rPh sb="9" eb="11">
      <t>カクニン</t>
    </rPh>
    <rPh sb="11" eb="13">
      <t>ジコウ</t>
    </rPh>
    <rPh sb="14" eb="16">
      <t>カクニン</t>
    </rPh>
    <rPh sb="17" eb="19">
      <t>ニュウリョク</t>
    </rPh>
    <phoneticPr fontId="2"/>
  </si>
  <si>
    <t>109　機能診断(全施設)</t>
    <phoneticPr fontId="2"/>
  </si>
  <si>
    <t>組織名</t>
    <rPh sb="0" eb="3">
      <t>ソシキメイ</t>
    </rPh>
    <phoneticPr fontId="2"/>
  </si>
  <si>
    <t>代表者名</t>
    <rPh sb="0" eb="3">
      <t>ダイヒョウシャ</t>
    </rPh>
    <rPh sb="3" eb="4">
      <t>メイ</t>
    </rPh>
    <phoneticPr fontId="2"/>
  </si>
  <si>
    <t>未実施の理由：</t>
    <rPh sb="0" eb="1">
      <t>ミ</t>
    </rPh>
    <rPh sb="1" eb="3">
      <t>ジッシ</t>
    </rPh>
    <rPh sb="4" eb="6">
      <t>リユウ</t>
    </rPh>
    <phoneticPr fontId="2"/>
  </si>
  <si>
    <t>57 やすらぎ・福祉及び教育機能の活用</t>
    <rPh sb="8" eb="10">
      <t>フクシ</t>
    </rPh>
    <rPh sb="10" eb="11">
      <t>オヨ</t>
    </rPh>
    <rPh sb="12" eb="14">
      <t>キョウイク</t>
    </rPh>
    <rPh sb="14" eb="16">
      <t>キノウ</t>
    </rPh>
    <rPh sb="17" eb="19">
      <t>カツヨウ</t>
    </rPh>
    <phoneticPr fontId="1"/>
  </si>
  <si>
    <t>会議など(総会・監査・会議・研修・役員会・説明会・検査・立会等)</t>
    <rPh sb="0" eb="2">
      <t>カイギ</t>
    </rPh>
    <rPh sb="5" eb="7">
      <t>ソウカイ</t>
    </rPh>
    <rPh sb="8" eb="10">
      <t>カンサ</t>
    </rPh>
    <rPh sb="11" eb="13">
      <t>カイギ</t>
    </rPh>
    <rPh sb="14" eb="16">
      <t>ケンシュウ</t>
    </rPh>
    <rPh sb="17" eb="20">
      <t>ヤクインカイ</t>
    </rPh>
    <rPh sb="21" eb="24">
      <t>セツメイカイ</t>
    </rPh>
    <rPh sb="25" eb="27">
      <t>ケンサ</t>
    </rPh>
    <rPh sb="28" eb="30">
      <t>タチアイ</t>
    </rPh>
    <rPh sb="30" eb="31">
      <t>トウ</t>
    </rPh>
    <phoneticPr fontId="14"/>
  </si>
  <si>
    <t>取組の内容（活動記録の備考欄には何をしたのか内容を記載する）</t>
    <rPh sb="0" eb="2">
      <t>トリクミ</t>
    </rPh>
    <rPh sb="3" eb="5">
      <t>ナイヨウ</t>
    </rPh>
    <rPh sb="6" eb="8">
      <t>カツドウ</t>
    </rPh>
    <rPh sb="8" eb="10">
      <t>キロク</t>
    </rPh>
    <rPh sb="11" eb="13">
      <t>ビコウ</t>
    </rPh>
    <rPh sb="13" eb="14">
      <t>ラン</t>
    </rPh>
    <rPh sb="16" eb="17">
      <t>ナニ</t>
    </rPh>
    <rPh sb="22" eb="24">
      <t>ナイヨウ</t>
    </rPh>
    <rPh sb="25" eb="27">
      <t>キサイ</t>
    </rPh>
    <phoneticPr fontId="2"/>
  </si>
  <si>
    <t>研修(活動期間内に必ず1回は受講)</t>
    <rPh sb="0" eb="2">
      <t>ケンシュウ</t>
    </rPh>
    <rPh sb="3" eb="5">
      <t>カツドウ</t>
    </rPh>
    <rPh sb="5" eb="7">
      <t>キカン</t>
    </rPh>
    <rPh sb="7" eb="8">
      <t>ナイ</t>
    </rPh>
    <rPh sb="9" eb="10">
      <t>カナラ</t>
    </rPh>
    <rPh sb="12" eb="13">
      <t>カイ</t>
    </rPh>
    <rPh sb="14" eb="16">
      <t>ジュコウ</t>
    </rPh>
    <phoneticPr fontId="2"/>
  </si>
  <si>
    <t>実践活動
※対象施設のみ実施</t>
    <rPh sb="0" eb="2">
      <t>ジッセン</t>
    </rPh>
    <rPh sb="2" eb="4">
      <t>カツドウ</t>
    </rPh>
    <rPh sb="6" eb="8">
      <t>タイショウ</t>
    </rPh>
    <rPh sb="8" eb="10">
      <t>シセツ</t>
    </rPh>
    <rPh sb="12" eb="14">
      <t>ジッシ</t>
    </rPh>
    <phoneticPr fontId="14"/>
  </si>
  <si>
    <t>水路の泥上げ</t>
    <phoneticPr fontId="2"/>
  </si>
  <si>
    <t>共通(洪水・台風・地震後必ず実施)</t>
    <rPh sb="0" eb="2">
      <t>キョウツウ</t>
    </rPh>
    <rPh sb="3" eb="5">
      <t>コウズイ</t>
    </rPh>
    <rPh sb="6" eb="8">
      <t>タイフウ</t>
    </rPh>
    <rPh sb="9" eb="11">
      <t>ジシン</t>
    </rPh>
    <rPh sb="11" eb="12">
      <t>ゴ</t>
    </rPh>
    <rPh sb="12" eb="13">
      <t>カナラ</t>
    </rPh>
    <rPh sb="14" eb="16">
      <t>ジッシ</t>
    </rPh>
    <phoneticPr fontId="14"/>
  </si>
  <si>
    <t>推進活動
※選択した取組内容のみ実施(必須要件)</t>
    <rPh sb="6" eb="8">
      <t>センタク</t>
    </rPh>
    <rPh sb="10" eb="12">
      <t>トリクミ</t>
    </rPh>
    <rPh sb="12" eb="14">
      <t>ナイヨウ</t>
    </rPh>
    <rPh sb="16" eb="18">
      <t>ジッシ</t>
    </rPh>
    <rPh sb="19" eb="21">
      <t>ヒッス</t>
    </rPh>
    <rPh sb="21" eb="23">
      <t>ヨウケン</t>
    </rPh>
    <phoneticPr fontId="14"/>
  </si>
  <si>
    <t>研修
※活動期間内に必ず1回は受講</t>
    <rPh sb="0" eb="2">
      <t>ケンシュウ</t>
    </rPh>
    <rPh sb="4" eb="6">
      <t>カツドウ</t>
    </rPh>
    <rPh sb="6" eb="9">
      <t>キカンナイ</t>
    </rPh>
    <rPh sb="10" eb="11">
      <t>カナラ</t>
    </rPh>
    <rPh sb="13" eb="14">
      <t>カイ</t>
    </rPh>
    <rPh sb="15" eb="17">
      <t>ジュコウ</t>
    </rPh>
    <phoneticPr fontId="2"/>
  </si>
  <si>
    <t>実践活動
※対象施設のみ実施</t>
    <rPh sb="0" eb="2">
      <t>ジッセン</t>
    </rPh>
    <rPh sb="2" eb="4">
      <t>カツドウ</t>
    </rPh>
    <rPh sb="6" eb="8">
      <t>タイショウ</t>
    </rPh>
    <rPh sb="8" eb="10">
      <t>シセツ</t>
    </rPh>
    <rPh sb="12" eb="14">
      <t>ジッシ</t>
    </rPh>
    <phoneticPr fontId="2"/>
  </si>
  <si>
    <t>計画策定
※選択した取組内容のみ実施(必須要件)</t>
    <rPh sb="0" eb="2">
      <t>ケイカク</t>
    </rPh>
    <rPh sb="2" eb="4">
      <t>サクテイ</t>
    </rPh>
    <rPh sb="6" eb="8">
      <t>センタク</t>
    </rPh>
    <rPh sb="10" eb="12">
      <t>トリクミ</t>
    </rPh>
    <rPh sb="12" eb="14">
      <t>ナイヨウ</t>
    </rPh>
    <rPh sb="16" eb="18">
      <t>ジッシ</t>
    </rPh>
    <rPh sb="19" eb="21">
      <t>ヒッス</t>
    </rPh>
    <rPh sb="21" eb="23">
      <t>ヨウケン</t>
    </rPh>
    <phoneticPr fontId="2"/>
  </si>
  <si>
    <t>景観形成・
生活環境保全</t>
    <phoneticPr fontId="2"/>
  </si>
  <si>
    <t>水田貯留機能増進・
地下水かん養</t>
    <phoneticPr fontId="2"/>
  </si>
  <si>
    <t>実践活動
※選択した取組内容のみ実施(必須要件)</t>
    <rPh sb="0" eb="2">
      <t>ジッセン</t>
    </rPh>
    <rPh sb="2" eb="4">
      <t>カツドウ</t>
    </rPh>
    <phoneticPr fontId="2"/>
  </si>
  <si>
    <t>啓発・普及
※選択した取組内容のみ実施(必須要件)</t>
    <rPh sb="0" eb="2">
      <t>ケイハツ</t>
    </rPh>
    <rPh sb="3" eb="5">
      <t>フキュウ</t>
    </rPh>
    <phoneticPr fontId="2"/>
  </si>
  <si>
    <t>（多面的機能の増進を図る活動）</t>
    <phoneticPr fontId="2"/>
  </si>
  <si>
    <t>増進活動
※選択した取組内容のみ実施(必須要件)</t>
    <phoneticPr fontId="2"/>
  </si>
  <si>
    <t>農村文化の伝承を通じた
農村コミュニティの強化</t>
    <phoneticPr fontId="2"/>
  </si>
  <si>
    <t>実践活動
※計画した施設の補修・更新の取組内容を実施</t>
    <rPh sb="0" eb="2">
      <t>ジッセン</t>
    </rPh>
    <rPh sb="2" eb="4">
      <t>カツドウ</t>
    </rPh>
    <rPh sb="6" eb="8">
      <t>ケイカク</t>
    </rPh>
    <rPh sb="10" eb="12">
      <t>シセツ</t>
    </rPh>
    <rPh sb="13" eb="15">
      <t>ホシュウ</t>
    </rPh>
    <rPh sb="16" eb="18">
      <t>コウシン</t>
    </rPh>
    <rPh sb="19" eb="21">
      <t>トリクミ</t>
    </rPh>
    <rPh sb="21" eb="23">
      <t>ナイヨウ</t>
    </rPh>
    <rPh sb="24" eb="26">
      <t>ジッシ</t>
    </rPh>
    <phoneticPr fontId="2"/>
  </si>
  <si>
    <t>km</t>
    <phoneticPr fontId="2"/>
  </si>
  <si>
    <t>やすらぎ・福祉及び教育機能の活用</t>
    <rPh sb="5" eb="7">
      <t>フクシ</t>
    </rPh>
    <rPh sb="7" eb="8">
      <t>オヨ</t>
    </rPh>
    <rPh sb="9" eb="11">
      <t>キョウイク</t>
    </rPh>
    <rPh sb="11" eb="13">
      <t>キノウ</t>
    </rPh>
    <rPh sb="14" eb="16">
      <t>カツヨウ</t>
    </rPh>
    <phoneticPr fontId="2"/>
  </si>
  <si>
    <t>事務・組織運営等に関する研修、機械の安全使用に関する研修</t>
    <rPh sb="0" eb="2">
      <t>ジム</t>
    </rPh>
    <rPh sb="3" eb="5">
      <t>ソシキ</t>
    </rPh>
    <rPh sb="5" eb="7">
      <t>ウンエイ</t>
    </rPh>
    <rPh sb="7" eb="8">
      <t>トウ</t>
    </rPh>
    <rPh sb="9" eb="10">
      <t>カン</t>
    </rPh>
    <rPh sb="12" eb="14">
      <t>ケンシュウ</t>
    </rPh>
    <rPh sb="15" eb="17">
      <t>キカイ</t>
    </rPh>
    <rPh sb="18" eb="20">
      <t>アンゼン</t>
    </rPh>
    <rPh sb="20" eb="22">
      <t>シヨウ</t>
    </rPh>
    <rPh sb="23" eb="24">
      <t>カン</t>
    </rPh>
    <rPh sb="26" eb="28">
      <t>ケンシュウ</t>
    </rPh>
    <phoneticPr fontId="14"/>
  </si>
  <si>
    <t>１　点検</t>
    <rPh sb="2" eb="4">
      <t>テンケン</t>
    </rPh>
    <phoneticPr fontId="14"/>
  </si>
  <si>
    <t>５　畦畔・法面・防風林の草刈り</t>
    <rPh sb="2" eb="4">
      <t>ケイハン</t>
    </rPh>
    <rPh sb="5" eb="7">
      <t>ノリメン</t>
    </rPh>
    <rPh sb="8" eb="11">
      <t>ボウフウリン</t>
    </rPh>
    <rPh sb="12" eb="14">
      <t>クサカ</t>
    </rPh>
    <phoneticPr fontId="14"/>
  </si>
  <si>
    <t>７　水路の草刈り</t>
    <rPh sb="2" eb="4">
      <t>スイロ</t>
    </rPh>
    <rPh sb="5" eb="7">
      <t>クサカ</t>
    </rPh>
    <phoneticPr fontId="14"/>
  </si>
  <si>
    <t>10　農道の草刈り</t>
    <rPh sb="3" eb="5">
      <t>ノウドウ</t>
    </rPh>
    <rPh sb="6" eb="8">
      <t>クサカ</t>
    </rPh>
    <phoneticPr fontId="14"/>
  </si>
  <si>
    <t>13　ため池の草刈り</t>
    <rPh sb="5" eb="6">
      <t>イケ</t>
    </rPh>
    <rPh sb="7" eb="9">
      <t>クサカ</t>
    </rPh>
    <phoneticPr fontId="14"/>
  </si>
  <si>
    <t>※実績により変更(対象施設・延長・箇所等)となった場合は、
   (別紙1)活動計画書(1号事業様式)の
　（３）資源向上支払（長寿命化）に追加記載する
　　※(市町へ再申請、変更届を提出する)</t>
    <rPh sb="1" eb="3">
      <t>ジッセキ</t>
    </rPh>
    <rPh sb="6" eb="8">
      <t>ヘンコウ</t>
    </rPh>
    <rPh sb="9" eb="11">
      <t>タイショウ</t>
    </rPh>
    <rPh sb="11" eb="13">
      <t>シセツ</t>
    </rPh>
    <rPh sb="14" eb="16">
      <t>エンチョウ</t>
    </rPh>
    <rPh sb="17" eb="19">
      <t>カショ</t>
    </rPh>
    <rPh sb="19" eb="20">
      <t>トウ</t>
    </rPh>
    <rPh sb="25" eb="27">
      <t>バアイ</t>
    </rPh>
    <rPh sb="34" eb="36">
      <t>ベッシ</t>
    </rPh>
    <rPh sb="38" eb="40">
      <t>カツドウ</t>
    </rPh>
    <rPh sb="40" eb="43">
      <t>ケイカクショ</t>
    </rPh>
    <rPh sb="45" eb="46">
      <t>ゴウ</t>
    </rPh>
    <rPh sb="46" eb="48">
      <t>ジギョウ</t>
    </rPh>
    <rPh sb="48" eb="50">
      <t>ヨウシキ</t>
    </rPh>
    <rPh sb="70" eb="72">
      <t>ツイカ</t>
    </rPh>
    <rPh sb="72" eb="74">
      <t>キサイ</t>
    </rPh>
    <rPh sb="81" eb="82">
      <t>シ</t>
    </rPh>
    <rPh sb="82" eb="83">
      <t>マチ</t>
    </rPh>
    <rPh sb="84" eb="85">
      <t>サイ</t>
    </rPh>
    <rPh sb="85" eb="87">
      <t>シンセイ</t>
    </rPh>
    <rPh sb="88" eb="90">
      <t>ヘンコウ</t>
    </rPh>
    <rPh sb="90" eb="91">
      <t>トド</t>
    </rPh>
    <rPh sb="92" eb="94">
      <t>テイシュツ</t>
    </rPh>
    <phoneticPr fontId="2"/>
  </si>
  <si>
    <t>　</t>
    <phoneticPr fontId="2"/>
  </si>
  <si>
    <t>利子　　円
自己資金等　　円</t>
    <rPh sb="0" eb="2">
      <t>リシ</t>
    </rPh>
    <rPh sb="4" eb="5">
      <t>エン</t>
    </rPh>
    <rPh sb="6" eb="8">
      <t>ジコ</t>
    </rPh>
    <rPh sb="8" eb="10">
      <t>シキン</t>
    </rPh>
    <rPh sb="10" eb="11">
      <t>トウ</t>
    </rPh>
    <rPh sb="13" eb="14">
      <t>エン</t>
    </rPh>
    <phoneticPr fontId="2"/>
  </si>
  <si>
    <t>　</t>
    <phoneticPr fontId="2"/>
  </si>
  <si>
    <t>手入力</t>
    <rPh sb="0" eb="1">
      <t>テ</t>
    </rPh>
    <rPh sb="1" eb="3">
      <t>ニュウリョク</t>
    </rPh>
    <phoneticPr fontId="2"/>
  </si>
  <si>
    <t>リストより選択</t>
    <rPh sb="5" eb="7">
      <t>センタク</t>
    </rPh>
    <phoneticPr fontId="2"/>
  </si>
  <si>
    <t>　活動項目はリストより選択</t>
    <rPh sb="1" eb="3">
      <t>カツドウ</t>
    </rPh>
    <rPh sb="3" eb="5">
      <t>コウモク</t>
    </rPh>
    <rPh sb="11" eb="13">
      <t>センタク</t>
    </rPh>
    <phoneticPr fontId="2"/>
  </si>
  <si>
    <t>　(分類欄、残高欄、長寿命化への流用欄)</t>
    <rPh sb="2" eb="4">
      <t>ブンルイ</t>
    </rPh>
    <rPh sb="4" eb="5">
      <t>ラン</t>
    </rPh>
    <rPh sb="6" eb="8">
      <t>ザンダカ</t>
    </rPh>
    <rPh sb="8" eb="9">
      <t>ラン</t>
    </rPh>
    <rPh sb="10" eb="11">
      <t>チョウ</t>
    </rPh>
    <rPh sb="11" eb="14">
      <t>ジュミョウカ</t>
    </rPh>
    <rPh sb="16" eb="18">
      <t>リュウヨウ</t>
    </rPh>
    <rPh sb="18" eb="19">
      <t>ラン</t>
    </rPh>
    <phoneticPr fontId="2"/>
  </si>
  <si>
    <t>　(金額欄、合計欄)</t>
    <rPh sb="2" eb="4">
      <t>キンガク</t>
    </rPh>
    <rPh sb="4" eb="5">
      <t>ラン</t>
    </rPh>
    <rPh sb="6" eb="8">
      <t>ゴウケイ</t>
    </rPh>
    <rPh sb="8" eb="9">
      <t>ラン</t>
    </rPh>
    <phoneticPr fontId="2"/>
  </si>
  <si>
    <t>　(計画欄、実施欄、備考欄)</t>
    <rPh sb="2" eb="4">
      <t>ケイカク</t>
    </rPh>
    <rPh sb="4" eb="5">
      <t>ラン</t>
    </rPh>
    <rPh sb="6" eb="8">
      <t>ジッシ</t>
    </rPh>
    <rPh sb="8" eb="9">
      <t>ラン</t>
    </rPh>
    <rPh sb="10" eb="12">
      <t>ビコウ</t>
    </rPh>
    <rPh sb="12" eb="13">
      <t>ラン</t>
    </rPh>
    <phoneticPr fontId="2"/>
  </si>
  <si>
    <t>　(金額欄の収入、支出欄)</t>
    <rPh sb="2" eb="4">
      <t>キンガク</t>
    </rPh>
    <rPh sb="4" eb="5">
      <t>ラン</t>
    </rPh>
    <rPh sb="6" eb="8">
      <t>シュウニュウ</t>
    </rPh>
    <rPh sb="9" eb="11">
      <t>シシュツ</t>
    </rPh>
    <rPh sb="11" eb="12">
      <t>ラン</t>
    </rPh>
    <phoneticPr fontId="2"/>
  </si>
  <si>
    <r>
      <t>資材（砕石、砂利、ｾﾒﾝﾄなど）の購入費、活動に必要な機械（草刈り機など）の購入費、パソコンなどのリース費、車両、機械等の
借り上げ費</t>
    </r>
    <r>
      <rPr>
        <sz val="10"/>
        <rFont val="HG丸ｺﾞｼｯｸM-PRO"/>
        <family val="3"/>
        <charset val="128"/>
      </rPr>
      <t>など</t>
    </r>
    <rPh sb="21" eb="23">
      <t>カツドウ</t>
    </rPh>
    <rPh sb="24" eb="26">
      <t>ヒツヨウ</t>
    </rPh>
    <rPh sb="27" eb="29">
      <t>キカイ</t>
    </rPh>
    <rPh sb="30" eb="32">
      <t>クサカ</t>
    </rPh>
    <rPh sb="33" eb="34">
      <t>キ</t>
    </rPh>
    <rPh sb="38" eb="41">
      <t>コウニュウヒ</t>
    </rPh>
    <rPh sb="52" eb="53">
      <t>ヒ</t>
    </rPh>
    <rPh sb="54" eb="56">
      <t>シャリョウ</t>
    </rPh>
    <rPh sb="57" eb="59">
      <t>キカイ</t>
    </rPh>
    <rPh sb="59" eb="60">
      <t>トウ</t>
    </rPh>
    <rPh sb="62" eb="63">
      <t>カ</t>
    </rPh>
    <rPh sb="64" eb="65">
      <t>ア</t>
    </rPh>
    <rPh sb="66" eb="67">
      <t>ヒ</t>
    </rPh>
    <phoneticPr fontId="18"/>
  </si>
  <si>
    <r>
      <t>技術指導等のために外部から招く専門家等への謝金、活動に係る旅費(会議・研修会日当、交通費、車借上げ、</t>
    </r>
    <r>
      <rPr>
        <sz val="10"/>
        <color rgb="FFFF0000"/>
        <rFont val="HG丸ｺﾞｼｯｸM-PRO"/>
        <family val="3"/>
        <charset val="128"/>
      </rPr>
      <t>現地確認、打合せ、検査など</t>
    </r>
    <r>
      <rPr>
        <sz val="10"/>
        <rFont val="HG丸ｺﾞｼｯｸM-PRO"/>
        <family val="3"/>
        <charset val="128"/>
      </rPr>
      <t>)、保険料、文具代及び光熱費の費用、アルバイト等への賃金、草刈り機や車の燃料代、役員報酬、お茶代、</t>
    </r>
    <r>
      <rPr>
        <sz val="10"/>
        <color rgb="FFFF0000"/>
        <rFont val="HG丸ｺﾞｼｯｸM-PRO"/>
        <family val="3"/>
        <charset val="128"/>
      </rPr>
      <t>切手、葉書</t>
    </r>
    <r>
      <rPr>
        <sz val="10"/>
        <rFont val="HG丸ｺﾞｼｯｸM-PRO"/>
        <family val="3"/>
        <charset val="128"/>
      </rPr>
      <t>など</t>
    </r>
    <rPh sb="50" eb="52">
      <t>ゲンチ</t>
    </rPh>
    <rPh sb="52" eb="54">
      <t>カクニン</t>
    </rPh>
    <rPh sb="55" eb="57">
      <t>ウチアワ</t>
    </rPh>
    <rPh sb="59" eb="61">
      <t>ケンサ</t>
    </rPh>
    <rPh sb="112" eb="114">
      <t>キッテ</t>
    </rPh>
    <rPh sb="115" eb="117">
      <t>ハガキ</t>
    </rPh>
    <phoneticPr fontId="18"/>
  </si>
  <si>
    <r>
      <rPr>
        <sz val="10"/>
        <color rgb="FFFF0000"/>
        <rFont val="HG丸ｺﾞｼｯｸM-PRO"/>
        <family val="3"/>
        <charset val="128"/>
      </rPr>
      <t>直接工事費にかかる</t>
    </r>
    <r>
      <rPr>
        <sz val="10"/>
        <rFont val="HG丸ｺﾞｼｯｸM-PRO"/>
        <family val="3"/>
        <charset val="128"/>
      </rPr>
      <t>活動参加者に対して支払った日当</t>
    </r>
    <rPh sb="0" eb="2">
      <t>チョクセツ</t>
    </rPh>
    <rPh sb="2" eb="5">
      <t>コウジヒ</t>
    </rPh>
    <rPh sb="9" eb="11">
      <t>カツドウ</t>
    </rPh>
    <rPh sb="11" eb="14">
      <t>サンカシャ</t>
    </rPh>
    <rPh sb="15" eb="16">
      <t>タイ</t>
    </rPh>
    <rPh sb="18" eb="20">
      <t>シハラ</t>
    </rPh>
    <rPh sb="22" eb="24">
      <t>ニットウ</t>
    </rPh>
    <phoneticPr fontId="18"/>
  </si>
  <si>
    <t>※リスト、計算式は変更しないこと</t>
    <rPh sb="5" eb="7">
      <t>ケイサン</t>
    </rPh>
    <rPh sb="7" eb="8">
      <t>シキ</t>
    </rPh>
    <rPh sb="9" eb="11">
      <t>ヘンコウ</t>
    </rPh>
    <phoneticPr fontId="2"/>
  </si>
  <si>
    <t>取組番号表より選択</t>
    <rPh sb="0" eb="2">
      <t>トリクミ</t>
    </rPh>
    <rPh sb="2" eb="4">
      <t>バンゴウ</t>
    </rPh>
    <rPh sb="4" eb="5">
      <t>ヒョウ</t>
    </rPh>
    <rPh sb="7" eb="9">
      <t>センタク</t>
    </rPh>
    <phoneticPr fontId="2"/>
  </si>
  <si>
    <t>※リスト、計算式は変更しないこと。</t>
    <rPh sb="5" eb="7">
      <t>ケイサン</t>
    </rPh>
    <rPh sb="7" eb="8">
      <t>シキ</t>
    </rPh>
    <rPh sb="9" eb="11">
      <t>ヘンコウ</t>
    </rPh>
    <phoneticPr fontId="2"/>
  </si>
  <si>
    <t>※リスト、計算式は変更いないこと。</t>
    <rPh sb="5" eb="7">
      <t>ケイサン</t>
    </rPh>
    <rPh sb="7" eb="8">
      <t>シキ</t>
    </rPh>
    <rPh sb="9" eb="11">
      <t>ヘンコウ</t>
    </rPh>
    <phoneticPr fontId="2"/>
  </si>
  <si>
    <t>※計算式は変更いないこと。</t>
    <rPh sb="1" eb="3">
      <t>ケイサン</t>
    </rPh>
    <rPh sb="3" eb="4">
      <t>シキ</t>
    </rPh>
    <rPh sb="5" eb="7">
      <t>ヘンコウ</t>
    </rPh>
    <phoneticPr fontId="2"/>
  </si>
  <si>
    <t>変更後の数量を下段に記載する</t>
  </si>
  <si>
    <t>計画延べ数量が変更となった場合は</t>
    <rPh sb="0" eb="2">
      <t>ケイカク</t>
    </rPh>
    <rPh sb="2" eb="3">
      <t>ノ</t>
    </rPh>
    <rPh sb="4" eb="6">
      <t>スウリョウ</t>
    </rPh>
    <rPh sb="7" eb="9">
      <t>ヘンコウ</t>
    </rPh>
    <rPh sb="13" eb="15">
      <t>バアイ</t>
    </rPh>
    <phoneticPr fontId="2"/>
  </si>
  <si>
    <t>当初数量を上段に(   )で記載、</t>
    <phoneticPr fontId="2"/>
  </si>
  <si>
    <t>農地維持・共同の活動としての選択</t>
    <rPh sb="0" eb="2">
      <t>ノウチ</t>
    </rPh>
    <rPh sb="2" eb="4">
      <t>イジ</t>
    </rPh>
    <rPh sb="5" eb="7">
      <t>キョウドウ</t>
    </rPh>
    <rPh sb="8" eb="10">
      <t>カツドウ</t>
    </rPh>
    <rPh sb="14" eb="16">
      <t>センタク</t>
    </rPh>
    <phoneticPr fontId="2"/>
  </si>
  <si>
    <t>多面的機能支払交付金 金銭出納簿(長寿命化)</t>
    <rPh sb="17" eb="18">
      <t>チョウ</t>
    </rPh>
    <rPh sb="18" eb="21">
      <t>ジュミョウカ</t>
    </rPh>
    <phoneticPr fontId="2"/>
  </si>
  <si>
    <t>※選択した項目の会議記録を作成し保管する</t>
    <rPh sb="1" eb="3">
      <t>センタク</t>
    </rPh>
    <rPh sb="5" eb="7">
      <t>コウモク</t>
    </rPh>
    <rPh sb="8" eb="10">
      <t>カイギ</t>
    </rPh>
    <rPh sb="10" eb="12">
      <t>キロク</t>
    </rPh>
    <rPh sb="13" eb="15">
      <t>サクセイ</t>
    </rPh>
    <rPh sb="16" eb="18">
      <t>ホカン</t>
    </rPh>
    <phoneticPr fontId="2"/>
  </si>
  <si>
    <t>※活動内容の取組欄は</t>
    <rPh sb="1" eb="3">
      <t>カツドウ</t>
    </rPh>
    <rPh sb="3" eb="5">
      <t>ナイヨウ</t>
    </rPh>
    <rPh sb="6" eb="8">
      <t>トリクミ</t>
    </rPh>
    <rPh sb="8" eb="9">
      <t>ラン</t>
    </rPh>
    <phoneticPr fontId="2"/>
  </si>
  <si>
    <t>　取組番号がわかるよう行の幅を広げる</t>
    <rPh sb="1" eb="3">
      <t>トリクミ</t>
    </rPh>
    <rPh sb="2" eb="4">
      <t>バンゴウ</t>
    </rPh>
    <rPh sb="10" eb="11">
      <t>ギョウ</t>
    </rPh>
    <rPh sb="12" eb="13">
      <t>ハバ</t>
    </rPh>
    <rPh sb="14" eb="15">
      <t>ヒロ</t>
    </rPh>
    <phoneticPr fontId="2"/>
  </si>
  <si>
    <t>(総参加人数欄、取組番号欄、活動内容欄)</t>
    <rPh sb="1" eb="2">
      <t>ソウ</t>
    </rPh>
    <rPh sb="2" eb="4">
      <t>サンカ</t>
    </rPh>
    <rPh sb="4" eb="6">
      <t>ニンズウ</t>
    </rPh>
    <rPh sb="6" eb="7">
      <t>ラン</t>
    </rPh>
    <rPh sb="8" eb="10">
      <t>トリクミ</t>
    </rPh>
    <rPh sb="10" eb="12">
      <t>バンゴウ</t>
    </rPh>
    <rPh sb="12" eb="13">
      <t>ラン</t>
    </rPh>
    <rPh sb="14" eb="16">
      <t>カツドウ</t>
    </rPh>
    <rPh sb="16" eb="18">
      <t>ナイヨウ</t>
    </rPh>
    <rPh sb="18" eb="19">
      <t>ラン</t>
    </rPh>
    <phoneticPr fontId="2"/>
  </si>
  <si>
    <t>鳥獣被害防止対策及び環境改善活動の強化</t>
    <rPh sb="0" eb="2">
      <t>チョウジュウ</t>
    </rPh>
    <rPh sb="2" eb="4">
      <t>ヒガイ</t>
    </rPh>
    <rPh sb="4" eb="6">
      <t>ボウシ</t>
    </rPh>
    <rPh sb="6" eb="8">
      <t>タイサク</t>
    </rPh>
    <rPh sb="8" eb="9">
      <t>オヨ</t>
    </rPh>
    <rPh sb="10" eb="12">
      <t>カンキョウ</t>
    </rPh>
    <rPh sb="12" eb="14">
      <t>カイゼン</t>
    </rPh>
    <phoneticPr fontId="2"/>
  </si>
  <si>
    <t>鳥獣被害防止対策及び環境改善活動の強化</t>
    <rPh sb="0" eb="2">
      <t>チョウジュウ</t>
    </rPh>
    <rPh sb="2" eb="4">
      <t>ヒガイ</t>
    </rPh>
    <rPh sb="4" eb="6">
      <t>ボウシ</t>
    </rPh>
    <rPh sb="6" eb="8">
      <t>タイサク</t>
    </rPh>
    <rPh sb="8" eb="9">
      <t>オヨ</t>
    </rPh>
    <rPh sb="10" eb="12">
      <t>カンキョウ</t>
    </rPh>
    <rPh sb="12" eb="14">
      <t>カイゼン</t>
    </rPh>
    <rPh sb="14" eb="16">
      <t>カツドウ</t>
    </rPh>
    <rPh sb="17" eb="19">
      <t>キョウカ</t>
    </rPh>
    <phoneticPr fontId="2"/>
  </si>
  <si>
    <t>53 鳥獣被害防止対策及び環境改善活動の強化</t>
    <rPh sb="3" eb="5">
      <t>チョウジュウ</t>
    </rPh>
    <rPh sb="5" eb="7">
      <t>ヒガイ</t>
    </rPh>
    <rPh sb="7" eb="9">
      <t>ボウシ</t>
    </rPh>
    <rPh sb="9" eb="11">
      <t>タイサク</t>
    </rPh>
    <rPh sb="11" eb="12">
      <t>オヨ</t>
    </rPh>
    <phoneticPr fontId="1"/>
  </si>
  <si>
    <t>53　鳥獣被害防止対策及び環境改善活動の強化</t>
    <rPh sb="3" eb="5">
      <t>チョウジュウ</t>
    </rPh>
    <rPh sb="5" eb="7">
      <t>ヒガイ</t>
    </rPh>
    <rPh sb="7" eb="9">
      <t>ボウシ</t>
    </rPh>
    <rPh sb="9" eb="11">
      <t>タイサク</t>
    </rPh>
    <rPh sb="11" eb="12">
      <t>オヨ</t>
    </rPh>
    <rPh sb="13" eb="15">
      <t>カンキョウ</t>
    </rPh>
    <rPh sb="15" eb="17">
      <t>カイゼン</t>
    </rPh>
    <rPh sb="17" eb="19">
      <t>カツドウ</t>
    </rPh>
    <rPh sb="20" eb="22">
      <t>キョウカ</t>
    </rPh>
    <phoneticPr fontId="1"/>
  </si>
  <si>
    <t>リスト以外の場合は下段に手入力</t>
    <rPh sb="3" eb="5">
      <t>イガイ</t>
    </rPh>
    <rPh sb="6" eb="8">
      <t>バアイ</t>
    </rPh>
    <rPh sb="9" eb="11">
      <t>ゲダン</t>
    </rPh>
    <rPh sb="12" eb="13">
      <t>テ</t>
    </rPh>
    <rPh sb="13" eb="15">
      <t>ニュウリョク</t>
    </rPh>
    <phoneticPr fontId="2"/>
  </si>
  <si>
    <t>3 事務・組織運営等に関する研修、機械の安全使用に関する研修</t>
    <rPh sb="17" eb="19">
      <t>キカイ</t>
    </rPh>
    <rPh sb="20" eb="22">
      <t>アンゼン</t>
    </rPh>
    <rPh sb="22" eb="24">
      <t>シヨウ</t>
    </rPh>
    <rPh sb="25" eb="26">
      <t>カン</t>
    </rPh>
    <rPh sb="28" eb="30">
      <t>ケンシュウ</t>
    </rPh>
    <phoneticPr fontId="1"/>
  </si>
  <si>
    <r>
      <rPr>
        <b/>
        <sz val="10"/>
        <color rgb="FFFF0000"/>
        <rFont val="メイリオ"/>
        <family val="3"/>
        <charset val="128"/>
      </rPr>
      <t>４</t>
    </r>
    <r>
      <rPr>
        <sz val="10"/>
        <rFont val="メイリオ"/>
        <family val="3"/>
        <charset val="128"/>
      </rPr>
      <t>　遊休農地発生防止のための保全管理</t>
    </r>
    <rPh sb="2" eb="4">
      <t>ユウキュウ</t>
    </rPh>
    <rPh sb="4" eb="6">
      <t>ノウチ</t>
    </rPh>
    <rPh sb="6" eb="8">
      <t>ハッセイ</t>
    </rPh>
    <rPh sb="8" eb="10">
      <t>ボウシ</t>
    </rPh>
    <rPh sb="14" eb="16">
      <t>ホゼン</t>
    </rPh>
    <rPh sb="16" eb="18">
      <t>カンリ</t>
    </rPh>
    <phoneticPr fontId="14"/>
  </si>
  <si>
    <r>
      <rPr>
        <b/>
        <sz val="10"/>
        <color rgb="FFFF0000"/>
        <rFont val="メイリオ"/>
        <family val="3"/>
        <charset val="128"/>
      </rPr>
      <t>６</t>
    </r>
    <r>
      <rPr>
        <sz val="10"/>
        <rFont val="メイリオ"/>
        <family val="3"/>
        <charset val="128"/>
      </rPr>
      <t>　鳥獣害防護柵等の保守管理</t>
    </r>
    <rPh sb="2" eb="4">
      <t>チョウジュウ</t>
    </rPh>
    <rPh sb="4" eb="5">
      <t>ガイ</t>
    </rPh>
    <rPh sb="5" eb="8">
      <t>ボウゴサク</t>
    </rPh>
    <rPh sb="8" eb="9">
      <t>トウ</t>
    </rPh>
    <rPh sb="10" eb="12">
      <t>ホシュ</t>
    </rPh>
    <rPh sb="12" eb="14">
      <t>カンリ</t>
    </rPh>
    <phoneticPr fontId="14"/>
  </si>
  <si>
    <r>
      <rPr>
        <b/>
        <sz val="10"/>
        <color rgb="FFFF0000"/>
        <rFont val="メイリオ"/>
        <family val="3"/>
        <charset val="128"/>
      </rPr>
      <t>９</t>
    </r>
    <r>
      <rPr>
        <sz val="10"/>
        <rFont val="メイリオ"/>
        <family val="3"/>
        <charset val="128"/>
      </rPr>
      <t>　水路附帯施設の保守管理</t>
    </r>
    <rPh sb="2" eb="4">
      <t>スイロ</t>
    </rPh>
    <rPh sb="4" eb="6">
      <t>フタイ</t>
    </rPh>
    <rPh sb="6" eb="8">
      <t>シセツ</t>
    </rPh>
    <rPh sb="9" eb="11">
      <t>ホシュ</t>
    </rPh>
    <rPh sb="11" eb="13">
      <t>カンリ</t>
    </rPh>
    <phoneticPr fontId="14"/>
  </si>
  <si>
    <r>
      <rPr>
        <b/>
        <sz val="10"/>
        <color rgb="FFFF0000"/>
        <rFont val="メイリオ"/>
        <family val="3"/>
        <charset val="128"/>
      </rPr>
      <t>12</t>
    </r>
    <r>
      <rPr>
        <sz val="10"/>
        <rFont val="メイリオ"/>
        <family val="3"/>
        <charset val="128"/>
      </rPr>
      <t>　路面の維持</t>
    </r>
    <rPh sb="3" eb="5">
      <t>ロメン</t>
    </rPh>
    <rPh sb="6" eb="8">
      <t>イジ</t>
    </rPh>
    <phoneticPr fontId="14"/>
  </si>
  <si>
    <r>
      <rPr>
        <b/>
        <sz val="10"/>
        <color rgb="FFFF0000"/>
        <rFont val="メイリオ"/>
        <family val="3"/>
        <charset val="128"/>
      </rPr>
      <t>100</t>
    </r>
    <r>
      <rPr>
        <sz val="10"/>
        <rFont val="メイリオ"/>
        <family val="3"/>
        <charset val="128"/>
      </rPr>
      <t>　安全施設の適正管理</t>
    </r>
    <rPh sb="4" eb="6">
      <t>アンゼン</t>
    </rPh>
    <rPh sb="6" eb="8">
      <t>シセツ</t>
    </rPh>
    <rPh sb="9" eb="11">
      <t>テキセイ</t>
    </rPh>
    <rPh sb="11" eb="13">
      <t>カンリ</t>
    </rPh>
    <phoneticPr fontId="14"/>
  </si>
  <si>
    <r>
      <rPr>
        <b/>
        <sz val="10"/>
        <color rgb="FFFF0000"/>
        <rFont val="メイリオ"/>
        <family val="3"/>
        <charset val="128"/>
      </rPr>
      <t>15</t>
    </r>
    <r>
      <rPr>
        <sz val="10"/>
        <color theme="1"/>
        <rFont val="メイリオ"/>
        <family val="3"/>
        <charset val="128"/>
      </rPr>
      <t>　ため池附帯施設の保守管理</t>
    </r>
    <rPh sb="5" eb="6">
      <t>イケ</t>
    </rPh>
    <rPh sb="6" eb="8">
      <t>フタイ</t>
    </rPh>
    <rPh sb="8" eb="10">
      <t>シセツ</t>
    </rPh>
    <rPh sb="11" eb="13">
      <t>ホシュ</t>
    </rPh>
    <rPh sb="13" eb="15">
      <t>カンリ</t>
    </rPh>
    <phoneticPr fontId="14"/>
  </si>
  <si>
    <r>
      <rPr>
        <b/>
        <sz val="10"/>
        <color rgb="FFFF0000"/>
        <rFont val="メイリオ"/>
        <family val="3"/>
        <charset val="128"/>
      </rPr>
      <t>17</t>
    </r>
    <r>
      <rPr>
        <sz val="10"/>
        <rFont val="メイリオ"/>
        <family val="3"/>
        <charset val="128"/>
      </rPr>
      <t>　農業者の検討会の開催</t>
    </r>
    <phoneticPr fontId="2"/>
  </si>
  <si>
    <r>
      <rPr>
        <b/>
        <sz val="10"/>
        <color rgb="FFFF0000"/>
        <rFont val="メイリオ"/>
        <family val="3"/>
        <charset val="128"/>
      </rPr>
      <t>18</t>
    </r>
    <r>
      <rPr>
        <sz val="10"/>
        <rFont val="メイリオ"/>
        <family val="3"/>
        <charset val="128"/>
      </rPr>
      <t>　農業者に対する意向調査、現地調査</t>
    </r>
    <phoneticPr fontId="2"/>
  </si>
  <si>
    <r>
      <rPr>
        <b/>
        <sz val="10"/>
        <color rgb="FFFF0000"/>
        <rFont val="メイリオ"/>
        <family val="3"/>
        <charset val="128"/>
      </rPr>
      <t>19</t>
    </r>
    <r>
      <rPr>
        <sz val="10"/>
        <rFont val="メイリオ"/>
        <family val="3"/>
        <charset val="128"/>
      </rPr>
      <t>　不在村地主との連絡体制の整備等</t>
    </r>
    <rPh sb="3" eb="5">
      <t>フザイ</t>
    </rPh>
    <rPh sb="5" eb="6">
      <t>ムラ</t>
    </rPh>
    <rPh sb="6" eb="8">
      <t>ジヌシ</t>
    </rPh>
    <rPh sb="10" eb="12">
      <t>レンラク</t>
    </rPh>
    <rPh sb="12" eb="14">
      <t>タイセイ</t>
    </rPh>
    <rPh sb="15" eb="17">
      <t>セイビ</t>
    </rPh>
    <rPh sb="17" eb="18">
      <t>トウ</t>
    </rPh>
    <phoneticPr fontId="2"/>
  </si>
  <si>
    <r>
      <rPr>
        <b/>
        <sz val="10"/>
        <color rgb="FFFF0000"/>
        <rFont val="メイリオ"/>
        <family val="3"/>
        <charset val="128"/>
      </rPr>
      <t>20</t>
    </r>
    <r>
      <rPr>
        <sz val="10"/>
        <rFont val="メイリオ"/>
        <family val="3"/>
        <charset val="128"/>
      </rPr>
      <t>　集落外住民や地域住民との意見交換等</t>
    </r>
    <rPh sb="3" eb="5">
      <t>シュウラク</t>
    </rPh>
    <rPh sb="5" eb="6">
      <t>ガイ</t>
    </rPh>
    <rPh sb="6" eb="8">
      <t>ジュウミン</t>
    </rPh>
    <rPh sb="9" eb="11">
      <t>チイキ</t>
    </rPh>
    <rPh sb="11" eb="13">
      <t>ジュウミン</t>
    </rPh>
    <rPh sb="15" eb="17">
      <t>イケン</t>
    </rPh>
    <rPh sb="17" eb="19">
      <t>コウカン</t>
    </rPh>
    <rPh sb="19" eb="20">
      <t>トウ</t>
    </rPh>
    <phoneticPr fontId="2"/>
  </si>
  <si>
    <r>
      <rPr>
        <b/>
        <sz val="10"/>
        <color rgb="FFFF0000"/>
        <rFont val="メイリオ"/>
        <family val="3"/>
        <charset val="128"/>
      </rPr>
      <t>21</t>
    </r>
    <r>
      <rPr>
        <sz val="10"/>
        <rFont val="メイリオ"/>
        <family val="3"/>
        <charset val="128"/>
      </rPr>
      <t>　地域住民等に対する意向調査等</t>
    </r>
    <rPh sb="3" eb="5">
      <t>チイキ</t>
    </rPh>
    <rPh sb="5" eb="7">
      <t>ジュウミン</t>
    </rPh>
    <rPh sb="7" eb="8">
      <t>トウ</t>
    </rPh>
    <rPh sb="9" eb="10">
      <t>タイ</t>
    </rPh>
    <rPh sb="12" eb="14">
      <t>イコウ</t>
    </rPh>
    <rPh sb="14" eb="16">
      <t>チョウサ</t>
    </rPh>
    <rPh sb="16" eb="17">
      <t>トウ</t>
    </rPh>
    <phoneticPr fontId="2"/>
  </si>
  <si>
    <r>
      <rPr>
        <b/>
        <sz val="10"/>
        <color rgb="FFFF0000"/>
        <rFont val="メイリオ"/>
        <family val="3"/>
        <charset val="128"/>
      </rPr>
      <t>22</t>
    </r>
    <r>
      <rPr>
        <sz val="10"/>
        <rFont val="メイリオ"/>
        <family val="3"/>
        <charset val="128"/>
      </rPr>
      <t>　有識者等による研修会、検討会の開催</t>
    </r>
    <rPh sb="3" eb="6">
      <t>ユウシキシャ</t>
    </rPh>
    <rPh sb="6" eb="7">
      <t>トウ</t>
    </rPh>
    <rPh sb="10" eb="13">
      <t>ケンシュウカイ</t>
    </rPh>
    <rPh sb="14" eb="17">
      <t>ケントウカイ</t>
    </rPh>
    <rPh sb="18" eb="20">
      <t>カイサイ</t>
    </rPh>
    <phoneticPr fontId="2"/>
  </si>
  <si>
    <r>
      <rPr>
        <b/>
        <sz val="10"/>
        <color rgb="FFFF0000"/>
        <rFont val="メイリオ"/>
        <family val="3"/>
        <charset val="128"/>
      </rPr>
      <t>23</t>
    </r>
    <r>
      <rPr>
        <sz val="10"/>
        <rFont val="メイリオ"/>
        <family val="3"/>
        <charset val="128"/>
      </rPr>
      <t>　その他</t>
    </r>
    <phoneticPr fontId="2"/>
  </si>
  <si>
    <r>
      <rPr>
        <b/>
        <sz val="10"/>
        <color rgb="FFFF0000"/>
        <rFont val="メイリオ"/>
        <family val="3"/>
        <charset val="128"/>
      </rPr>
      <t>30</t>
    </r>
    <r>
      <rPr>
        <sz val="10"/>
        <color theme="1"/>
        <rFont val="メイリオ"/>
        <family val="3"/>
        <charset val="128"/>
      </rPr>
      <t>　農用地の軽微な補修等</t>
    </r>
    <rPh sb="3" eb="6">
      <t>ノウヨウチ</t>
    </rPh>
    <rPh sb="7" eb="9">
      <t>ケイビ</t>
    </rPh>
    <rPh sb="10" eb="12">
      <t>ホシュウ</t>
    </rPh>
    <rPh sb="12" eb="13">
      <t>トウ</t>
    </rPh>
    <phoneticPr fontId="14"/>
  </si>
  <si>
    <r>
      <rPr>
        <b/>
        <sz val="10"/>
        <color rgb="FFFF0000"/>
        <rFont val="メイリオ"/>
        <family val="3"/>
        <charset val="128"/>
      </rPr>
      <t>31</t>
    </r>
    <r>
      <rPr>
        <sz val="10"/>
        <color theme="1"/>
        <rFont val="メイリオ"/>
        <family val="3"/>
        <charset val="128"/>
      </rPr>
      <t>　水路の軽微な補修等</t>
    </r>
    <rPh sb="3" eb="5">
      <t>スイロ</t>
    </rPh>
    <rPh sb="6" eb="8">
      <t>ケイビ</t>
    </rPh>
    <rPh sb="9" eb="11">
      <t>ホシュウ</t>
    </rPh>
    <rPh sb="11" eb="12">
      <t>トウ</t>
    </rPh>
    <phoneticPr fontId="14"/>
  </si>
  <si>
    <r>
      <rPr>
        <b/>
        <sz val="10"/>
        <color rgb="FFFF0000"/>
        <rFont val="メイリオ"/>
        <family val="3"/>
        <charset val="128"/>
      </rPr>
      <t>32</t>
    </r>
    <r>
      <rPr>
        <sz val="10"/>
        <color theme="1"/>
        <rFont val="メイリオ"/>
        <family val="3"/>
        <charset val="128"/>
      </rPr>
      <t>　農道の軽微な補修等</t>
    </r>
    <rPh sb="3" eb="5">
      <t>ノウドウ</t>
    </rPh>
    <rPh sb="6" eb="8">
      <t>ケイビ</t>
    </rPh>
    <rPh sb="9" eb="11">
      <t>ホシュウ</t>
    </rPh>
    <rPh sb="11" eb="12">
      <t>トウ</t>
    </rPh>
    <phoneticPr fontId="14"/>
  </si>
  <si>
    <r>
      <rPr>
        <b/>
        <sz val="10"/>
        <color rgb="FFFF0000"/>
        <rFont val="メイリオ"/>
        <family val="3"/>
        <charset val="128"/>
      </rPr>
      <t>33</t>
    </r>
    <r>
      <rPr>
        <sz val="10"/>
        <color theme="1"/>
        <rFont val="メイリオ"/>
        <family val="3"/>
        <charset val="128"/>
      </rPr>
      <t>　ため池の軽微な補修等</t>
    </r>
    <rPh sb="5" eb="6">
      <t>イケ</t>
    </rPh>
    <rPh sb="7" eb="9">
      <t>ケイビ</t>
    </rPh>
    <rPh sb="10" eb="12">
      <t>ホシュウ</t>
    </rPh>
    <rPh sb="12" eb="13">
      <t>トウ</t>
    </rPh>
    <phoneticPr fontId="14"/>
  </si>
  <si>
    <r>
      <rPr>
        <b/>
        <sz val="10"/>
        <color rgb="FFFF0000"/>
        <rFont val="メイリオ"/>
        <family val="3"/>
        <charset val="128"/>
      </rPr>
      <t>52</t>
    </r>
    <r>
      <rPr>
        <sz val="10"/>
        <color theme="1"/>
        <rFont val="メイリオ"/>
        <family val="3"/>
        <charset val="128"/>
      </rPr>
      <t>　遊休農地の有効活用</t>
    </r>
    <rPh sb="3" eb="5">
      <t>ユウキュウ</t>
    </rPh>
    <rPh sb="5" eb="7">
      <t>ノウチ</t>
    </rPh>
    <rPh sb="8" eb="10">
      <t>ユウコウ</t>
    </rPh>
    <rPh sb="10" eb="12">
      <t>カツヨウ</t>
    </rPh>
    <phoneticPr fontId="2"/>
  </si>
  <si>
    <r>
      <rPr>
        <b/>
        <sz val="10"/>
        <color rgb="FFFF0000"/>
        <rFont val="メイリオ"/>
        <family val="3"/>
        <charset val="128"/>
      </rPr>
      <t>53</t>
    </r>
    <r>
      <rPr>
        <sz val="10"/>
        <color rgb="FFFF0000"/>
        <rFont val="メイリオ"/>
        <family val="3"/>
        <charset val="128"/>
      </rPr>
      <t>　鳥獣被害防止対策及び環境改善活動の強化</t>
    </r>
    <rPh sb="3" eb="5">
      <t>チョウジュウ</t>
    </rPh>
    <rPh sb="5" eb="7">
      <t>ヒガイ</t>
    </rPh>
    <rPh sb="7" eb="9">
      <t>ボウシ</t>
    </rPh>
    <rPh sb="9" eb="11">
      <t>タイサク</t>
    </rPh>
    <rPh sb="11" eb="12">
      <t>オヨ</t>
    </rPh>
    <rPh sb="13" eb="15">
      <t>カンキョウ</t>
    </rPh>
    <rPh sb="15" eb="17">
      <t>カイゼン</t>
    </rPh>
    <rPh sb="17" eb="19">
      <t>カツドウ</t>
    </rPh>
    <rPh sb="20" eb="22">
      <t>キョウカ</t>
    </rPh>
    <phoneticPr fontId="2"/>
  </si>
  <si>
    <r>
      <rPr>
        <b/>
        <sz val="10"/>
        <color rgb="FFFF0000"/>
        <rFont val="メイリオ"/>
        <family val="3"/>
        <charset val="128"/>
      </rPr>
      <t>54</t>
    </r>
    <r>
      <rPr>
        <sz val="10"/>
        <color theme="1"/>
        <rFont val="メイリオ"/>
        <family val="3"/>
        <charset val="128"/>
      </rPr>
      <t>　地域住民による直営施工</t>
    </r>
    <rPh sb="3" eb="5">
      <t>チイキ</t>
    </rPh>
    <rPh sb="5" eb="7">
      <t>ジュウミン</t>
    </rPh>
    <rPh sb="10" eb="12">
      <t>チョクエイ</t>
    </rPh>
    <rPh sb="12" eb="14">
      <t>セコウ</t>
    </rPh>
    <phoneticPr fontId="2"/>
  </si>
  <si>
    <r>
      <rPr>
        <b/>
        <sz val="10"/>
        <color rgb="FFFF0000"/>
        <rFont val="メイリオ"/>
        <family val="3"/>
        <charset val="128"/>
      </rPr>
      <t>55</t>
    </r>
    <r>
      <rPr>
        <sz val="10"/>
        <color theme="1"/>
        <rFont val="メイリオ"/>
        <family val="3"/>
        <charset val="128"/>
      </rPr>
      <t>　防災・減災力の強化</t>
    </r>
    <rPh sb="3" eb="5">
      <t>ボウサイ</t>
    </rPh>
    <rPh sb="6" eb="8">
      <t>ゲンサイ</t>
    </rPh>
    <rPh sb="8" eb="9">
      <t>リョク</t>
    </rPh>
    <rPh sb="10" eb="12">
      <t>キョウカ</t>
    </rPh>
    <phoneticPr fontId="2"/>
  </si>
  <si>
    <r>
      <rPr>
        <b/>
        <sz val="10"/>
        <color rgb="FFFF0000"/>
        <rFont val="メイリオ"/>
        <family val="3"/>
        <charset val="128"/>
      </rPr>
      <t>56</t>
    </r>
    <r>
      <rPr>
        <sz val="10"/>
        <color theme="1"/>
        <rFont val="メイリオ"/>
        <family val="3"/>
        <charset val="128"/>
      </rPr>
      <t>　農村環境保全活動の幅広い展開</t>
    </r>
    <rPh sb="3" eb="5">
      <t>ノウソン</t>
    </rPh>
    <rPh sb="5" eb="7">
      <t>カンキョウ</t>
    </rPh>
    <rPh sb="7" eb="9">
      <t>ホゼン</t>
    </rPh>
    <rPh sb="9" eb="11">
      <t>カツドウ</t>
    </rPh>
    <rPh sb="12" eb="14">
      <t>ハバヒロ</t>
    </rPh>
    <rPh sb="15" eb="17">
      <t>テンカイ</t>
    </rPh>
    <phoneticPr fontId="2"/>
  </si>
  <si>
    <r>
      <rPr>
        <b/>
        <sz val="10"/>
        <color rgb="FFFF0000"/>
        <rFont val="メイリオ"/>
        <family val="3"/>
        <charset val="128"/>
      </rPr>
      <t>57</t>
    </r>
    <r>
      <rPr>
        <sz val="10"/>
        <rFont val="メイリオ"/>
        <family val="3"/>
        <charset val="128"/>
      </rPr>
      <t>　やすらぎ・福祉及び教育機能の活用</t>
    </r>
    <rPh sb="8" eb="10">
      <t>フクシ</t>
    </rPh>
    <rPh sb="10" eb="11">
      <t>オヨ</t>
    </rPh>
    <rPh sb="12" eb="14">
      <t>キョウイク</t>
    </rPh>
    <rPh sb="14" eb="16">
      <t>キノウ</t>
    </rPh>
    <rPh sb="17" eb="19">
      <t>カツヨウ</t>
    </rPh>
    <phoneticPr fontId="2"/>
  </si>
  <si>
    <r>
      <rPr>
        <b/>
        <sz val="10"/>
        <color rgb="FFFF0000"/>
        <rFont val="メイリオ"/>
        <family val="3"/>
        <charset val="128"/>
      </rPr>
      <t>58</t>
    </r>
    <r>
      <rPr>
        <sz val="10"/>
        <color theme="1"/>
        <rFont val="メイリオ"/>
        <family val="3"/>
        <charset val="128"/>
      </rPr>
      <t>　農村文化の伝承を通じた農村コミュニティの強化</t>
    </r>
    <rPh sb="3" eb="5">
      <t>ノウソン</t>
    </rPh>
    <rPh sb="5" eb="7">
      <t>ブンカ</t>
    </rPh>
    <rPh sb="8" eb="10">
      <t>デンショウ</t>
    </rPh>
    <rPh sb="11" eb="12">
      <t>ツウ</t>
    </rPh>
    <rPh sb="14" eb="16">
      <t>ノウソン</t>
    </rPh>
    <rPh sb="23" eb="25">
      <t>キョウカ</t>
    </rPh>
    <phoneticPr fontId="2"/>
  </si>
  <si>
    <r>
      <rPr>
        <b/>
        <sz val="10"/>
        <color rgb="FFFF0000"/>
        <rFont val="メイリオ"/>
        <family val="3"/>
        <charset val="128"/>
      </rPr>
      <t>59</t>
    </r>
    <r>
      <rPr>
        <sz val="10"/>
        <color theme="1"/>
        <rFont val="メイリオ"/>
        <family val="3"/>
        <charset val="128"/>
      </rPr>
      <t>　都道府県、市町村が特に認める活動</t>
    </r>
    <rPh sb="3" eb="7">
      <t>トドウフケン</t>
    </rPh>
    <rPh sb="8" eb="11">
      <t>シチョウソン</t>
    </rPh>
    <rPh sb="12" eb="13">
      <t>トク</t>
    </rPh>
    <rPh sb="14" eb="15">
      <t>ミト</t>
    </rPh>
    <rPh sb="17" eb="19">
      <t>カツドウ</t>
    </rPh>
    <phoneticPr fontId="2"/>
  </si>
  <si>
    <r>
      <rPr>
        <b/>
        <sz val="10"/>
        <color rgb="FFFF0000"/>
        <rFont val="メイリオ"/>
        <family val="3"/>
        <charset val="128"/>
      </rPr>
      <t>60</t>
    </r>
    <r>
      <rPr>
        <sz val="10"/>
        <color theme="1"/>
        <rFont val="メイリオ"/>
        <family val="3"/>
        <charset val="128"/>
      </rPr>
      <t>　広報活動</t>
    </r>
    <rPh sb="3" eb="5">
      <t>コウホウ</t>
    </rPh>
    <rPh sb="5" eb="7">
      <t>カツドウ</t>
    </rPh>
    <phoneticPr fontId="2"/>
  </si>
  <si>
    <r>
      <rPr>
        <b/>
        <sz val="10"/>
        <color rgb="FFFF0000"/>
        <rFont val="メイリオ"/>
        <family val="3"/>
        <charset val="128"/>
      </rPr>
      <t>51</t>
    </r>
    <r>
      <rPr>
        <sz val="10"/>
        <color theme="1"/>
        <rFont val="メイリオ"/>
        <family val="3"/>
        <charset val="128"/>
      </rPr>
      <t>　啓発・普及活動</t>
    </r>
    <phoneticPr fontId="2"/>
  </si>
  <si>
    <r>
      <rPr>
        <sz val="12"/>
        <color rgb="FFFF0000"/>
        <rFont val="Meiryo UI"/>
        <family val="3"/>
        <charset val="128"/>
      </rPr>
      <t>39</t>
    </r>
    <r>
      <rPr>
        <sz val="12"/>
        <color theme="1"/>
        <rFont val="Meiryo UI"/>
        <family val="3"/>
        <charset val="128"/>
      </rPr>
      <t xml:space="preserve"> 生物の生息状況の把握（生態系保全）</t>
    </r>
    <rPh sb="3" eb="5">
      <t>セイブツ</t>
    </rPh>
    <rPh sb="6" eb="8">
      <t>セイソク</t>
    </rPh>
    <rPh sb="8" eb="10">
      <t>ジョウキョウ</t>
    </rPh>
    <rPh sb="11" eb="13">
      <t>ハアク</t>
    </rPh>
    <rPh sb="14" eb="17">
      <t>セイタイケイ</t>
    </rPh>
    <rPh sb="17" eb="19">
      <t>ホゼン</t>
    </rPh>
    <phoneticPr fontId="14"/>
  </si>
  <si>
    <r>
      <rPr>
        <sz val="12"/>
        <color rgb="FFFF0000"/>
        <rFont val="Meiryo UI"/>
        <family val="3"/>
        <charset val="128"/>
      </rPr>
      <t>40</t>
    </r>
    <r>
      <rPr>
        <sz val="12"/>
        <color theme="1"/>
        <rFont val="Meiryo UI"/>
        <family val="3"/>
        <charset val="128"/>
      </rPr>
      <t xml:space="preserve"> 外来種の駆除（生態系保全）</t>
    </r>
    <rPh sb="3" eb="6">
      <t>ガイライシュ</t>
    </rPh>
    <rPh sb="7" eb="9">
      <t>クジョ</t>
    </rPh>
    <rPh sb="10" eb="13">
      <t>セイタイケイ</t>
    </rPh>
    <rPh sb="13" eb="15">
      <t>ホゼン</t>
    </rPh>
    <phoneticPr fontId="14"/>
  </si>
  <si>
    <r>
      <rPr>
        <sz val="12"/>
        <color rgb="FFFF0000"/>
        <rFont val="Meiryo UI"/>
        <family val="3"/>
        <charset val="128"/>
      </rPr>
      <t>41</t>
    </r>
    <r>
      <rPr>
        <sz val="12"/>
        <color theme="1"/>
        <rFont val="Meiryo UI"/>
        <family val="3"/>
        <charset val="128"/>
      </rPr>
      <t xml:space="preserve"> その他（生態系保全）</t>
    </r>
    <rPh sb="5" eb="6">
      <t>タ</t>
    </rPh>
    <rPh sb="7" eb="10">
      <t>セイタイケイ</t>
    </rPh>
    <rPh sb="10" eb="12">
      <t>ホゼン</t>
    </rPh>
    <phoneticPr fontId="14"/>
  </si>
  <si>
    <r>
      <rPr>
        <sz val="12"/>
        <color rgb="FFFF0000"/>
        <rFont val="Meiryo UI"/>
        <family val="3"/>
        <charset val="128"/>
      </rPr>
      <t>42</t>
    </r>
    <r>
      <rPr>
        <sz val="12"/>
        <color theme="1"/>
        <rFont val="Meiryo UI"/>
        <family val="3"/>
        <charset val="128"/>
      </rPr>
      <t xml:space="preserve"> 水質モニタリングの実施・記録管理（水質保全）</t>
    </r>
    <rPh sb="3" eb="5">
      <t>スイシツ</t>
    </rPh>
    <rPh sb="12" eb="14">
      <t>ジッシ</t>
    </rPh>
    <rPh sb="15" eb="17">
      <t>キロク</t>
    </rPh>
    <rPh sb="17" eb="19">
      <t>カンリ</t>
    </rPh>
    <rPh sb="20" eb="22">
      <t>スイシツ</t>
    </rPh>
    <rPh sb="22" eb="24">
      <t>ホゼン</t>
    </rPh>
    <phoneticPr fontId="14"/>
  </si>
  <si>
    <r>
      <rPr>
        <sz val="12"/>
        <color rgb="FFFF0000"/>
        <rFont val="Meiryo UI"/>
        <family val="3"/>
        <charset val="128"/>
      </rPr>
      <t>43</t>
    </r>
    <r>
      <rPr>
        <sz val="12"/>
        <color theme="1"/>
        <rFont val="Meiryo UI"/>
        <family val="3"/>
        <charset val="128"/>
      </rPr>
      <t xml:space="preserve"> 畑からの土砂流出対策（水質保全）</t>
    </r>
    <rPh sb="3" eb="4">
      <t>ハタケ</t>
    </rPh>
    <rPh sb="7" eb="9">
      <t>ドシャ</t>
    </rPh>
    <rPh sb="9" eb="11">
      <t>リュウシュツ</t>
    </rPh>
    <rPh sb="11" eb="13">
      <t>タイサク</t>
    </rPh>
    <rPh sb="14" eb="16">
      <t>スイシツ</t>
    </rPh>
    <rPh sb="16" eb="18">
      <t>ホゼン</t>
    </rPh>
    <phoneticPr fontId="14"/>
  </si>
  <si>
    <r>
      <rPr>
        <sz val="12"/>
        <color rgb="FFFF0000"/>
        <rFont val="Meiryo UI"/>
        <family val="3"/>
        <charset val="128"/>
      </rPr>
      <t>44</t>
    </r>
    <r>
      <rPr>
        <sz val="12"/>
        <color theme="1"/>
        <rFont val="Meiryo UI"/>
        <family val="3"/>
        <charset val="128"/>
      </rPr>
      <t xml:space="preserve"> その他（水質保全）</t>
    </r>
    <rPh sb="5" eb="6">
      <t>タ</t>
    </rPh>
    <rPh sb="7" eb="9">
      <t>スイシツ</t>
    </rPh>
    <rPh sb="9" eb="11">
      <t>ホゼン</t>
    </rPh>
    <phoneticPr fontId="14"/>
  </si>
  <si>
    <r>
      <rPr>
        <sz val="12"/>
        <color rgb="FFFF0000"/>
        <rFont val="Meiryo UI"/>
        <family val="3"/>
        <charset val="128"/>
      </rPr>
      <t>45</t>
    </r>
    <r>
      <rPr>
        <sz val="12"/>
        <color theme="1"/>
        <rFont val="Meiryo UI"/>
        <family val="3"/>
        <charset val="128"/>
      </rPr>
      <t xml:space="preserve"> 植栽等の景観形成活動（景観形成・生活環境保全）</t>
    </r>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14"/>
  </si>
  <si>
    <r>
      <rPr>
        <sz val="12"/>
        <color rgb="FFFF0000"/>
        <rFont val="Meiryo UI"/>
        <family val="3"/>
        <charset val="128"/>
      </rPr>
      <t>46</t>
    </r>
    <r>
      <rPr>
        <sz val="12"/>
        <color theme="1"/>
        <rFont val="Meiryo UI"/>
        <family val="3"/>
        <charset val="128"/>
      </rPr>
      <t xml:space="preserve"> 施設等の定期的な巡回点検・清掃（景観形成・生活環境保全）</t>
    </r>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14"/>
  </si>
  <si>
    <r>
      <rPr>
        <sz val="12"/>
        <color rgb="FFFF0000"/>
        <rFont val="Meiryo UI"/>
        <family val="3"/>
        <charset val="128"/>
      </rPr>
      <t>47</t>
    </r>
    <r>
      <rPr>
        <sz val="12"/>
        <color theme="1"/>
        <rFont val="Meiryo UI"/>
        <family val="3"/>
        <charset val="128"/>
      </rPr>
      <t xml:space="preserve"> その他（景観形成・生活環境保全）</t>
    </r>
    <rPh sb="5" eb="6">
      <t>タ</t>
    </rPh>
    <rPh sb="7" eb="9">
      <t>ケイカン</t>
    </rPh>
    <rPh sb="9" eb="11">
      <t>ケイセイ</t>
    </rPh>
    <rPh sb="12" eb="14">
      <t>セイカツ</t>
    </rPh>
    <rPh sb="14" eb="16">
      <t>カンキョウ</t>
    </rPh>
    <rPh sb="16" eb="18">
      <t>ホゼン</t>
    </rPh>
    <phoneticPr fontId="14"/>
  </si>
  <si>
    <r>
      <rPr>
        <sz val="12"/>
        <color rgb="FFFF0000"/>
        <rFont val="Meiryo UI"/>
        <family val="3"/>
        <charset val="128"/>
      </rPr>
      <t>48</t>
    </r>
    <r>
      <rPr>
        <sz val="12"/>
        <color theme="1"/>
        <rFont val="Meiryo UI"/>
        <family val="3"/>
        <charset val="128"/>
      </rPr>
      <t xml:space="preserve"> 水田の貯留機能向上活動（水田貯留機能増進・地下水かん養）</t>
    </r>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14"/>
  </si>
  <si>
    <r>
      <rPr>
        <sz val="12"/>
        <color rgb="FFFF0000"/>
        <rFont val="Meiryo UI"/>
        <family val="3"/>
        <charset val="128"/>
      </rPr>
      <t>49</t>
    </r>
    <r>
      <rPr>
        <sz val="12"/>
        <color theme="1"/>
        <rFont val="Meiryo UI"/>
        <family val="3"/>
        <charset val="128"/>
      </rPr>
      <t xml:space="preserve"> 地下水かん養活動、水源かん養林の保全（水田貯留機能増進・地下水かん養）</t>
    </r>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14"/>
  </si>
  <si>
    <r>
      <rPr>
        <sz val="12"/>
        <color rgb="FFFF0000"/>
        <rFont val="Meiryo UI"/>
        <family val="3"/>
        <charset val="128"/>
      </rPr>
      <t>50</t>
    </r>
    <r>
      <rPr>
        <sz val="12"/>
        <color theme="1"/>
        <rFont val="Meiryo UI"/>
        <family val="3"/>
        <charset val="128"/>
      </rPr>
      <t xml:space="preserve"> 地域資源の活用・資源循環活動（資源循環）</t>
    </r>
    <rPh sb="3" eb="5">
      <t>チイキ</t>
    </rPh>
    <rPh sb="5" eb="7">
      <t>シゲン</t>
    </rPh>
    <rPh sb="8" eb="10">
      <t>カツヨウ</t>
    </rPh>
    <rPh sb="11" eb="13">
      <t>シゲン</t>
    </rPh>
    <rPh sb="13" eb="15">
      <t>ジュンカン</t>
    </rPh>
    <rPh sb="15" eb="17">
      <t>カツドウ</t>
    </rPh>
    <rPh sb="18" eb="20">
      <t>シゲン</t>
    </rPh>
    <rPh sb="20" eb="22">
      <t>ジュンカン</t>
    </rPh>
    <phoneticPr fontId="14"/>
  </si>
  <si>
    <r>
      <rPr>
        <b/>
        <sz val="10"/>
        <color rgb="FFFF0000"/>
        <rFont val="メイリオ"/>
        <family val="3"/>
        <charset val="128"/>
      </rPr>
      <t>３</t>
    </r>
    <r>
      <rPr>
        <sz val="10"/>
        <rFont val="メイリオ"/>
        <family val="3"/>
        <charset val="128"/>
      </rPr>
      <t>　事務・組織運営等に関する研修
　　機械の安全使用に関する研修</t>
    </r>
    <rPh sb="2" eb="4">
      <t>ジム</t>
    </rPh>
    <rPh sb="5" eb="7">
      <t>ソシキ</t>
    </rPh>
    <rPh sb="7" eb="9">
      <t>ウンエイ</t>
    </rPh>
    <rPh sb="9" eb="10">
      <t>トウ</t>
    </rPh>
    <rPh sb="11" eb="12">
      <t>カン</t>
    </rPh>
    <rPh sb="14" eb="16">
      <t>ケンシュウ</t>
    </rPh>
    <rPh sb="19" eb="21">
      <t>キカイ</t>
    </rPh>
    <rPh sb="22" eb="24">
      <t>アンゼン</t>
    </rPh>
    <rPh sb="24" eb="26">
      <t>シヨウ</t>
    </rPh>
    <rPh sb="27" eb="28">
      <t>カン</t>
    </rPh>
    <rPh sb="30" eb="32">
      <t>ケンシュウ</t>
    </rPh>
    <phoneticPr fontId="14"/>
  </si>
  <si>
    <r>
      <rPr>
        <b/>
        <sz val="10"/>
        <color rgb="FFFF0000"/>
        <rFont val="メイリオ"/>
        <family val="3"/>
        <charset val="128"/>
      </rPr>
      <t>29</t>
    </r>
    <r>
      <rPr>
        <sz val="10"/>
        <color theme="1"/>
        <rFont val="メイリオ"/>
        <family val="3"/>
        <charset val="128"/>
      </rPr>
      <t>　機能診断・補修技術等に関する研修</t>
    </r>
    <rPh sb="3" eb="5">
      <t>キノウ</t>
    </rPh>
    <rPh sb="5" eb="7">
      <t>シンダン</t>
    </rPh>
    <rPh sb="8" eb="10">
      <t>ホシュウ</t>
    </rPh>
    <rPh sb="10" eb="12">
      <t>ギジュツ</t>
    </rPh>
    <rPh sb="12" eb="13">
      <t>トウ</t>
    </rPh>
    <rPh sb="14" eb="15">
      <t>カン</t>
    </rPh>
    <rPh sb="17" eb="19">
      <t>ケンシュウ</t>
    </rPh>
    <phoneticPr fontId="14"/>
  </si>
  <si>
    <r>
      <rPr>
        <b/>
        <sz val="10"/>
        <color rgb="FFFF0000"/>
        <rFont val="メイリオ"/>
        <family val="3"/>
        <charset val="128"/>
      </rPr>
      <t>16</t>
    </r>
    <r>
      <rPr>
        <sz val="10"/>
        <color theme="1"/>
        <rFont val="メイリオ"/>
        <family val="3"/>
        <charset val="128"/>
      </rPr>
      <t>　異常気象時の対応</t>
    </r>
    <rPh sb="3" eb="5">
      <t>イジョウ</t>
    </rPh>
    <rPh sb="5" eb="7">
      <t>キショウ</t>
    </rPh>
    <rPh sb="7" eb="8">
      <t>ジ</t>
    </rPh>
    <rPh sb="9" eb="11">
      <t>タイオウ</t>
    </rPh>
    <phoneticPr fontId="14"/>
  </si>
  <si>
    <t>※計算式は変更しないこと。</t>
    <rPh sb="1" eb="3">
      <t>ケイサン</t>
    </rPh>
    <rPh sb="3" eb="4">
      <t>シキ</t>
    </rPh>
    <rPh sb="5" eb="7">
      <t>ヘンコウ</t>
    </rPh>
    <phoneticPr fontId="2"/>
  </si>
  <si>
    <t>※計算式は削除や変更をしないこと</t>
    <rPh sb="1" eb="3">
      <t>ケイサン</t>
    </rPh>
    <rPh sb="3" eb="4">
      <t>シキ</t>
    </rPh>
    <rPh sb="5" eb="7">
      <t>サクジョ</t>
    </rPh>
    <rPh sb="8" eb="10">
      <t>ヘンコウ</t>
    </rPh>
    <phoneticPr fontId="2"/>
  </si>
  <si>
    <t>※リスト、計算式は削除や変更をしないこと</t>
    <rPh sb="5" eb="7">
      <t>ケイサン</t>
    </rPh>
    <rPh sb="7" eb="8">
      <t>シキ</t>
    </rPh>
    <rPh sb="9" eb="11">
      <t>サクジョ</t>
    </rPh>
    <rPh sb="12" eb="14">
      <t>ヘンコウ</t>
    </rPh>
    <phoneticPr fontId="2"/>
  </si>
  <si>
    <t>※削除、変更はしないこと</t>
    <rPh sb="1" eb="3">
      <t>サクジョ</t>
    </rPh>
    <rPh sb="4" eb="6">
      <t>ヘンコウ</t>
    </rPh>
    <phoneticPr fontId="2"/>
  </si>
  <si>
    <t>※削除、変更はしないこと</t>
    <rPh sb="1" eb="3">
      <t>サクジョ</t>
    </rPh>
    <rPh sb="4" eb="6">
      <t>ヘンコウ</t>
    </rPh>
    <phoneticPr fontId="2"/>
  </si>
  <si>
    <t>※削除、変更はしないこと</t>
    <rPh sb="1" eb="3">
      <t>サクジョ</t>
    </rPh>
    <rPh sb="4" eb="6">
      <t>ヘンコウ</t>
    </rPh>
    <phoneticPr fontId="18"/>
  </si>
  <si>
    <t>自動出力(※削除、変更はしないこと)</t>
    <rPh sb="0" eb="2">
      <t>ジドウ</t>
    </rPh>
    <rPh sb="2" eb="4">
      <t>シュツリョク</t>
    </rPh>
    <rPh sb="6" eb="8">
      <t>サクジョ</t>
    </rPh>
    <rPh sb="9" eb="11">
      <t>ヘンコウ</t>
    </rPh>
    <phoneticPr fontId="2"/>
  </si>
  <si>
    <t>水田の雨水貯留機能の強化(田んぼダム)を推進する活動への支援</t>
    <rPh sb="0" eb="2">
      <t>スイデン</t>
    </rPh>
    <rPh sb="3" eb="5">
      <t>ウスイ</t>
    </rPh>
    <rPh sb="5" eb="7">
      <t>チョリュウ</t>
    </rPh>
    <rPh sb="7" eb="9">
      <t>キノウ</t>
    </rPh>
    <rPh sb="10" eb="12">
      <t>キョウカ</t>
    </rPh>
    <rPh sb="13" eb="14">
      <t>タ</t>
    </rPh>
    <rPh sb="20" eb="22">
      <t>スイシン</t>
    </rPh>
    <rPh sb="24" eb="26">
      <t>カツドウ</t>
    </rPh>
    <rPh sb="28" eb="30">
      <t>シエン</t>
    </rPh>
    <phoneticPr fontId="2"/>
  </si>
  <si>
    <t>実施面積(右記の内数)</t>
    <rPh sb="0" eb="2">
      <t>ジッシ</t>
    </rPh>
    <rPh sb="2" eb="4">
      <t>メンセキ</t>
    </rPh>
    <rPh sb="5" eb="7">
      <t>ウキ</t>
    </rPh>
    <rPh sb="8" eb="10">
      <t>ウチスウ</t>
    </rPh>
    <phoneticPr fontId="2"/>
  </si>
  <si>
    <t>全対象水田面積</t>
    <rPh sb="0" eb="1">
      <t>ゼン</t>
    </rPh>
    <rPh sb="1" eb="3">
      <t>タイショウ</t>
    </rPh>
    <rPh sb="3" eb="5">
      <t>スイデン</t>
    </rPh>
    <rPh sb="5" eb="7">
      <t>メンセキ</t>
    </rPh>
    <phoneticPr fontId="2"/>
  </si>
  <si>
    <t>a</t>
    <phoneticPr fontId="2"/>
  </si>
  <si>
    <t>活　動　項　目</t>
    <rPh sb="0" eb="1">
      <t>カツ</t>
    </rPh>
    <rPh sb="2" eb="3">
      <t>ドウ</t>
    </rPh>
    <rPh sb="4" eb="5">
      <t>コウ</t>
    </rPh>
    <rPh sb="6" eb="7">
      <t>メ</t>
    </rPh>
    <phoneticPr fontId="2"/>
  </si>
  <si>
    <r>
      <t>活動</t>
    </r>
    <r>
      <rPr>
        <sz val="10"/>
        <color rgb="FFFF0000"/>
        <rFont val="メイリオ"/>
        <family val="3"/>
        <charset val="128"/>
      </rPr>
      <t>区分</t>
    </r>
    <rPh sb="0" eb="2">
      <t>カツドウ</t>
    </rPh>
    <rPh sb="2" eb="4">
      <t>クブン</t>
    </rPh>
    <phoneticPr fontId="2"/>
  </si>
  <si>
    <r>
      <rPr>
        <sz val="10"/>
        <color rgb="FFFF0000"/>
        <rFont val="メイリオ"/>
        <family val="3"/>
        <charset val="128"/>
      </rPr>
      <t>活動項目</t>
    </r>
    <r>
      <rPr>
        <sz val="10"/>
        <rFont val="メイリオ"/>
        <family val="3"/>
        <charset val="128"/>
      </rPr>
      <t>番号（左詰め）</t>
    </r>
    <rPh sb="0" eb="2">
      <t>カツドウ</t>
    </rPh>
    <rPh sb="2" eb="4">
      <t>コウモク</t>
    </rPh>
    <rPh sb="4" eb="6">
      <t>バンゴウ</t>
    </rPh>
    <rPh sb="7" eb="8">
      <t>ヒダリ</t>
    </rPh>
    <rPh sb="8" eb="9">
      <t>ツ</t>
    </rPh>
    <phoneticPr fontId="2"/>
  </si>
  <si>
    <r>
      <t>★</t>
    </r>
    <r>
      <rPr>
        <b/>
        <sz val="10"/>
        <color rgb="FFFF0000"/>
        <rFont val="HG丸ｺﾞｼｯｸM-PRO"/>
        <family val="3"/>
        <charset val="128"/>
      </rPr>
      <t>農地維持・資源向上（共同）の交付金を活用して資源向上（長寿命化）の活動を行った際の費用は、</t>
    </r>
    <r>
      <rPr>
        <b/>
        <u/>
        <sz val="10"/>
        <color rgb="FFFF0000"/>
        <rFont val="HG丸ｺﾞｼｯｸM-PRO"/>
        <family val="3"/>
        <charset val="128"/>
      </rPr>
      <t>区分を「１」</t>
    </r>
    <r>
      <rPr>
        <sz val="10"/>
        <rFont val="HG丸ｺﾞｼｯｸM-PRO"/>
        <family val="3"/>
        <charset val="128"/>
      </rPr>
      <t>にし、</t>
    </r>
    <r>
      <rPr>
        <b/>
        <sz val="10"/>
        <color rgb="FFFF0000"/>
        <rFont val="HG丸ｺﾞｼｯｸM-PRO"/>
        <family val="3"/>
        <charset val="128"/>
      </rPr>
      <t>「長寿命化への活用」欄に○</t>
    </r>
    <r>
      <rPr>
        <sz val="10"/>
        <rFont val="HG丸ｺﾞｼｯｸM-PRO"/>
        <family val="3"/>
        <charset val="128"/>
      </rPr>
      <t>を記入してください。</t>
    </r>
    <rPh sb="1" eb="3">
      <t>ノウチ</t>
    </rPh>
    <rPh sb="3" eb="5">
      <t>イジ</t>
    </rPh>
    <rPh sb="6" eb="8">
      <t>シゲン</t>
    </rPh>
    <rPh sb="8" eb="10">
      <t>コウジョウ</t>
    </rPh>
    <rPh sb="11" eb="13">
      <t>キョウドウ</t>
    </rPh>
    <rPh sb="15" eb="18">
      <t>コウフキン</t>
    </rPh>
    <rPh sb="19" eb="21">
      <t>カツヨウ</t>
    </rPh>
    <rPh sb="23" eb="25">
      <t>シゲン</t>
    </rPh>
    <rPh sb="25" eb="27">
      <t>コウジョウ</t>
    </rPh>
    <rPh sb="28" eb="32">
      <t>チョウジュミョウカ</t>
    </rPh>
    <rPh sb="34" eb="36">
      <t>カツドウ</t>
    </rPh>
    <rPh sb="37" eb="38">
      <t>オコナ</t>
    </rPh>
    <rPh sb="40" eb="41">
      <t>サイ</t>
    </rPh>
    <rPh sb="42" eb="44">
      <t>ヒヨウ</t>
    </rPh>
    <rPh sb="46" eb="48">
      <t>クブン</t>
    </rPh>
    <rPh sb="56" eb="60">
      <t>チョウジュミョウカ</t>
    </rPh>
    <rPh sb="62" eb="64">
      <t>カツヨウ</t>
    </rPh>
    <rPh sb="65" eb="66">
      <t>ラン</t>
    </rPh>
    <rPh sb="69" eb="71">
      <t>キニュウ</t>
    </rPh>
    <phoneticPr fontId="18"/>
  </si>
  <si>
    <t>「備考」欄：「実施」欄に「○」を記入した場合は具体的な活動項目内容や研修実施日等を記入する。
　　　　　　「実施」欄に「×」を記入した場合は要件を満たせなかった理由や実施しなかった理由を記入する。</t>
    <rPh sb="1" eb="3">
      <t>ビコウ</t>
    </rPh>
    <rPh sb="4" eb="5">
      <t>ラン</t>
    </rPh>
    <rPh sb="7" eb="9">
      <t>ジッシ</t>
    </rPh>
    <rPh sb="10" eb="11">
      <t>ラン</t>
    </rPh>
    <rPh sb="16" eb="18">
      <t>キニュウ</t>
    </rPh>
    <rPh sb="20" eb="22">
      <t>バアイ</t>
    </rPh>
    <rPh sb="23" eb="26">
      <t>グタイテキ</t>
    </rPh>
    <rPh sb="27" eb="29">
      <t>カツドウ</t>
    </rPh>
    <rPh sb="29" eb="31">
      <t>コウモク</t>
    </rPh>
    <rPh sb="31" eb="33">
      <t>ナイヨウ</t>
    </rPh>
    <rPh sb="34" eb="36">
      <t>ケンシュウ</t>
    </rPh>
    <rPh sb="36" eb="38">
      <t>ジッシ</t>
    </rPh>
    <rPh sb="38" eb="39">
      <t>ヒ</t>
    </rPh>
    <rPh sb="39" eb="40">
      <t>トウ</t>
    </rPh>
    <rPh sb="41" eb="43">
      <t>キニュウ</t>
    </rPh>
    <rPh sb="54" eb="56">
      <t>ジッシ</t>
    </rPh>
    <rPh sb="57" eb="58">
      <t>ラン</t>
    </rPh>
    <rPh sb="63" eb="65">
      <t>キニュウ</t>
    </rPh>
    <rPh sb="67" eb="69">
      <t>バアイ</t>
    </rPh>
    <rPh sb="70" eb="72">
      <t>ヨウケン</t>
    </rPh>
    <rPh sb="73" eb="74">
      <t>ミ</t>
    </rPh>
    <rPh sb="80" eb="82">
      <t>リユウ</t>
    </rPh>
    <rPh sb="83" eb="85">
      <t>ジッシ</t>
    </rPh>
    <rPh sb="90" eb="92">
      <t>リユウ</t>
    </rPh>
    <rPh sb="93" eb="95">
      <t>キニュウ</t>
    </rPh>
    <phoneticPr fontId="2"/>
  </si>
  <si>
    <r>
      <t>★「区分」欄には、</t>
    </r>
    <r>
      <rPr>
        <b/>
        <sz val="10"/>
        <color rgb="FFFF0000"/>
        <rFont val="HG丸ｺﾞｼｯｸM-PRO"/>
        <family val="3"/>
        <charset val="128"/>
      </rPr>
      <t>農地維持・資源向上（共同）に係る収支は「１」</t>
    </r>
    <r>
      <rPr>
        <sz val="10"/>
        <rFont val="HG丸ｺﾞｼｯｸM-PRO"/>
        <family val="3"/>
        <charset val="128"/>
      </rPr>
      <t>を、必ず入力してください。
　　</t>
    </r>
    <rPh sb="2" eb="4">
      <t>クブン</t>
    </rPh>
    <rPh sb="5" eb="6">
      <t>ラン</t>
    </rPh>
    <rPh sb="9" eb="11">
      <t>ノウチ</t>
    </rPh>
    <rPh sb="11" eb="13">
      <t>イジ</t>
    </rPh>
    <rPh sb="14" eb="16">
      <t>シゲン</t>
    </rPh>
    <rPh sb="16" eb="18">
      <t>コウジョウ</t>
    </rPh>
    <rPh sb="19" eb="21">
      <t>キョウドウ</t>
    </rPh>
    <rPh sb="23" eb="24">
      <t>カカ</t>
    </rPh>
    <rPh sb="25" eb="27">
      <t>シュウシ</t>
    </rPh>
    <rPh sb="33" eb="34">
      <t>カナラ</t>
    </rPh>
    <rPh sb="35" eb="37">
      <t>ニュウリョク</t>
    </rPh>
    <phoneticPr fontId="18"/>
  </si>
  <si>
    <r>
      <t>★「区分」欄には、</t>
    </r>
    <r>
      <rPr>
        <b/>
        <sz val="10"/>
        <color rgb="FFFF0000"/>
        <rFont val="HG丸ｺﾞｼｯｸM-PRO"/>
        <family val="3"/>
        <charset val="128"/>
      </rPr>
      <t>資源向上（長寿命化）に係る収支は「２」</t>
    </r>
    <r>
      <rPr>
        <sz val="10"/>
        <rFont val="HG丸ｺﾞｼｯｸM-PRO"/>
        <family val="3"/>
        <charset val="128"/>
      </rPr>
      <t>を必ず入力してください。
　</t>
    </r>
    <rPh sb="2" eb="4">
      <t>クブン</t>
    </rPh>
    <rPh sb="5" eb="6">
      <t>ラン</t>
    </rPh>
    <rPh sb="9" eb="11">
      <t>シゲン</t>
    </rPh>
    <rPh sb="11" eb="13">
      <t>コウジョウ</t>
    </rPh>
    <rPh sb="14" eb="18">
      <t>チョウジュミョウカ</t>
    </rPh>
    <rPh sb="20" eb="21">
      <t>カカ</t>
    </rPh>
    <rPh sb="22" eb="24">
      <t>シュウシ</t>
    </rPh>
    <rPh sb="29" eb="30">
      <t>カナラ</t>
    </rPh>
    <rPh sb="31" eb="33">
      <t>ニュウリョク</t>
    </rPh>
    <phoneticPr fontId="18"/>
  </si>
  <si>
    <r>
      <t>★「</t>
    </r>
    <r>
      <rPr>
        <sz val="10"/>
        <color rgb="FFFF0000"/>
        <rFont val="HG丸ｺﾞｼｯｸM-PRO"/>
        <family val="3"/>
        <charset val="128"/>
      </rPr>
      <t>活動項目</t>
    </r>
    <r>
      <rPr>
        <sz val="10"/>
        <rFont val="HG丸ｺﾞｼｯｸM-PRO"/>
        <family val="3"/>
        <charset val="128"/>
      </rPr>
      <t>番号」欄には、実施要領別記1-2の国が定める活動指針における</t>
    </r>
    <r>
      <rPr>
        <sz val="10"/>
        <color rgb="FFFF0000"/>
        <rFont val="HG丸ｺﾞｼｯｸM-PRO"/>
        <family val="3"/>
        <charset val="128"/>
      </rPr>
      <t>活動項目</t>
    </r>
    <r>
      <rPr>
        <sz val="10"/>
        <rFont val="HG丸ｺﾞｼｯｸM-PRO"/>
        <family val="3"/>
        <charset val="128"/>
      </rPr>
      <t xml:space="preserve">の番号及び要領第1の２の(1)に基づき都道府県が定める要綱基本方針において追加された
   </t>
    </r>
    <r>
      <rPr>
        <sz val="10"/>
        <color rgb="FFFF0000"/>
        <rFont val="HG丸ｺﾞｼｯｸM-PRO"/>
        <family val="3"/>
        <charset val="128"/>
      </rPr>
      <t>活動項目</t>
    </r>
    <r>
      <rPr>
        <sz val="10"/>
        <rFont val="HG丸ｺﾞｼｯｸM-PRO"/>
        <family val="3"/>
        <charset val="128"/>
      </rPr>
      <t>の番号を記入します。その他、事務処理は200番、会議等は300番を記入します。
　同一日に</t>
    </r>
    <r>
      <rPr>
        <sz val="10"/>
        <color rgb="FFFF0000"/>
        <rFont val="HG丸ｺﾞｼｯｸM-PRO"/>
        <family val="3"/>
        <charset val="128"/>
      </rPr>
      <t>活動項目</t>
    </r>
    <r>
      <rPr>
        <sz val="10"/>
        <rFont val="HG丸ｺﾞｼｯｸM-PRO"/>
        <family val="3"/>
        <charset val="128"/>
      </rPr>
      <t>の取組を行った場合は、該当する全ての</t>
    </r>
    <r>
      <rPr>
        <sz val="10"/>
        <color rgb="FFFF0000"/>
        <rFont val="HG丸ｺﾞｼｯｸM-PRO"/>
        <family val="3"/>
        <charset val="128"/>
      </rPr>
      <t>活動項目</t>
    </r>
    <r>
      <rPr>
        <sz val="10"/>
        <rFont val="HG丸ｺﾞｼｯｸM-PRO"/>
        <family val="3"/>
        <charset val="128"/>
      </rPr>
      <t>番号を左詰めで一行に記入してください。</t>
    </r>
    <r>
      <rPr>
        <sz val="10"/>
        <color rgb="FFFF0000"/>
        <rFont val="HG丸ｺﾞｼｯｸM-PRO"/>
        <family val="3"/>
        <charset val="128"/>
      </rPr>
      <t>活動項目</t>
    </r>
    <r>
      <rPr>
        <sz val="10"/>
        <rFont val="HG丸ｺﾞｼｯｸM-PRO"/>
        <family val="3"/>
        <charset val="128"/>
      </rPr>
      <t>番号欄が足りない場合は、複数行に分けて記入してください。
　　</t>
    </r>
    <rPh sb="2" eb="4">
      <t>カツドウ</t>
    </rPh>
    <rPh sb="4" eb="6">
      <t>コウモク</t>
    </rPh>
    <rPh sb="6" eb="8">
      <t>バンゴウ</t>
    </rPh>
    <rPh sb="9" eb="10">
      <t>ラン</t>
    </rPh>
    <rPh sb="13" eb="15">
      <t>ジッシ</t>
    </rPh>
    <rPh sb="15" eb="17">
      <t>ヨウリョウ</t>
    </rPh>
    <rPh sb="17" eb="19">
      <t>ベッキ</t>
    </rPh>
    <rPh sb="23" eb="24">
      <t>クニ</t>
    </rPh>
    <rPh sb="25" eb="26">
      <t>サダ</t>
    </rPh>
    <rPh sb="28" eb="30">
      <t>カツドウ</t>
    </rPh>
    <rPh sb="30" eb="32">
      <t>シシン</t>
    </rPh>
    <rPh sb="36" eb="40">
      <t>カツドウコウモク</t>
    </rPh>
    <rPh sb="41" eb="43">
      <t>バンゴウ</t>
    </rPh>
    <rPh sb="43" eb="44">
      <t>オヨ</t>
    </rPh>
    <rPh sb="45" eb="47">
      <t>ヨウリョウ</t>
    </rPh>
    <rPh sb="47" eb="48">
      <t>ダイ</t>
    </rPh>
    <rPh sb="56" eb="57">
      <t>モト</t>
    </rPh>
    <rPh sb="59" eb="63">
      <t>トドウフケン</t>
    </rPh>
    <rPh sb="64" eb="65">
      <t>サダ</t>
    </rPh>
    <rPh sb="67" eb="69">
      <t>ヨウコウ</t>
    </rPh>
    <rPh sb="69" eb="71">
      <t>キホン</t>
    </rPh>
    <rPh sb="71" eb="73">
      <t>ホウシン</t>
    </rPh>
    <rPh sb="77" eb="79">
      <t>ツイカ</t>
    </rPh>
    <rPh sb="86" eb="90">
      <t>カツドウコウモク</t>
    </rPh>
    <rPh sb="91" eb="93">
      <t>バンゴウ</t>
    </rPh>
    <rPh sb="94" eb="96">
      <t>キニュウ</t>
    </rPh>
    <rPh sb="102" eb="103">
      <t>タ</t>
    </rPh>
    <rPh sb="104" eb="106">
      <t>ジム</t>
    </rPh>
    <rPh sb="106" eb="108">
      <t>ショリ</t>
    </rPh>
    <rPh sb="112" eb="113">
      <t>バン</t>
    </rPh>
    <rPh sb="114" eb="116">
      <t>カイギ</t>
    </rPh>
    <rPh sb="116" eb="117">
      <t>トウ</t>
    </rPh>
    <rPh sb="121" eb="122">
      <t>バン</t>
    </rPh>
    <rPh sb="123" eb="125">
      <t>キニュウ</t>
    </rPh>
    <rPh sb="131" eb="133">
      <t>ドウイツ</t>
    </rPh>
    <rPh sb="133" eb="134">
      <t>ヒ</t>
    </rPh>
    <rPh sb="135" eb="139">
      <t>カツドウコウモク</t>
    </rPh>
    <rPh sb="140" eb="142">
      <t>トリクミ</t>
    </rPh>
    <rPh sb="143" eb="144">
      <t>オコナ</t>
    </rPh>
    <rPh sb="146" eb="148">
      <t>バアイ</t>
    </rPh>
    <rPh sb="150" eb="152">
      <t>ガイトウ</t>
    </rPh>
    <rPh sb="154" eb="155">
      <t>スベ</t>
    </rPh>
    <rPh sb="157" eb="161">
      <t>カツドウコウモク</t>
    </rPh>
    <rPh sb="161" eb="163">
      <t>バンゴウ</t>
    </rPh>
    <rPh sb="164" eb="166">
      <t>ヒダリヅ</t>
    </rPh>
    <rPh sb="168" eb="169">
      <t>イチ</t>
    </rPh>
    <rPh sb="169" eb="170">
      <t>ギョウ</t>
    </rPh>
    <rPh sb="171" eb="173">
      <t>キニュウ</t>
    </rPh>
    <rPh sb="180" eb="184">
      <t>カツドウコウモク</t>
    </rPh>
    <rPh sb="184" eb="186">
      <t>バンゴウ</t>
    </rPh>
    <rPh sb="186" eb="187">
      <t>ラン</t>
    </rPh>
    <rPh sb="188" eb="189">
      <t>タ</t>
    </rPh>
    <rPh sb="192" eb="194">
      <t>バアイ</t>
    </rPh>
    <rPh sb="196" eb="199">
      <t>フクスウギョウ</t>
    </rPh>
    <rPh sb="200" eb="201">
      <t>ワ</t>
    </rPh>
    <rPh sb="203" eb="205">
      <t>キニュウ</t>
    </rPh>
    <phoneticPr fontId="2"/>
  </si>
  <si>
    <r>
      <t>★「</t>
    </r>
    <r>
      <rPr>
        <sz val="10"/>
        <color rgb="FFFF0000"/>
        <rFont val="HG丸ｺﾞｼｯｸM-PRO"/>
        <family val="3"/>
        <charset val="128"/>
      </rPr>
      <t>活動項目</t>
    </r>
    <r>
      <rPr>
        <sz val="10"/>
        <rFont val="HG丸ｺﾞｼｯｸM-PRO"/>
        <family val="3"/>
        <charset val="128"/>
      </rPr>
      <t>番号」欄には、実施要領別記1-2の国が定める活動指針における</t>
    </r>
    <r>
      <rPr>
        <sz val="10"/>
        <color rgb="FFFF0000"/>
        <rFont val="HG丸ｺﾞｼｯｸM-PRO"/>
        <family val="3"/>
        <charset val="128"/>
      </rPr>
      <t>活動項目</t>
    </r>
    <r>
      <rPr>
        <sz val="10"/>
        <rFont val="HG丸ｺﾞｼｯｸM-PRO"/>
        <family val="3"/>
        <charset val="128"/>
      </rPr>
      <t>の番号及び要領第1の２の(1)に基づき都道府県が定める要綱基本方針において追加された</t>
    </r>
    <r>
      <rPr>
        <sz val="10"/>
        <color rgb="FFFF0000"/>
        <rFont val="HG丸ｺﾞｼｯｸM-PRO"/>
        <family val="3"/>
        <charset val="128"/>
      </rPr>
      <t>活動項目</t>
    </r>
    <r>
      <rPr>
        <sz val="10"/>
        <rFont val="HG丸ｺﾞｼｯｸM-PRO"/>
        <family val="3"/>
        <charset val="128"/>
      </rPr>
      <t>の番号を記入します。その他、事務処理は200番、会議等(現地調査、業者選定、現地説明会、打合せ、検査等)は300番を記入します。
　同一日に</t>
    </r>
    <r>
      <rPr>
        <sz val="10"/>
        <color rgb="FFFF0000"/>
        <rFont val="HG丸ｺﾞｼｯｸM-PRO"/>
        <family val="3"/>
        <charset val="128"/>
      </rPr>
      <t>活動項目</t>
    </r>
    <r>
      <rPr>
        <sz val="10"/>
        <rFont val="HG丸ｺﾞｼｯｸM-PRO"/>
        <family val="3"/>
        <charset val="128"/>
      </rPr>
      <t>の取組を行った場合は、該当する全ての</t>
    </r>
    <r>
      <rPr>
        <sz val="10"/>
        <color rgb="FFFF0000"/>
        <rFont val="HG丸ｺﾞｼｯｸM-PRO"/>
        <family val="3"/>
        <charset val="128"/>
      </rPr>
      <t>活動項目</t>
    </r>
    <r>
      <rPr>
        <sz val="10"/>
        <rFont val="HG丸ｺﾞｼｯｸM-PRO"/>
        <family val="3"/>
        <charset val="128"/>
      </rPr>
      <t>番号を左詰めで一行に記入してください。</t>
    </r>
    <r>
      <rPr>
        <sz val="10"/>
        <color rgb="FFFF0000"/>
        <rFont val="HG丸ｺﾞｼｯｸM-PRO"/>
        <family val="3"/>
        <charset val="128"/>
      </rPr>
      <t>活動項目</t>
    </r>
    <r>
      <rPr>
        <sz val="10"/>
        <rFont val="HG丸ｺﾞｼｯｸM-PRO"/>
        <family val="3"/>
        <charset val="128"/>
      </rPr>
      <t>番号欄が足りない場合は、複数行に分けて記入してください。
　　</t>
    </r>
    <rPh sb="2" eb="6">
      <t>カツドウコウモク</t>
    </rPh>
    <rPh sb="6" eb="8">
      <t>バンゴウ</t>
    </rPh>
    <rPh sb="9" eb="10">
      <t>ラン</t>
    </rPh>
    <rPh sb="13" eb="15">
      <t>ジッシ</t>
    </rPh>
    <rPh sb="15" eb="17">
      <t>ヨウリョウ</t>
    </rPh>
    <rPh sb="17" eb="19">
      <t>ベッキ</t>
    </rPh>
    <rPh sb="23" eb="24">
      <t>クニ</t>
    </rPh>
    <rPh sb="25" eb="26">
      <t>サダ</t>
    </rPh>
    <rPh sb="28" eb="30">
      <t>カツドウ</t>
    </rPh>
    <rPh sb="30" eb="32">
      <t>シシン</t>
    </rPh>
    <rPh sb="36" eb="40">
      <t>カツドウコウモク</t>
    </rPh>
    <rPh sb="41" eb="43">
      <t>バンゴウ</t>
    </rPh>
    <rPh sb="43" eb="44">
      <t>オヨ</t>
    </rPh>
    <rPh sb="45" eb="47">
      <t>ヨウリョウ</t>
    </rPh>
    <rPh sb="47" eb="48">
      <t>ダイ</t>
    </rPh>
    <rPh sb="56" eb="57">
      <t>モト</t>
    </rPh>
    <rPh sb="59" eb="63">
      <t>トドウフケン</t>
    </rPh>
    <rPh sb="64" eb="65">
      <t>サダ</t>
    </rPh>
    <rPh sb="67" eb="69">
      <t>ヨウコウ</t>
    </rPh>
    <rPh sb="69" eb="71">
      <t>キホン</t>
    </rPh>
    <rPh sb="71" eb="73">
      <t>ホウシン</t>
    </rPh>
    <rPh sb="77" eb="79">
      <t>ツイカ</t>
    </rPh>
    <rPh sb="82" eb="86">
      <t>カツドウコウモク</t>
    </rPh>
    <rPh sb="87" eb="89">
      <t>バンゴウ</t>
    </rPh>
    <rPh sb="90" eb="92">
      <t>キニュウ</t>
    </rPh>
    <rPh sb="98" eb="99">
      <t>タ</t>
    </rPh>
    <rPh sb="100" eb="102">
      <t>ジム</t>
    </rPh>
    <rPh sb="102" eb="104">
      <t>ショリ</t>
    </rPh>
    <rPh sb="108" eb="109">
      <t>バン</t>
    </rPh>
    <rPh sb="110" eb="112">
      <t>カイギ</t>
    </rPh>
    <rPh sb="112" eb="113">
      <t>トウ</t>
    </rPh>
    <rPh sb="114" eb="116">
      <t>ゲンチ</t>
    </rPh>
    <rPh sb="116" eb="118">
      <t>チョウサ</t>
    </rPh>
    <rPh sb="119" eb="121">
      <t>ギョウシャ</t>
    </rPh>
    <rPh sb="121" eb="123">
      <t>センテイ</t>
    </rPh>
    <rPh sb="124" eb="126">
      <t>ゲンチ</t>
    </rPh>
    <rPh sb="126" eb="129">
      <t>セツメイカイ</t>
    </rPh>
    <rPh sb="130" eb="132">
      <t>ウチアワ</t>
    </rPh>
    <rPh sb="134" eb="136">
      <t>ケンサ</t>
    </rPh>
    <rPh sb="136" eb="137">
      <t>トウ</t>
    </rPh>
    <rPh sb="142" eb="143">
      <t>バン</t>
    </rPh>
    <rPh sb="144" eb="146">
      <t>キニュウ</t>
    </rPh>
    <rPh sb="152" eb="154">
      <t>ドウイツ</t>
    </rPh>
    <rPh sb="154" eb="155">
      <t>ヒ</t>
    </rPh>
    <rPh sb="156" eb="160">
      <t>カツドウコウモク</t>
    </rPh>
    <rPh sb="161" eb="163">
      <t>トリクミ</t>
    </rPh>
    <rPh sb="164" eb="165">
      <t>オコナ</t>
    </rPh>
    <rPh sb="167" eb="169">
      <t>バアイ</t>
    </rPh>
    <rPh sb="171" eb="173">
      <t>ガイトウ</t>
    </rPh>
    <rPh sb="175" eb="176">
      <t>スベ</t>
    </rPh>
    <rPh sb="178" eb="182">
      <t>カツドウコウモク</t>
    </rPh>
    <rPh sb="182" eb="184">
      <t>バンゴウ</t>
    </rPh>
    <rPh sb="185" eb="187">
      <t>ヒダリヅ</t>
    </rPh>
    <rPh sb="189" eb="190">
      <t>イチ</t>
    </rPh>
    <rPh sb="190" eb="191">
      <t>ギョウ</t>
    </rPh>
    <rPh sb="192" eb="194">
      <t>キニュウ</t>
    </rPh>
    <rPh sb="201" eb="205">
      <t>カツドウコウモク</t>
    </rPh>
    <rPh sb="205" eb="207">
      <t>バンゴウ</t>
    </rPh>
    <rPh sb="207" eb="208">
      <t>ラン</t>
    </rPh>
    <rPh sb="209" eb="210">
      <t>タ</t>
    </rPh>
    <rPh sb="213" eb="215">
      <t>バアイ</t>
    </rPh>
    <rPh sb="217" eb="220">
      <t>フクスウギョウ</t>
    </rPh>
    <rPh sb="221" eb="222">
      <t>ワ</t>
    </rPh>
    <rPh sb="224" eb="226">
      <t>キニュウ</t>
    </rPh>
    <phoneticPr fontId="2"/>
  </si>
  <si>
    <t>令和  年  月  日</t>
    <rPh sb="0" eb="2">
      <t>レイワ</t>
    </rPh>
    <rPh sb="4" eb="5">
      <t>ネン</t>
    </rPh>
    <rPh sb="7" eb="8">
      <t>ガツ</t>
    </rPh>
    <rPh sb="10" eb="11">
      <t>ニチ</t>
    </rPh>
    <phoneticPr fontId="14"/>
  </si>
  <si>
    <t>令和  年度　</t>
    <rPh sb="0" eb="2">
      <t>レイワ</t>
    </rPh>
    <rPh sb="4" eb="6">
      <t>ネンド</t>
    </rPh>
    <phoneticPr fontId="2"/>
  </si>
  <si>
    <t>＜令和  年度　収支実績　令和  年  月  日現在＞</t>
    <rPh sb="1" eb="3">
      <t>レイワ</t>
    </rPh>
    <rPh sb="5" eb="7">
      <t>シュウシ</t>
    </rPh>
    <rPh sb="7" eb="9">
      <t>ジッセキ</t>
    </rPh>
    <rPh sb="13" eb="15">
      <t>レイワ</t>
    </rPh>
    <rPh sb="17" eb="18">
      <t>ツキ</t>
    </rPh>
    <rPh sb="20" eb="21">
      <t>ニチ</t>
    </rPh>
    <rPh sb="21" eb="23">
      <t>ゲンザイ</t>
    </rPh>
    <phoneticPr fontId="2"/>
  </si>
  <si>
    <t>令和  年  月  日</t>
    <rPh sb="0" eb="2">
      <t>レイワ</t>
    </rPh>
    <rPh sb="4" eb="5">
      <t>ネン</t>
    </rPh>
    <rPh sb="7" eb="8">
      <t>ガツ</t>
    </rPh>
    <rPh sb="10" eb="11">
      <t>ニチ</t>
    </rPh>
    <phoneticPr fontId="2"/>
  </si>
  <si>
    <t>令和   年度</t>
    <rPh sb="0" eb="2">
      <t>レイワ</t>
    </rPh>
    <rPh sb="5" eb="6">
      <t>ネン</t>
    </rPh>
    <rPh sb="6" eb="7">
      <t>ド</t>
    </rPh>
    <phoneticPr fontId="2"/>
  </si>
  <si>
    <t>多面的機能支払交付金　活動記録(農地維持・共同)</t>
    <phoneticPr fontId="2"/>
  </si>
  <si>
    <t>令和   年度</t>
    <rPh sb="0" eb="2">
      <t>レイワ</t>
    </rPh>
    <rPh sb="5" eb="7">
      <t>ネンド</t>
    </rPh>
    <phoneticPr fontId="2"/>
  </si>
  <si>
    <t>多面的機能支払交付金　活動記録(長寿命化)</t>
    <phoneticPr fontId="2"/>
  </si>
  <si>
    <t>令和   年度</t>
    <rPh sb="0" eb="2">
      <t>レイワ</t>
    </rPh>
    <rPh sb="5" eb="7">
      <t>ネンド</t>
    </rPh>
    <phoneticPr fontId="18"/>
  </si>
  <si>
    <t xml:space="preserve">   実施欄が×の場合はリストより選択</t>
    <phoneticPr fontId="2"/>
  </si>
  <si>
    <t>　必ず見回りを実施し、記載</t>
    <phoneticPr fontId="2"/>
  </si>
  <si>
    <t>※警報・注意報等がでた場合、</t>
    <rPh sb="1" eb="3">
      <t>ケイホウ</t>
    </rPh>
    <rPh sb="4" eb="7">
      <t>チュウイホウ</t>
    </rPh>
    <rPh sb="7" eb="8">
      <t>トウ</t>
    </rPh>
    <rPh sb="11" eb="13">
      <t>バアイ</t>
    </rPh>
    <phoneticPr fontId="2"/>
  </si>
  <si>
    <t>※活動項目番号３～１６、</t>
    <rPh sb="1" eb="3">
      <t>カツドウ</t>
    </rPh>
    <rPh sb="3" eb="5">
      <t>コウモク</t>
    </rPh>
    <rPh sb="5" eb="7">
      <t>バンゴウ</t>
    </rPh>
    <phoneticPr fontId="2"/>
  </si>
  <si>
    <t>対象項目は必須項目</t>
    <rPh sb="0" eb="2">
      <t>タイショウ</t>
    </rPh>
    <rPh sb="2" eb="4">
      <t>コウモク</t>
    </rPh>
    <rPh sb="5" eb="7">
      <t>ヒッス</t>
    </rPh>
    <rPh sb="7" eb="9">
      <t>コウモク</t>
    </rPh>
    <phoneticPr fontId="2"/>
  </si>
  <si>
    <t>※活動項目番号24～27まで計画は―を記載</t>
    <rPh sb="1" eb="5">
      <t>カツドウコウモク</t>
    </rPh>
    <rPh sb="5" eb="7">
      <t>バンゴウ</t>
    </rPh>
    <rPh sb="14" eb="16">
      <t>ケイカク</t>
    </rPh>
    <rPh sb="19" eb="21">
      <t>キサイ</t>
    </rPh>
    <phoneticPr fontId="2"/>
  </si>
  <si>
    <t>　実施欄が×の場合はリストより選択</t>
    <phoneticPr fontId="2"/>
  </si>
  <si>
    <t>※活動項目番号３０～３３、</t>
    <rPh sb="1" eb="5">
      <t>カツドウコウモク</t>
    </rPh>
    <rPh sb="5" eb="7">
      <t>バンゴウ</t>
    </rPh>
    <phoneticPr fontId="2"/>
  </si>
  <si>
    <t>　備考欄には計画したテーマを記載</t>
    <phoneticPr fontId="2"/>
  </si>
  <si>
    <t>※活動項目番号５６、</t>
    <rPh sb="1" eb="5">
      <t>カツドウコウモク</t>
    </rPh>
    <rPh sb="5" eb="7">
      <t>バンゴウ</t>
    </rPh>
    <phoneticPr fontId="2"/>
  </si>
  <si>
    <t>外注の場合、次の項目を備考欄に記載</t>
  </si>
  <si>
    <t>①現地確認(再度確認が必要な場合記載)</t>
  </si>
  <si>
    <t>②業者選定(市町の基準に準拠)</t>
    <phoneticPr fontId="2"/>
  </si>
  <si>
    <t>③見積依頼(仕様書・図面等添付)</t>
  </si>
  <si>
    <t>④現地説明会(必要な場合記載)</t>
  </si>
  <si>
    <t>⑤開封・業者決定</t>
  </si>
  <si>
    <t>⑥契約・行程打合せ(必要な場合記載)</t>
    <phoneticPr fontId="2"/>
  </si>
  <si>
    <t>⑦一部自主施工(必要な場合記載)</t>
  </si>
  <si>
    <t>⑧工事開始日(備考欄に工事内容の記載、規格・数量等の記載)</t>
  </si>
  <si>
    <t>⑨中間打合せ(必要な場合記載)</t>
  </si>
  <si>
    <t>⑩工事完了日</t>
  </si>
  <si>
    <t>(変更した場合は、備考欄に変更した規格・数量等の記載)</t>
  </si>
  <si>
    <t>⑪完了検査</t>
    <phoneticPr fontId="2"/>
  </si>
  <si>
    <t>⑫支払い事務</t>
  </si>
  <si>
    <t>佐世保市</t>
    <rPh sb="0" eb="3">
      <t>サセボ</t>
    </rPh>
    <rPh sb="3" eb="4">
      <t>シ</t>
    </rPh>
    <phoneticPr fontId="2"/>
  </si>
  <si>
    <t>点検の結果必要箇所なし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</si>
</sst>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176" formatCode="#,##0_);[Red]\(#,##0\)"/>
    <numFmt numFmtId="177" formatCode="&quot;平成&quot;0&quot;年度&quot;"/>
    <numFmt numFmtId="178" formatCode="#,###&quot; a&quot;"/>
    <numFmt numFmtId="179" formatCode="#,###&quot;円&quot;"/>
    <numFmt numFmtId="180" formatCode="#&quot;集落&quot;"/>
    <numFmt numFmtId="181" formatCode="#"/>
    <numFmt numFmtId="182" formatCode="m&quot;月&quot;d&quot;日&quot;;@"/>
    <numFmt numFmtId="183" formatCode="0_);[Red]\(0\)"/>
    <numFmt numFmtId="184" formatCode="m/d;@"/>
    <numFmt numFmtId="185" formatCode="h&quot;時&quot;mm&quot;分&quot;;@"/>
    <numFmt numFmtId="186" formatCode="#&quot;人&quot;;;"/>
    <numFmt numFmtId="187" formatCode="@&quot;人&quot;"/>
    <numFmt numFmtId="188" formatCode="h:mm;@"/>
    <numFmt numFmtId="189" formatCode="#0.0&quot;時間&quot;"/>
    <numFmt numFmtId="190" formatCode="###,###,###,###,##0&quot;円&quot;"/>
    <numFmt numFmtId="191" formatCode="###,###,###,###,##0&quot;円&quot;;;"/>
    <numFmt numFmtId="192" formatCode="#,##0&quot;人&quot;"/>
    <numFmt numFmtId="193" formatCode="0.00_ "/>
    <numFmt numFmtId="194" formatCode=";;;@"/>
    <numFmt numFmtId="195" formatCode="#,##0.00_ "/>
    <numFmt numFmtId="196" formatCode="#,##0;&quot;▲ &quot;#,##0"/>
    <numFmt numFmtId="197" formatCode="General;;"/>
    <numFmt numFmtId="198" formatCode="&quot;(&quot;#,##0.00&quot;)&quot;;\-#,##0.00;&quot;&quot;;@"/>
    <numFmt numFmtId="199" formatCode="0_ "/>
  </numFmts>
  <fonts count="70"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sz val="11"/>
      <name val="メイリオ"/>
      <family val="3"/>
      <charset val="128"/>
    </font>
    <font>
      <sz val="9"/>
      <name val="メイリオ"/>
      <family val="3"/>
      <charset val="128"/>
    </font>
    <font>
      <sz val="12"/>
      <name val="メイリオ"/>
      <family val="3"/>
      <charset val="128"/>
    </font>
    <font>
      <sz val="16"/>
      <name val="メイリオ"/>
      <family val="3"/>
      <charset val="128"/>
    </font>
    <font>
      <sz val="14"/>
      <name val="メイリオ"/>
      <family val="3"/>
      <charset val="128"/>
    </font>
    <font>
      <i/>
      <sz val="10"/>
      <name val="メイリオ"/>
      <family val="3"/>
      <charset val="128"/>
    </font>
    <font>
      <i/>
      <sz val="12"/>
      <name val="メイリオ"/>
      <family val="3"/>
      <charset val="128"/>
    </font>
    <font>
      <b/>
      <sz val="10"/>
      <name val="メイリオ"/>
      <family val="3"/>
      <charset val="128"/>
    </font>
    <font>
      <sz val="8"/>
      <name val="メイリオ"/>
      <family val="3"/>
      <charset val="128"/>
    </font>
    <font>
      <sz val="6"/>
      <name val="ＭＳ Ｐゴシック"/>
      <family val="3"/>
      <charset val="128"/>
    </font>
    <font>
      <sz val="12"/>
      <name val="ＭＳ 明朝"/>
      <family val="1"/>
      <charset val="128"/>
    </font>
    <font>
      <b/>
      <sz val="12"/>
      <name val="ＭＳ 明朝"/>
      <family val="1"/>
      <charset val="128"/>
    </font>
    <font>
      <sz val="12"/>
      <color indexed="8"/>
      <name val="ＭＳ 明朝"/>
      <family val="1"/>
      <charset val="128"/>
    </font>
    <font>
      <sz val="6"/>
      <name val="ＭＳ ゴシック"/>
      <family val="3"/>
      <charset val="128"/>
    </font>
    <font>
      <sz val="10"/>
      <name val="Meiryo UI"/>
      <family val="3"/>
      <charset val="128"/>
    </font>
    <font>
      <b/>
      <sz val="11"/>
      <name val="メイリオ"/>
      <family val="3"/>
      <charset val="128"/>
    </font>
    <font>
      <b/>
      <sz val="14"/>
      <name val="メイリオ"/>
      <family val="3"/>
      <charset val="128"/>
    </font>
    <font>
      <sz val="10"/>
      <name val="HG丸ｺﾞｼｯｸM-PRO"/>
      <family val="3"/>
      <charset val="128"/>
    </font>
    <font>
      <sz val="9"/>
      <name val="HG丸ｺﾞｼｯｸM-PRO"/>
      <family val="3"/>
      <charset val="128"/>
    </font>
    <font>
      <i/>
      <sz val="10.5"/>
      <name val="メイリオ"/>
      <family val="3"/>
      <charset val="128"/>
    </font>
    <font>
      <sz val="11"/>
      <name val="Meiryo UI"/>
      <family val="3"/>
      <charset val="128"/>
    </font>
    <font>
      <b/>
      <sz val="10"/>
      <name val="ＭＳ Ｐゴシック"/>
      <family val="3"/>
      <charset val="128"/>
    </font>
    <font>
      <sz val="11"/>
      <color indexed="8"/>
      <name val="ＭＳ Ｐゴシック"/>
      <family val="3"/>
      <charset val="128"/>
    </font>
    <font>
      <sz val="11"/>
      <color theme="1"/>
      <name val="ＭＳ Ｐゴシック"/>
      <family val="3"/>
      <charset val="128"/>
      <scheme val="minor"/>
    </font>
    <font>
      <sz val="10"/>
      <color theme="1"/>
      <name val="ＭＳ 明朝"/>
      <family val="1"/>
      <charset val="128"/>
    </font>
    <font>
      <sz val="12"/>
      <color theme="1"/>
      <name val="ＭＳ 明朝"/>
      <family val="1"/>
      <charset val="128"/>
    </font>
    <font>
      <sz val="12"/>
      <color rgb="FF000000"/>
      <name val="ＭＳ 明朝"/>
      <family val="1"/>
      <charset val="128"/>
    </font>
    <font>
      <sz val="10"/>
      <color rgb="FFFF0000"/>
      <name val="メイリオ"/>
      <family val="3"/>
      <charset val="128"/>
    </font>
    <font>
      <sz val="10"/>
      <color theme="1"/>
      <name val="メイリオ"/>
      <family val="3"/>
      <charset val="128"/>
    </font>
    <font>
      <sz val="11"/>
      <color rgb="FFFF0000"/>
      <name val="メイリオ"/>
      <family val="3"/>
      <charset val="128"/>
    </font>
    <font>
      <sz val="12"/>
      <color theme="1"/>
      <name val="メイリオ"/>
      <family val="3"/>
      <charset val="128"/>
    </font>
    <font>
      <b/>
      <sz val="11"/>
      <color theme="0"/>
      <name val="メイリオ"/>
      <family val="3"/>
      <charset val="128"/>
    </font>
    <font>
      <i/>
      <sz val="11"/>
      <name val="メイリオ"/>
      <family val="3"/>
      <charset val="128"/>
    </font>
    <font>
      <sz val="12"/>
      <name val="Meiryo UI"/>
      <family val="3"/>
      <charset val="128"/>
    </font>
    <font>
      <sz val="12"/>
      <color theme="1"/>
      <name val="Meiryo UI"/>
      <family val="3"/>
      <charset val="128"/>
    </font>
    <font>
      <b/>
      <sz val="12"/>
      <color theme="0"/>
      <name val="Meiryo UI"/>
      <family val="3"/>
      <charset val="128"/>
    </font>
    <font>
      <b/>
      <sz val="12"/>
      <name val="Meiryo UI"/>
      <family val="3"/>
      <charset val="128"/>
    </font>
    <font>
      <b/>
      <sz val="14"/>
      <name val="Meiryo UI"/>
      <family val="3"/>
      <charset val="128"/>
    </font>
    <font>
      <sz val="12"/>
      <color rgb="FF0070C0"/>
      <name val="Meiryo UI"/>
      <family val="3"/>
      <charset val="128"/>
    </font>
    <font>
      <b/>
      <sz val="10"/>
      <name val="HG丸ｺﾞｼｯｸM-PRO"/>
      <family val="3"/>
      <charset val="128"/>
    </font>
    <font>
      <b/>
      <sz val="9"/>
      <color theme="0"/>
      <name val="メイリオ"/>
      <family val="3"/>
      <charset val="128"/>
    </font>
    <font>
      <sz val="11"/>
      <color rgb="FFFF0000"/>
      <name val="Meiryo UI"/>
      <family val="3"/>
      <charset val="128"/>
    </font>
    <font>
      <sz val="11"/>
      <color rgb="FFFF0000"/>
      <name val="ＭＳ Ｐゴシック"/>
      <family val="3"/>
      <charset val="128"/>
    </font>
    <font>
      <sz val="10"/>
      <color rgb="FF0000FF"/>
      <name val="メイリオ"/>
      <family val="3"/>
      <charset val="128"/>
    </font>
    <font>
      <sz val="16"/>
      <color rgb="FFFF0000"/>
      <name val="ＭＳ Ｐゴシック"/>
      <family val="3"/>
      <charset val="128"/>
    </font>
    <font>
      <sz val="12"/>
      <color rgb="FFFF0000"/>
      <name val="Meiryo UI"/>
      <family val="3"/>
      <charset val="128"/>
    </font>
    <font>
      <b/>
      <sz val="11"/>
      <name val="ＭＳ Ｐゴシック"/>
      <family val="3"/>
      <charset val="128"/>
    </font>
    <font>
      <b/>
      <sz val="11"/>
      <color rgb="FFFF0000"/>
      <name val="メイリオ"/>
      <family val="3"/>
      <charset val="128"/>
    </font>
    <font>
      <sz val="10"/>
      <color rgb="FF7030A0"/>
      <name val="メイリオ"/>
      <family val="3"/>
      <charset val="128"/>
    </font>
    <font>
      <sz val="10"/>
      <color rgb="FFFF0000"/>
      <name val="HG丸ｺﾞｼｯｸM-PRO"/>
      <family val="3"/>
      <charset val="128"/>
    </font>
    <font>
      <sz val="10"/>
      <name val="ＭＳ 明朝"/>
      <family val="1"/>
      <charset val="128"/>
    </font>
    <font>
      <b/>
      <sz val="10"/>
      <color rgb="FFFF0000"/>
      <name val="HG丸ｺﾞｼｯｸM-PRO"/>
      <family val="3"/>
      <charset val="128"/>
    </font>
    <font>
      <b/>
      <u/>
      <sz val="10"/>
      <color rgb="FFFF0000"/>
      <name val="HG丸ｺﾞｼｯｸM-PRO"/>
      <family val="3"/>
      <charset val="128"/>
    </font>
    <font>
      <b/>
      <sz val="14"/>
      <color theme="0"/>
      <name val="ＭＳ 明朝"/>
      <family val="1"/>
      <charset val="128"/>
    </font>
    <font>
      <sz val="14"/>
      <name val="ＭＳ Ｐゴシック"/>
      <family val="3"/>
      <charset val="128"/>
    </font>
    <font>
      <sz val="16"/>
      <name val="ＭＳ Ｐゴシック"/>
      <family val="3"/>
      <charset val="128"/>
    </font>
    <font>
      <sz val="11"/>
      <name val="ＭＳ Ｐゴシック"/>
      <family val="3"/>
      <charset val="128"/>
      <scheme val="minor"/>
    </font>
    <font>
      <sz val="16"/>
      <name val="ＭＳ Ｐゴシック"/>
      <family val="3"/>
      <charset val="128"/>
      <scheme val="minor"/>
    </font>
    <font>
      <b/>
      <sz val="24"/>
      <name val="ＭＳ Ｐゴシック"/>
      <family val="3"/>
      <charset val="128"/>
      <scheme val="minor"/>
    </font>
    <font>
      <sz val="14"/>
      <name val="ＭＳ Ｐゴシック"/>
      <family val="3"/>
      <charset val="128"/>
      <scheme val="minor"/>
    </font>
    <font>
      <b/>
      <sz val="12"/>
      <color rgb="FFFF0000"/>
      <name val="メイリオ"/>
      <family val="3"/>
      <charset val="128"/>
    </font>
    <font>
      <b/>
      <sz val="10"/>
      <color rgb="FFFF0000"/>
      <name val="メイリオ"/>
      <family val="3"/>
      <charset val="128"/>
    </font>
    <font>
      <sz val="16"/>
      <color rgb="FFFF0000"/>
      <name val="ＭＳ Ｐゴシック"/>
      <family val="3"/>
      <charset val="128"/>
      <scheme val="minor"/>
    </font>
    <font>
      <b/>
      <sz val="20"/>
      <color rgb="FFFF0000"/>
      <name val="ＭＳ 明朝"/>
      <family val="1"/>
      <charset val="128"/>
    </font>
    <font>
      <sz val="6"/>
      <name val="メイリオ"/>
      <family val="3"/>
      <charset val="128"/>
    </font>
  </fonts>
  <fills count="24">
    <fill>
      <patternFill patternType="none"/>
    </fill>
    <fill>
      <patternFill patternType="gray125"/>
    </fill>
    <fill>
      <patternFill patternType="solid">
        <fgColor theme="0" tint="-0.14999847407452621"/>
        <bgColor indexed="64"/>
      </patternFill>
    </fill>
    <fill>
      <patternFill patternType="solid">
        <fgColor theme="7" tint="0.39997558519241921"/>
        <bgColor indexed="64"/>
      </patternFill>
    </fill>
    <fill>
      <patternFill patternType="solid">
        <fgColor theme="0"/>
        <bgColor indexed="64"/>
      </patternFill>
    </fill>
    <fill>
      <patternFill patternType="solid">
        <fgColor theme="8" tint="0.59999389629810485"/>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2" tint="-0.749992370372631"/>
        <bgColor indexed="64"/>
      </patternFill>
    </fill>
    <fill>
      <patternFill patternType="solid">
        <fgColor theme="1" tint="0.249977111117893"/>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1"/>
        <bgColor indexed="64"/>
      </patternFill>
    </fill>
    <fill>
      <patternFill patternType="solid">
        <fgColor theme="7" tint="0.59999389629810485"/>
        <bgColor indexed="64"/>
      </patternFill>
    </fill>
    <fill>
      <patternFill patternType="solid">
        <fgColor rgb="FFCCFFFF"/>
        <bgColor indexed="64"/>
      </patternFill>
    </fill>
    <fill>
      <patternFill patternType="solid">
        <fgColor theme="5" tint="0.59999389629810485"/>
        <bgColor indexed="64"/>
      </patternFill>
    </fill>
    <fill>
      <patternFill patternType="solid">
        <fgColor rgb="FFCCFF33"/>
        <bgColor indexed="64"/>
      </patternFill>
    </fill>
    <fill>
      <patternFill patternType="solid">
        <fgColor rgb="FF3A3838"/>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FFFF99"/>
        <bgColor indexed="64"/>
      </patternFill>
    </fill>
    <fill>
      <patternFill patternType="solid">
        <fgColor rgb="FFCCFF66"/>
        <bgColor indexed="64"/>
      </patternFill>
    </fill>
    <fill>
      <patternFill patternType="solid">
        <fgColor theme="9" tint="0.59999389629810485"/>
        <bgColor indexed="64"/>
      </patternFill>
    </fill>
    <fill>
      <patternFill patternType="solid">
        <fgColor rgb="FFFFCCFF"/>
        <bgColor indexed="64"/>
      </patternFill>
    </fill>
  </fills>
  <borders count="20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right/>
      <top/>
      <bottom style="dotted">
        <color indexed="64"/>
      </bottom>
      <diagonal/>
    </border>
    <border>
      <left style="dotted">
        <color indexed="64"/>
      </left>
      <right/>
      <top/>
      <bottom style="dotted">
        <color indexed="64"/>
      </bottom>
      <diagonal/>
    </border>
    <border>
      <left/>
      <right style="dotted">
        <color indexed="64"/>
      </right>
      <top/>
      <bottom style="dotted">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double">
        <color indexed="64"/>
      </bottom>
      <diagonal style="thin">
        <color indexed="64"/>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hair">
        <color indexed="64"/>
      </left>
      <right/>
      <top style="thin">
        <color indexed="64"/>
      </top>
      <bottom/>
      <diagonal/>
    </border>
    <border>
      <left style="hair">
        <color indexed="64"/>
      </left>
      <right/>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style="medium">
        <color indexed="64"/>
      </right>
      <top style="thin">
        <color theme="1"/>
      </top>
      <bottom style="thin">
        <color theme="1"/>
      </bottom>
      <diagonal/>
    </border>
    <border>
      <left style="medium">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theme="1"/>
      </left>
      <right/>
      <top/>
      <bottom/>
      <diagonal/>
    </border>
    <border>
      <left style="thin">
        <color theme="1"/>
      </left>
      <right style="thin">
        <color theme="1"/>
      </right>
      <top style="thin">
        <color theme="1"/>
      </top>
      <bottom/>
      <diagonal/>
    </border>
    <border>
      <left style="thin">
        <color theme="1"/>
      </left>
      <right style="thin">
        <color indexed="64"/>
      </right>
      <top/>
      <bottom style="thin">
        <color indexed="64"/>
      </bottom>
      <diagonal/>
    </border>
    <border>
      <left style="thin">
        <color theme="1"/>
      </left>
      <right style="thin">
        <color indexed="64"/>
      </right>
      <top style="thin">
        <color indexed="64"/>
      </top>
      <bottom style="thin">
        <color indexed="64"/>
      </bottom>
      <diagonal/>
    </border>
    <border>
      <left style="thin">
        <color theme="1"/>
      </left>
      <right style="thin">
        <color theme="1"/>
      </right>
      <top/>
      <bottom/>
      <diagonal/>
    </border>
    <border>
      <left/>
      <right/>
      <top/>
      <bottom style="thin">
        <color theme="1"/>
      </bottom>
      <diagonal/>
    </border>
    <border>
      <left style="medium">
        <color indexed="64"/>
      </left>
      <right/>
      <top style="double">
        <color theme="1"/>
      </top>
      <bottom style="thin">
        <color theme="1"/>
      </bottom>
      <diagonal/>
    </border>
    <border>
      <left style="thin">
        <color indexed="64"/>
      </left>
      <right style="thin">
        <color indexed="64"/>
      </right>
      <top style="double">
        <color theme="1"/>
      </top>
      <bottom style="thin">
        <color theme="1"/>
      </bottom>
      <diagonal/>
    </border>
    <border>
      <left style="thin">
        <color indexed="64"/>
      </left>
      <right style="medium">
        <color indexed="64"/>
      </right>
      <top style="double">
        <color theme="1"/>
      </top>
      <bottom style="thin">
        <color theme="1"/>
      </bottom>
      <diagonal/>
    </border>
    <border diagonalUp="1">
      <left style="medium">
        <color indexed="64"/>
      </left>
      <right style="thin">
        <color indexed="64"/>
      </right>
      <top style="double">
        <color theme="1"/>
      </top>
      <bottom style="thin">
        <color theme="1"/>
      </bottom>
      <diagonal style="thin">
        <color indexed="64"/>
      </diagonal>
    </border>
    <border diagonalUp="1">
      <left style="thin">
        <color indexed="64"/>
      </left>
      <right/>
      <top style="double">
        <color theme="1"/>
      </top>
      <bottom style="thin">
        <color theme="1"/>
      </bottom>
      <diagonal style="thin">
        <color indexed="64"/>
      </diagonal>
    </border>
    <border diagonalUp="1">
      <left style="thin">
        <color indexed="64"/>
      </left>
      <right style="thin">
        <color theme="1"/>
      </right>
      <top style="double">
        <color theme="1"/>
      </top>
      <bottom style="thin">
        <color theme="1"/>
      </bottom>
      <diagonal style="thin">
        <color indexed="64"/>
      </diagonal>
    </border>
    <border diagonalUp="1">
      <left style="thin">
        <color theme="1"/>
      </left>
      <right style="thin">
        <color theme="1"/>
      </right>
      <top style="double">
        <color theme="1"/>
      </top>
      <bottom style="thin">
        <color theme="1"/>
      </bottom>
      <diagonal style="thin">
        <color theme="1"/>
      </diagonal>
    </border>
    <border>
      <left style="thin">
        <color theme="1"/>
      </left>
      <right style="thin">
        <color indexed="64"/>
      </right>
      <top style="thin">
        <color indexed="64"/>
      </top>
      <bottom style="thin">
        <color theme="1"/>
      </bottom>
      <diagonal/>
    </border>
    <border>
      <left style="thin">
        <color indexed="64"/>
      </left>
      <right style="thin">
        <color indexed="64"/>
      </right>
      <top/>
      <bottom style="thin">
        <color theme="1"/>
      </bottom>
      <diagonal/>
    </border>
    <border>
      <left style="thin">
        <color indexed="64"/>
      </left>
      <right style="medium">
        <color indexed="64"/>
      </right>
      <top style="thin">
        <color indexed="64"/>
      </top>
      <bottom style="thin">
        <color theme="1"/>
      </bottom>
      <diagonal/>
    </border>
    <border>
      <left style="medium">
        <color indexed="64"/>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bottom/>
      <diagonal/>
    </border>
    <border>
      <left style="thin">
        <color indexed="64"/>
      </left>
      <right style="thin">
        <color theme="1"/>
      </right>
      <top style="thin">
        <color indexed="64"/>
      </top>
      <bottom/>
      <diagonal/>
    </border>
    <border>
      <left style="thin">
        <color indexed="64"/>
      </left>
      <right style="thin">
        <color theme="1"/>
      </right>
      <top style="thin">
        <color indexed="64"/>
      </top>
      <bottom style="thin">
        <color theme="1"/>
      </bottom>
      <diagonal/>
    </border>
    <border>
      <left/>
      <right/>
      <top style="thin">
        <color theme="1"/>
      </top>
      <bottom/>
      <diagonal/>
    </border>
    <border>
      <left/>
      <right style="thin">
        <color theme="1"/>
      </right>
      <top style="thin">
        <color indexed="64"/>
      </top>
      <bottom style="thin">
        <color indexed="64"/>
      </bottom>
      <diagonal/>
    </border>
    <border>
      <left style="thin">
        <color theme="1"/>
      </left>
      <right/>
      <top/>
      <bottom style="thin">
        <color theme="1"/>
      </bottom>
      <diagonal/>
    </border>
    <border>
      <left/>
      <right style="thin">
        <color indexed="64"/>
      </right>
      <top/>
      <bottom style="thin">
        <color theme="1"/>
      </bottom>
      <diagonal/>
    </border>
    <border>
      <left/>
      <right style="thin">
        <color theme="1"/>
      </right>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style="thin">
        <color theme="1"/>
      </left>
      <right/>
      <top style="thin">
        <color theme="1"/>
      </top>
      <bottom/>
      <diagonal/>
    </border>
    <border>
      <left style="thin">
        <color theme="1"/>
      </left>
      <right/>
      <top style="double">
        <color theme="1"/>
      </top>
      <bottom style="thin">
        <color theme="1"/>
      </bottom>
      <diagonal/>
    </border>
    <border>
      <left/>
      <right/>
      <top style="double">
        <color theme="1"/>
      </top>
      <bottom style="thin">
        <color theme="1"/>
      </bottom>
      <diagonal/>
    </border>
    <border>
      <left/>
      <right style="medium">
        <color indexed="64"/>
      </right>
      <top style="double">
        <color theme="1"/>
      </top>
      <bottom style="thin">
        <color theme="1"/>
      </bottom>
      <diagonal/>
    </border>
    <border>
      <left style="thin">
        <color indexed="64"/>
      </left>
      <right/>
      <top style="thin">
        <color theme="1"/>
      </top>
      <bottom style="thin">
        <color theme="1"/>
      </bottom>
      <diagonal/>
    </border>
    <border>
      <left/>
      <right/>
      <top style="thin">
        <color theme="1"/>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indexed="64"/>
      </top>
      <bottom/>
      <diagonal/>
    </border>
    <border>
      <left/>
      <right style="thin">
        <color theme="1"/>
      </right>
      <top/>
      <bottom/>
      <diagonal/>
    </border>
    <border>
      <left/>
      <right style="thin">
        <color theme="1"/>
      </right>
      <top/>
      <bottom style="thin">
        <color indexed="64"/>
      </bottom>
      <diagonal/>
    </border>
    <border>
      <left/>
      <right style="thin">
        <color indexed="64"/>
      </right>
      <top style="thin">
        <color theme="1"/>
      </top>
      <bottom style="thin">
        <color theme="1"/>
      </bottom>
      <diagonal/>
    </border>
    <border>
      <left style="thin">
        <color indexed="64"/>
      </left>
      <right/>
      <top style="thin">
        <color theme="1"/>
      </top>
      <bottom style="thin">
        <color indexed="64"/>
      </bottom>
      <diagonal/>
    </border>
    <border>
      <left/>
      <right style="thin">
        <color indexed="64"/>
      </right>
      <top style="thin">
        <color theme="1"/>
      </top>
      <bottom style="thin">
        <color indexed="64"/>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bottom style="thin">
        <color indexed="64"/>
      </bottom>
      <diagonal/>
    </border>
    <border>
      <left style="thin">
        <color theme="1"/>
      </left>
      <right style="thin">
        <color indexed="64"/>
      </right>
      <top style="thin">
        <color indexed="64"/>
      </top>
      <bottom/>
      <diagonal/>
    </border>
    <border>
      <left/>
      <right style="thin">
        <color theme="1"/>
      </right>
      <top style="thin">
        <color theme="1"/>
      </top>
      <bottom/>
      <diagonal/>
    </border>
    <border>
      <left/>
      <right style="thin">
        <color indexed="64"/>
      </right>
      <top style="thin">
        <color theme="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theme="1"/>
      </left>
      <right style="thin">
        <color indexed="64"/>
      </right>
      <top style="thin">
        <color indexed="64"/>
      </top>
      <bottom style="hair">
        <color indexed="64"/>
      </bottom>
      <diagonal/>
    </border>
    <border>
      <left style="thin">
        <color theme="1"/>
      </left>
      <right style="thin">
        <color indexed="64"/>
      </right>
      <top style="hair">
        <color indexed="64"/>
      </top>
      <bottom style="hair">
        <color indexed="64"/>
      </bottom>
      <diagonal/>
    </border>
    <border>
      <left style="thin">
        <color indexed="64"/>
      </left>
      <right style="thin">
        <color theme="1"/>
      </right>
      <top/>
      <bottom style="hair">
        <color indexed="64"/>
      </bottom>
      <diagonal/>
    </border>
    <border>
      <left style="thin">
        <color indexed="64"/>
      </left>
      <right style="thin">
        <color theme="1"/>
      </right>
      <top style="hair">
        <color indexed="64"/>
      </top>
      <bottom style="hair">
        <color indexed="64"/>
      </bottom>
      <diagonal/>
    </border>
    <border>
      <left style="thin">
        <color indexed="64"/>
      </left>
      <right/>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theme="1"/>
      </left>
      <right style="thin">
        <color theme="1"/>
      </right>
      <top style="hair">
        <color theme="1"/>
      </top>
      <bottom style="thin">
        <color theme="1"/>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indexed="64"/>
      </left>
      <right style="thin">
        <color indexed="64"/>
      </right>
      <top style="thin">
        <color theme="1"/>
      </top>
      <bottom/>
      <diagonal/>
    </border>
    <border>
      <left style="thin">
        <color theme="1"/>
      </left>
      <right style="thin">
        <color theme="1"/>
      </right>
      <top style="hair">
        <color theme="1"/>
      </top>
      <bottom/>
      <diagonal/>
    </border>
    <border>
      <left style="thin">
        <color theme="1"/>
      </left>
      <right style="thin">
        <color theme="1"/>
      </right>
      <top style="thin">
        <color theme="1"/>
      </top>
      <bottom style="hair">
        <color theme="1"/>
      </bottom>
      <diagonal/>
    </border>
    <border>
      <left/>
      <right style="thin">
        <color indexed="64"/>
      </right>
      <top style="hair">
        <color indexed="64"/>
      </top>
      <bottom/>
      <diagonal/>
    </border>
    <border diagonalDown="1">
      <left style="thin">
        <color auto="1"/>
      </left>
      <right style="thin">
        <color auto="1"/>
      </right>
      <top style="thin">
        <color auto="1"/>
      </top>
      <bottom style="thin">
        <color auto="1"/>
      </bottom>
      <diagonal style="thin">
        <color auto="1"/>
      </diagonal>
    </border>
    <border diagonalDown="1">
      <left style="thin">
        <color auto="1"/>
      </left>
      <right style="thin">
        <color auto="1"/>
      </right>
      <top style="thin">
        <color auto="1"/>
      </top>
      <bottom/>
      <diagonal style="thin">
        <color auto="1"/>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diagonalUp="1">
      <left style="thin">
        <color auto="1"/>
      </left>
      <right style="thin">
        <color indexed="64"/>
      </right>
      <top style="thin">
        <color auto="1"/>
      </top>
      <bottom style="thick">
        <color auto="1"/>
      </bottom>
      <diagonal style="thin">
        <color auto="1"/>
      </diagonal>
    </border>
    <border>
      <left/>
      <right style="thick">
        <color auto="1"/>
      </right>
      <top style="thin">
        <color auto="1"/>
      </top>
      <bottom style="thin">
        <color auto="1"/>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auto="1"/>
      </right>
      <top style="thin">
        <color indexed="64"/>
      </top>
      <bottom/>
      <diagonal/>
    </border>
    <border>
      <left style="hair">
        <color indexed="64"/>
      </left>
      <right style="thin">
        <color auto="1"/>
      </right>
      <top/>
      <bottom style="thin">
        <color indexed="64"/>
      </bottom>
      <diagonal/>
    </border>
    <border>
      <left style="hair">
        <color indexed="64"/>
      </left>
      <right style="hair">
        <color indexed="64"/>
      </right>
      <top style="thin">
        <color auto="1"/>
      </top>
      <bottom style="thin">
        <color auto="1"/>
      </bottom>
      <diagonal/>
    </border>
    <border>
      <left style="hair">
        <color indexed="64"/>
      </left>
      <right/>
      <top style="thin">
        <color auto="1"/>
      </top>
      <bottom style="thin">
        <color auto="1"/>
      </bottom>
      <diagonal/>
    </border>
    <border diagonalUp="1">
      <left style="thin">
        <color indexed="64"/>
      </left>
      <right style="thin">
        <color theme="1"/>
      </right>
      <top style="hair">
        <color indexed="64"/>
      </top>
      <bottom/>
      <diagonal style="thin">
        <color indexed="64"/>
      </diagonal>
    </border>
    <border>
      <left style="thin">
        <color theme="1"/>
      </left>
      <right style="thin">
        <color indexed="64"/>
      </right>
      <top/>
      <bottom style="hair">
        <color indexed="64"/>
      </bottom>
      <diagonal/>
    </border>
    <border>
      <left style="thick">
        <color rgb="FFFF0000"/>
      </left>
      <right style="thin">
        <color indexed="64"/>
      </right>
      <top style="thick">
        <color rgb="FFFF0000"/>
      </top>
      <bottom style="hair">
        <color indexed="64"/>
      </bottom>
      <diagonal/>
    </border>
    <border>
      <left style="thin">
        <color indexed="64"/>
      </left>
      <right style="thin">
        <color indexed="64"/>
      </right>
      <top style="thick">
        <color rgb="FFFF0000"/>
      </top>
      <bottom style="hair">
        <color indexed="64"/>
      </bottom>
      <diagonal/>
    </border>
    <border>
      <left style="thin">
        <color indexed="64"/>
      </left>
      <right style="thick">
        <color rgb="FFFF0000"/>
      </right>
      <top style="thick">
        <color rgb="FFFF0000"/>
      </top>
      <bottom style="hair">
        <color indexed="64"/>
      </bottom>
      <diagonal/>
    </border>
    <border>
      <left style="thick">
        <color rgb="FFFF0000"/>
      </left>
      <right style="thin">
        <color indexed="64"/>
      </right>
      <top style="hair">
        <color indexed="64"/>
      </top>
      <bottom style="hair">
        <color indexed="64"/>
      </bottom>
      <diagonal/>
    </border>
    <border>
      <left style="thin">
        <color indexed="64"/>
      </left>
      <right style="thick">
        <color rgb="FFFF0000"/>
      </right>
      <top style="hair">
        <color indexed="64"/>
      </top>
      <bottom style="hair">
        <color indexed="64"/>
      </bottom>
      <diagonal/>
    </border>
    <border>
      <left style="thick">
        <color rgb="FFFF0000"/>
      </left>
      <right style="thin">
        <color indexed="64"/>
      </right>
      <top style="hair">
        <color indexed="64"/>
      </top>
      <bottom style="thick">
        <color rgb="FFFF0000"/>
      </bottom>
      <diagonal/>
    </border>
    <border>
      <left style="thin">
        <color indexed="64"/>
      </left>
      <right style="thin">
        <color indexed="64"/>
      </right>
      <top style="hair">
        <color indexed="64"/>
      </top>
      <bottom style="thick">
        <color rgb="FFFF0000"/>
      </bottom>
      <diagonal/>
    </border>
    <border>
      <left style="thin">
        <color indexed="64"/>
      </left>
      <right style="thick">
        <color rgb="FFFF0000"/>
      </right>
      <top style="hair">
        <color indexed="64"/>
      </top>
      <bottom style="thick">
        <color rgb="FFFF0000"/>
      </bottom>
      <diagonal/>
    </border>
    <border>
      <left style="thin">
        <color theme="1"/>
      </left>
      <right style="thin">
        <color indexed="64"/>
      </right>
      <top/>
      <bottom/>
      <diagonal/>
    </border>
    <border>
      <left style="thick">
        <color rgb="FFFF0000"/>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diagonalUp="1">
      <left/>
      <right style="thin">
        <color theme="1"/>
      </right>
      <top style="hair">
        <color indexed="64"/>
      </top>
      <bottom style="hair">
        <color indexed="64"/>
      </bottom>
      <diagonal style="thin">
        <color indexed="64"/>
      </diagonal>
    </border>
    <border diagonalUp="1">
      <left style="thin">
        <color indexed="64"/>
      </left>
      <right style="thin">
        <color theme="1"/>
      </right>
      <top/>
      <bottom/>
      <diagonal style="thin">
        <color indexed="64"/>
      </diagonal>
    </border>
    <border>
      <left style="thick">
        <color rgb="FFFF0000"/>
      </left>
      <right style="thin">
        <color theme="1"/>
      </right>
      <top style="thick">
        <color rgb="FFFF0000"/>
      </top>
      <bottom style="thick">
        <color rgb="FFFF0000"/>
      </bottom>
      <diagonal/>
    </border>
    <border>
      <left style="thin">
        <color theme="1"/>
      </left>
      <right style="thick">
        <color rgb="FFFF0000"/>
      </right>
      <top style="thick">
        <color rgb="FFFF0000"/>
      </top>
      <bottom style="thick">
        <color rgb="FFFF0000"/>
      </bottom>
      <diagonal/>
    </border>
    <border>
      <left style="thick">
        <color rgb="FFFF0000"/>
      </left>
      <right style="thin">
        <color indexed="64"/>
      </right>
      <top style="hair">
        <color indexed="64"/>
      </top>
      <bottom/>
      <diagonal/>
    </border>
    <border>
      <left style="thin">
        <color indexed="64"/>
      </left>
      <right style="thick">
        <color rgb="FFFF0000"/>
      </right>
      <top style="hair">
        <color indexed="64"/>
      </top>
      <bottom/>
      <diagonal/>
    </border>
    <border>
      <left style="thick">
        <color rgb="FFFF0000"/>
      </left>
      <right style="thin">
        <color indexed="64"/>
      </right>
      <top/>
      <bottom style="hair">
        <color indexed="64"/>
      </bottom>
      <diagonal/>
    </border>
    <border>
      <left style="thin">
        <color indexed="64"/>
      </left>
      <right style="thick">
        <color rgb="FFFF0000"/>
      </right>
      <top/>
      <bottom style="hair">
        <color indexed="64"/>
      </bottom>
      <diagonal/>
    </border>
    <border>
      <left style="medium">
        <color indexed="64"/>
      </left>
      <right style="thin">
        <color indexed="64"/>
      </right>
      <top/>
      <bottom style="thin">
        <color theme="1"/>
      </bottom>
      <diagonal/>
    </border>
    <border>
      <left style="thin">
        <color indexed="64"/>
      </left>
      <right style="medium">
        <color indexed="64"/>
      </right>
      <top/>
      <bottom style="thin">
        <color theme="1"/>
      </bottom>
      <diagonal/>
    </border>
    <border>
      <left/>
      <right/>
      <top/>
      <bottom style="double">
        <color theme="1"/>
      </bottom>
      <diagonal/>
    </border>
    <border>
      <left style="thin">
        <color theme="1"/>
      </left>
      <right/>
      <top style="thin">
        <color indexed="64"/>
      </top>
      <bottom style="double">
        <color theme="1"/>
      </bottom>
      <diagonal/>
    </border>
    <border>
      <left/>
      <right/>
      <top style="thin">
        <color indexed="64"/>
      </top>
      <bottom style="double">
        <color theme="1"/>
      </bottom>
      <diagonal/>
    </border>
    <border>
      <left style="thin">
        <color theme="1"/>
      </left>
      <right/>
      <top/>
      <bottom style="double">
        <color theme="1"/>
      </bottom>
      <diagonal/>
    </border>
    <border>
      <left style="medium">
        <color rgb="FFFF0000"/>
      </left>
      <right style="medium">
        <color rgb="FFFF0000"/>
      </right>
      <top style="medium">
        <color rgb="FFFF0000"/>
      </top>
      <bottom style="medium">
        <color rgb="FFFF0000"/>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hair">
        <color indexed="64"/>
      </left>
      <right/>
      <top/>
      <bottom/>
      <diagonal/>
    </border>
    <border>
      <left style="medium">
        <color rgb="FFFF0000"/>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style="medium">
        <color rgb="FFFF0000"/>
      </right>
      <top/>
      <bottom style="medium">
        <color rgb="FFFF0000"/>
      </bottom>
      <diagonal/>
    </border>
    <border>
      <left style="medium">
        <color rgb="FFFF0000"/>
      </left>
      <right style="medium">
        <color rgb="FFFF0000"/>
      </right>
      <top style="medium">
        <color rgb="FFFF0000"/>
      </top>
      <bottom/>
      <diagonal/>
    </border>
    <border>
      <left style="medium">
        <color rgb="FFFF0000"/>
      </left>
      <right style="medium">
        <color rgb="FFFF0000"/>
      </right>
      <top/>
      <bottom style="medium">
        <color rgb="FFFF0000"/>
      </bottom>
      <diagonal/>
    </border>
    <border>
      <left style="thin">
        <color indexed="64"/>
      </left>
      <right style="hair">
        <color indexed="64"/>
      </right>
      <top/>
      <bottom/>
      <diagonal/>
    </border>
    <border>
      <left style="hair">
        <color indexed="64"/>
      </left>
      <right style="hair">
        <color indexed="64"/>
      </right>
      <top/>
      <bottom style="thin">
        <color auto="1"/>
      </bottom>
      <diagonal/>
    </border>
    <border>
      <left/>
      <right style="hair">
        <color indexed="64"/>
      </right>
      <top/>
      <bottom style="thin">
        <color indexed="64"/>
      </bottom>
      <diagonal/>
    </border>
    <border>
      <left/>
      <right style="hair">
        <color indexed="64"/>
      </right>
      <top style="thin">
        <color indexed="64"/>
      </top>
      <bottom/>
      <diagonal/>
    </border>
    <border>
      <left style="medium">
        <color rgb="FFFF0000"/>
      </left>
      <right/>
      <top style="thin">
        <color theme="1"/>
      </top>
      <bottom style="thin">
        <color theme="1"/>
      </bottom>
      <diagonal/>
    </border>
    <border>
      <left/>
      <right style="thin">
        <color theme="1"/>
      </right>
      <top style="thin">
        <color theme="1"/>
      </top>
      <bottom style="thin">
        <color theme="1"/>
      </bottom>
      <diagonal/>
    </border>
    <border>
      <left/>
      <right/>
      <top/>
      <bottom style="medium">
        <color rgb="FFFF0000"/>
      </bottom>
      <diagonal/>
    </border>
    <border>
      <left style="hair">
        <color indexed="64"/>
      </left>
      <right/>
      <top/>
      <bottom style="medium">
        <color rgb="FFFF0000"/>
      </bottom>
      <diagonal/>
    </border>
    <border>
      <left/>
      <right style="thin">
        <color indexed="64"/>
      </right>
      <top/>
      <bottom style="medium">
        <color rgb="FFFF0000"/>
      </bottom>
      <diagonal/>
    </border>
    <border>
      <left style="hair">
        <color auto="1"/>
      </left>
      <right/>
      <top style="medium">
        <color rgb="FFFF0000"/>
      </top>
      <bottom style="medium">
        <color rgb="FFFF0000"/>
      </bottom>
      <diagonal/>
    </border>
    <border>
      <left style="medium">
        <color rgb="FFFF0000"/>
      </left>
      <right/>
      <top style="thin">
        <color indexed="64"/>
      </top>
      <bottom/>
      <diagonal/>
    </border>
    <border>
      <left style="medium">
        <color rgb="FFFF0000"/>
      </left>
      <right/>
      <top/>
      <bottom style="thin">
        <color indexed="64"/>
      </bottom>
      <diagonal/>
    </border>
    <border>
      <left style="medium">
        <color rgb="FFFF0000"/>
      </left>
      <right/>
      <top style="thin">
        <color indexed="64"/>
      </top>
      <bottom style="hair">
        <color theme="1"/>
      </bottom>
      <diagonal/>
    </border>
    <border>
      <left/>
      <right/>
      <top style="thin">
        <color indexed="64"/>
      </top>
      <bottom style="hair">
        <color theme="1"/>
      </bottom>
      <diagonal/>
    </border>
    <border>
      <left/>
      <right style="thin">
        <color indexed="64"/>
      </right>
      <top style="thin">
        <color indexed="64"/>
      </top>
      <bottom style="hair">
        <color theme="1"/>
      </bottom>
      <diagonal/>
    </border>
  </borders>
  <cellStyleXfs count="15">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28" fillId="0" borderId="0"/>
    <xf numFmtId="0" fontId="28" fillId="0" borderId="0">
      <alignment vertical="center"/>
    </xf>
    <xf numFmtId="0" fontId="1" fillId="0" borderId="0">
      <alignment vertical="center"/>
    </xf>
    <xf numFmtId="0" fontId="27" fillId="0" borderId="0"/>
    <xf numFmtId="0" fontId="28" fillId="0" borderId="0">
      <alignment vertical="center"/>
    </xf>
    <xf numFmtId="0" fontId="1" fillId="0" borderId="0"/>
    <xf numFmtId="0" fontId="28" fillId="0" borderId="0">
      <alignment vertical="center"/>
    </xf>
    <xf numFmtId="0" fontId="28" fillId="0" borderId="0">
      <alignment vertical="center"/>
    </xf>
    <xf numFmtId="0" fontId="29" fillId="0" borderId="0">
      <alignment vertical="center"/>
    </xf>
    <xf numFmtId="0" fontId="1" fillId="0" borderId="0"/>
    <xf numFmtId="0" fontId="1" fillId="0" borderId="0"/>
    <xf numFmtId="0" fontId="1" fillId="0" borderId="0"/>
  </cellStyleXfs>
  <cellXfs count="1381">
    <xf numFmtId="0" fontId="0" fillId="0" borderId="0" xfId="0">
      <alignment vertical="center"/>
    </xf>
    <xf numFmtId="0" fontId="5" fillId="0" borderId="0" xfId="0" applyFont="1" applyFill="1">
      <alignment vertical="center"/>
    </xf>
    <xf numFmtId="0" fontId="7" fillId="0" borderId="0" xfId="0" applyFont="1" applyFill="1">
      <alignment vertical="center"/>
    </xf>
    <xf numFmtId="0" fontId="8" fillId="0" borderId="0" xfId="0" applyFont="1" applyFill="1" applyBorder="1" applyAlignment="1">
      <alignment horizontal="right" vertical="center"/>
    </xf>
    <xf numFmtId="0" fontId="9" fillId="0" borderId="0" xfId="0" applyFont="1" applyFill="1" applyBorder="1" applyAlignment="1">
      <alignment horizontal="right" vertical="center"/>
    </xf>
    <xf numFmtId="0" fontId="4" fillId="0" borderId="0" xfId="0" applyFont="1" applyFill="1" applyAlignment="1">
      <alignment vertical="center"/>
    </xf>
    <xf numFmtId="0" fontId="4" fillId="0" borderId="0" xfId="13" applyFont="1" applyFill="1"/>
    <xf numFmtId="0" fontId="5" fillId="0" borderId="0" xfId="13" applyFont="1" applyFill="1" applyAlignment="1">
      <alignment horizontal="lef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4" fillId="0" borderId="0" xfId="0" applyFont="1" applyFill="1" applyBorder="1" applyAlignment="1">
      <alignment vertical="center"/>
    </xf>
    <xf numFmtId="0" fontId="10" fillId="0" borderId="0" xfId="0" applyFont="1" applyFill="1" applyAlignment="1">
      <alignment horizontal="center" vertical="center"/>
    </xf>
    <xf numFmtId="0" fontId="4" fillId="0" borderId="0" xfId="13" applyFont="1" applyFill="1" applyBorder="1"/>
    <xf numFmtId="0" fontId="7" fillId="0" borderId="0" xfId="13" applyFont="1" applyFill="1"/>
    <xf numFmtId="0" fontId="6" fillId="0" borderId="0" xfId="0" applyFont="1" applyFill="1">
      <alignment vertical="center"/>
    </xf>
    <xf numFmtId="0" fontId="6" fillId="0" borderId="0" xfId="0" applyFont="1" applyFill="1" applyBorder="1" applyAlignment="1">
      <alignment horizontal="center" vertical="center" wrapText="1"/>
    </xf>
    <xf numFmtId="0" fontId="13" fillId="0" borderId="0" xfId="0" applyFont="1" applyFill="1">
      <alignment vertical="center"/>
    </xf>
    <xf numFmtId="0" fontId="5" fillId="0" borderId="0" xfId="13" applyFont="1" applyFill="1"/>
    <xf numFmtId="0" fontId="15" fillId="0" borderId="0" xfId="0" applyFont="1" applyFill="1">
      <alignment vertical="center"/>
    </xf>
    <xf numFmtId="0" fontId="15" fillId="0" borderId="0" xfId="0" applyFont="1" applyFill="1" applyBorder="1" applyAlignment="1">
      <alignment horizontal="left" vertical="center"/>
    </xf>
    <xf numFmtId="0" fontId="15" fillId="0" borderId="0" xfId="0" applyFont="1" applyFill="1" applyBorder="1" applyAlignment="1">
      <alignment horizontal="right" vertical="center"/>
    </xf>
    <xf numFmtId="0" fontId="15" fillId="0" borderId="0" xfId="13" applyFont="1" applyFill="1"/>
    <xf numFmtId="0" fontId="15" fillId="0" borderId="0" xfId="0" applyFont="1" applyFill="1" applyAlignment="1">
      <alignment vertical="center"/>
    </xf>
    <xf numFmtId="0" fontId="30" fillId="0" borderId="0" xfId="0" applyFont="1" applyFill="1">
      <alignment vertical="center"/>
    </xf>
    <xf numFmtId="0" fontId="6" fillId="0" borderId="0" xfId="0" applyFont="1" applyFill="1" applyBorder="1" applyAlignment="1">
      <alignment vertical="center" wrapText="1"/>
    </xf>
    <xf numFmtId="0" fontId="4" fillId="0" borderId="0" xfId="0" applyFont="1" applyFill="1">
      <alignment vertical="center"/>
    </xf>
    <xf numFmtId="0" fontId="4" fillId="0" borderId="0" xfId="0" applyFont="1" applyFill="1" applyBorder="1">
      <alignment vertical="center"/>
    </xf>
    <xf numFmtId="0" fontId="13" fillId="0" borderId="0" xfId="0" applyFont="1" applyFill="1" applyBorder="1">
      <alignment vertical="center"/>
    </xf>
    <xf numFmtId="0" fontId="5" fillId="0" borderId="0" xfId="0" applyFont="1" applyFill="1" applyBorder="1">
      <alignment vertical="center"/>
    </xf>
    <xf numFmtId="0" fontId="4" fillId="0" borderId="0" xfId="0" applyFont="1" applyFill="1" applyBorder="1" applyAlignment="1">
      <alignment vertical="center" wrapText="1"/>
    </xf>
    <xf numFmtId="0" fontId="5" fillId="0" borderId="0" xfId="0" applyFont="1" applyFill="1" applyBorder="1" applyAlignment="1">
      <alignment horizontal="left" vertical="center"/>
    </xf>
    <xf numFmtId="0" fontId="5" fillId="0" borderId="0" xfId="0" applyFont="1" applyFill="1" applyAlignment="1">
      <alignment vertical="center"/>
    </xf>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5" fillId="0" borderId="0" xfId="0" applyFont="1" applyFill="1" applyAlignment="1"/>
    <xf numFmtId="0" fontId="22" fillId="0" borderId="0" xfId="0" applyFont="1" applyFill="1">
      <alignment vertical="center"/>
    </xf>
    <xf numFmtId="0" fontId="7" fillId="0" borderId="0" xfId="5" applyFont="1" applyFill="1">
      <alignment vertical="center"/>
    </xf>
    <xf numFmtId="0" fontId="4" fillId="0" borderId="0" xfId="12" applyFont="1" applyFill="1"/>
    <xf numFmtId="0" fontId="4" fillId="0" borderId="0" xfId="12" applyFont="1" applyFill="1" applyBorder="1"/>
    <xf numFmtId="0" fontId="5" fillId="0" borderId="0" xfId="12" applyFont="1" applyFill="1" applyAlignment="1">
      <alignment horizontal="left" vertical="center"/>
    </xf>
    <xf numFmtId="0" fontId="5" fillId="0" borderId="0" xfId="12" applyFont="1" applyFill="1"/>
    <xf numFmtId="0" fontId="5" fillId="0" borderId="0" xfId="14" applyFont="1" applyFill="1"/>
    <xf numFmtId="0" fontId="4" fillId="0" borderId="0" xfId="14" applyFont="1" applyFill="1" applyAlignment="1">
      <alignment vertical="center"/>
    </xf>
    <xf numFmtId="0" fontId="4" fillId="0" borderId="0" xfId="14" applyFont="1" applyFill="1" applyAlignment="1">
      <alignment vertical="center" wrapText="1"/>
    </xf>
    <xf numFmtId="0" fontId="4" fillId="0" borderId="0" xfId="12" applyFont="1" applyFill="1" applyAlignment="1">
      <alignment wrapText="1"/>
    </xf>
    <xf numFmtId="0" fontId="4" fillId="0" borderId="13" xfId="0" applyFont="1" applyFill="1" applyBorder="1" applyAlignment="1">
      <alignment vertical="center"/>
    </xf>
    <xf numFmtId="0" fontId="4" fillId="2" borderId="16" xfId="8" applyFont="1" applyFill="1" applyBorder="1" applyAlignment="1">
      <alignment horizontal="center" vertical="center" wrapText="1" shrinkToFit="1" readingOrder="1"/>
    </xf>
    <xf numFmtId="0" fontId="15" fillId="0" borderId="0" xfId="0" applyFont="1" applyFill="1" applyBorder="1">
      <alignment vertical="center"/>
    </xf>
    <xf numFmtId="0" fontId="15" fillId="0" borderId="0" xfId="0" applyFont="1" applyFill="1" applyAlignment="1">
      <alignment horizontal="center" vertical="center"/>
    </xf>
    <xf numFmtId="0" fontId="15" fillId="0" borderId="0" xfId="13" applyFont="1" applyFill="1" applyAlignment="1">
      <alignment horizontal="center" vertical="center"/>
    </xf>
    <xf numFmtId="0" fontId="16"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13" applyFont="1" applyFill="1" applyAlignment="1">
      <alignment vertical="center"/>
    </xf>
    <xf numFmtId="0" fontId="4" fillId="0" borderId="0" xfId="0" applyFont="1" applyFill="1" applyBorder="1" applyAlignment="1">
      <alignment horizontal="center" vertical="center"/>
    </xf>
    <xf numFmtId="0" fontId="7" fillId="0" borderId="0" xfId="0" applyFont="1" applyFill="1" applyAlignment="1">
      <alignment vertical="center"/>
    </xf>
    <xf numFmtId="0" fontId="7" fillId="0" borderId="0" xfId="0" applyFont="1" applyFill="1" applyBorder="1" applyAlignment="1">
      <alignment horizontal="center" vertical="center"/>
    </xf>
    <xf numFmtId="0" fontId="7" fillId="0" borderId="0" xfId="0" applyFont="1" applyFill="1" applyBorder="1">
      <alignment vertical="center"/>
    </xf>
    <xf numFmtId="0" fontId="22" fillId="0" borderId="0" xfId="0" applyFont="1" applyFill="1" applyAlignment="1">
      <alignment vertical="center"/>
    </xf>
    <xf numFmtId="0" fontId="4" fillId="0" borderId="0" xfId="0" applyFont="1" applyFill="1" applyBorder="1" applyAlignment="1">
      <alignment horizontal="left" vertical="center"/>
    </xf>
    <xf numFmtId="0" fontId="6" fillId="0" borderId="0" xfId="0" applyFont="1" applyFill="1" applyBorder="1">
      <alignment vertical="center"/>
    </xf>
    <xf numFmtId="0" fontId="22" fillId="0" borderId="0" xfId="0" applyFont="1" applyFill="1" applyBorder="1" applyAlignment="1">
      <alignment vertical="center"/>
    </xf>
    <xf numFmtId="0" fontId="4" fillId="0" borderId="0" xfId="0" applyFont="1" applyFill="1" applyBorder="1" applyAlignment="1">
      <alignment horizontal="left" vertical="center" wrapText="1"/>
    </xf>
    <xf numFmtId="0" fontId="7" fillId="0" borderId="0" xfId="0" applyFont="1" applyFill="1" applyAlignment="1">
      <alignment horizontal="left" vertical="center" indent="1"/>
    </xf>
    <xf numFmtId="0" fontId="4" fillId="0" borderId="17" xfId="0" applyFont="1" applyFill="1" applyBorder="1" applyAlignment="1">
      <alignment horizontal="left" vertical="center"/>
    </xf>
    <xf numFmtId="178" fontId="10" fillId="0" borderId="18" xfId="1" applyNumberFormat="1" applyFont="1" applyFill="1" applyBorder="1" applyAlignment="1">
      <alignment horizontal="right" vertical="center" wrapText="1"/>
    </xf>
    <xf numFmtId="0" fontId="4" fillId="0" borderId="18" xfId="0" applyFont="1" applyFill="1" applyBorder="1" applyAlignment="1">
      <alignment horizontal="center" vertical="center" wrapText="1"/>
    </xf>
    <xf numFmtId="179" fontId="10" fillId="0" borderId="18" xfId="0" applyNumberFormat="1" applyFont="1" applyFill="1" applyBorder="1" applyAlignment="1">
      <alignment vertical="center" wrapText="1" shrinkToFit="1"/>
    </xf>
    <xf numFmtId="0" fontId="4" fillId="0" borderId="18" xfId="0" applyFont="1" applyFill="1" applyBorder="1">
      <alignment vertical="center"/>
    </xf>
    <xf numFmtId="0" fontId="4" fillId="0" borderId="19" xfId="0" applyFont="1" applyFill="1" applyBorder="1">
      <alignment vertical="center"/>
    </xf>
    <xf numFmtId="0" fontId="13" fillId="0" borderId="21" xfId="0" applyFont="1" applyFill="1" applyBorder="1">
      <alignment vertical="center"/>
    </xf>
    <xf numFmtId="0" fontId="13" fillId="0" borderId="22" xfId="0" applyFont="1" applyFill="1" applyBorder="1">
      <alignment vertical="center"/>
    </xf>
    <xf numFmtId="0" fontId="13" fillId="0" borderId="24" xfId="0" applyFont="1" applyFill="1" applyBorder="1">
      <alignment vertical="center"/>
    </xf>
    <xf numFmtId="180" fontId="10" fillId="0" borderId="0" xfId="0" applyNumberFormat="1" applyFont="1" applyFill="1" applyBorder="1" applyAlignment="1">
      <alignment horizontal="center" vertical="center"/>
    </xf>
    <xf numFmtId="0" fontId="7" fillId="0" borderId="0" xfId="0" applyFont="1" applyFill="1" applyBorder="1" applyAlignment="1">
      <alignment horizontal="right" vertical="center"/>
    </xf>
    <xf numFmtId="0" fontId="4" fillId="0" borderId="0" xfId="13" applyFont="1" applyFill="1" applyAlignment="1">
      <alignment vertical="center"/>
    </xf>
    <xf numFmtId="0" fontId="4" fillId="0" borderId="5" xfId="13" quotePrefix="1" applyFont="1" applyFill="1" applyBorder="1" applyAlignment="1">
      <alignment vertical="center"/>
    </xf>
    <xf numFmtId="0" fontId="4" fillId="0" borderId="16" xfId="13" quotePrefix="1" applyFont="1" applyFill="1" applyBorder="1" applyAlignment="1">
      <alignment vertical="center"/>
    </xf>
    <xf numFmtId="0" fontId="4" fillId="0" borderId="10" xfId="13" quotePrefix="1" applyFont="1" applyFill="1" applyBorder="1" applyAlignment="1">
      <alignment vertical="center"/>
    </xf>
    <xf numFmtId="0" fontId="4" fillId="0" borderId="8" xfId="13" quotePrefix="1" applyFont="1" applyFill="1" applyBorder="1" applyAlignment="1">
      <alignment vertical="center"/>
    </xf>
    <xf numFmtId="0" fontId="4" fillId="0" borderId="3" xfId="13" quotePrefix="1" applyFont="1" applyFill="1" applyBorder="1" applyAlignment="1">
      <alignment vertical="center"/>
    </xf>
    <xf numFmtId="0" fontId="11" fillId="0" borderId="0" xfId="0" applyFont="1" applyFill="1" applyAlignment="1">
      <alignment vertical="center"/>
    </xf>
    <xf numFmtId="0" fontId="5" fillId="0" borderId="0" xfId="0" applyFont="1" applyFill="1" applyBorder="1" applyAlignment="1"/>
    <xf numFmtId="177" fontId="7" fillId="0" borderId="0" xfId="0" applyNumberFormat="1" applyFont="1" applyFill="1" applyBorder="1" applyAlignment="1">
      <alignment horizontal="center"/>
    </xf>
    <xf numFmtId="0" fontId="7" fillId="0" borderId="0" xfId="0" applyFont="1" applyFill="1" applyBorder="1" applyAlignment="1">
      <alignment horizontal="center"/>
    </xf>
    <xf numFmtId="0" fontId="22" fillId="0" borderId="0" xfId="13" applyFont="1" applyFill="1" applyBorder="1" applyAlignment="1">
      <alignment horizontal="left" vertical="center"/>
    </xf>
    <xf numFmtId="0" fontId="6" fillId="0" borderId="0" xfId="0" applyFont="1" applyFill="1" applyBorder="1" applyAlignment="1">
      <alignment horizontal="center" vertical="center" textRotation="255"/>
    </xf>
    <xf numFmtId="0" fontId="8" fillId="0" borderId="0" xfId="0" applyFont="1" applyFill="1" applyAlignment="1">
      <alignment horizontal="left" vertical="center"/>
    </xf>
    <xf numFmtId="0" fontId="8" fillId="0" borderId="0" xfId="0" applyFont="1" applyFill="1">
      <alignment vertical="center"/>
    </xf>
    <xf numFmtId="0" fontId="7" fillId="0" borderId="0" xfId="0" applyFont="1" applyFill="1" applyAlignment="1">
      <alignment horizontal="left"/>
    </xf>
    <xf numFmtId="0" fontId="4" fillId="0" borderId="12" xfId="13" quotePrefix="1" applyFont="1" applyFill="1" applyBorder="1" applyAlignment="1">
      <alignment vertical="center"/>
    </xf>
    <xf numFmtId="0" fontId="7" fillId="0" borderId="0" xfId="5" applyFont="1" applyFill="1" applyBorder="1" applyAlignment="1">
      <alignment horizontal="left" wrapText="1"/>
    </xf>
    <xf numFmtId="0" fontId="7" fillId="0" borderId="0" xfId="5" applyFont="1" applyFill="1" applyBorder="1" applyAlignment="1">
      <alignment horizontal="left"/>
    </xf>
    <xf numFmtId="0" fontId="7" fillId="0" borderId="0" xfId="5" applyFont="1" applyFill="1" applyBorder="1" applyAlignment="1">
      <alignment vertical="center"/>
    </xf>
    <xf numFmtId="0" fontId="22" fillId="0" borderId="0" xfId="12" applyFont="1" applyFill="1" applyBorder="1" applyAlignment="1">
      <alignment horizontal="left" vertical="center"/>
    </xf>
    <xf numFmtId="0" fontId="4" fillId="0" borderId="0" xfId="12" applyFont="1" applyFill="1" applyBorder="1" applyAlignment="1">
      <alignment horizontal="left" vertical="center" wrapText="1"/>
    </xf>
    <xf numFmtId="0" fontId="4" fillId="0" borderId="0" xfId="12" applyFont="1" applyFill="1" applyBorder="1" applyAlignment="1">
      <alignment horizontal="center" vertical="center"/>
    </xf>
    <xf numFmtId="38" fontId="10" fillId="0" borderId="0" xfId="2" applyFont="1" applyFill="1" applyBorder="1" applyAlignment="1">
      <alignment vertical="center"/>
    </xf>
    <xf numFmtId="38" fontId="4" fillId="0" borderId="0" xfId="2" applyFont="1" applyFill="1" applyBorder="1" applyAlignment="1">
      <alignment vertical="center"/>
    </xf>
    <xf numFmtId="0" fontId="4" fillId="0" borderId="0" xfId="12" applyFont="1" applyFill="1" applyBorder="1" applyAlignment="1">
      <alignment vertical="center"/>
    </xf>
    <xf numFmtId="0" fontId="5" fillId="0" borderId="0" xfId="8" applyFont="1" applyFill="1"/>
    <xf numFmtId="182" fontId="12" fillId="0" borderId="13" xfId="8" applyNumberFormat="1" applyFont="1" applyFill="1" applyBorder="1" applyAlignment="1">
      <alignment horizontal="left" vertical="center"/>
    </xf>
    <xf numFmtId="0" fontId="4" fillId="0" borderId="0" xfId="8" applyFont="1" applyFill="1" applyBorder="1" applyAlignment="1">
      <alignment horizontal="right"/>
    </xf>
    <xf numFmtId="182" fontId="12" fillId="0" borderId="0" xfId="8" applyNumberFormat="1" applyFont="1" applyFill="1" applyBorder="1" applyAlignment="1">
      <alignment horizontal="left" vertical="center"/>
    </xf>
    <xf numFmtId="0" fontId="5" fillId="0" borderId="0" xfId="14" applyFont="1" applyFill="1" applyBorder="1" applyAlignment="1">
      <alignment horizontal="left" vertical="center" wrapText="1"/>
    </xf>
    <xf numFmtId="0" fontId="4" fillId="0" borderId="0" xfId="8" applyFont="1" applyFill="1" applyBorder="1" applyAlignment="1">
      <alignment horizontal="center" vertical="center" shrinkToFit="1"/>
    </xf>
    <xf numFmtId="0" fontId="5" fillId="0" borderId="0" xfId="8" applyFont="1" applyFill="1" applyBorder="1" applyAlignment="1">
      <alignment horizontal="center" vertical="center"/>
    </xf>
    <xf numFmtId="0" fontId="5" fillId="0" borderId="0" xfId="8" applyFont="1" applyFill="1" applyBorder="1" applyAlignment="1">
      <alignment horizontal="center" vertical="center" wrapText="1"/>
    </xf>
    <xf numFmtId="176" fontId="5" fillId="0" borderId="0" xfId="8" applyNumberFormat="1" applyFont="1" applyFill="1" applyBorder="1" applyAlignment="1">
      <alignment horizontal="center" vertical="center" shrinkToFit="1" readingOrder="1"/>
    </xf>
    <xf numFmtId="0" fontId="5" fillId="0" borderId="0" xfId="8" applyFont="1" applyFill="1" applyBorder="1" applyAlignment="1">
      <alignment vertical="center" wrapText="1" shrinkToFit="1" readingOrder="1"/>
    </xf>
    <xf numFmtId="0" fontId="5" fillId="0" borderId="0" xfId="8" applyFont="1" applyFill="1" applyBorder="1" applyAlignment="1">
      <alignment horizontal="center" vertical="center" shrinkToFit="1"/>
    </xf>
    <xf numFmtId="38" fontId="5" fillId="0" borderId="0" xfId="1" applyFont="1" applyFill="1" applyBorder="1" applyAlignment="1">
      <alignment horizontal="right" vertical="center" shrinkToFit="1" readingOrder="1"/>
    </xf>
    <xf numFmtId="38" fontId="5" fillId="0" borderId="0" xfId="1" applyFont="1" applyFill="1" applyBorder="1" applyAlignment="1">
      <alignment horizontal="right" vertical="center" wrapText="1"/>
    </xf>
    <xf numFmtId="0" fontId="4" fillId="0" borderId="0" xfId="14" applyFont="1" applyFill="1" applyAlignment="1"/>
    <xf numFmtId="0" fontId="22" fillId="0" borderId="1" xfId="14" applyFont="1" applyFill="1" applyBorder="1" applyAlignment="1">
      <alignment horizontal="center" vertical="center" wrapText="1" shrinkToFit="1"/>
    </xf>
    <xf numFmtId="0" fontId="22" fillId="0" borderId="1" xfId="14" applyFont="1" applyFill="1" applyBorder="1" applyAlignment="1">
      <alignment horizontal="center" vertical="center" shrinkToFit="1"/>
    </xf>
    <xf numFmtId="0" fontId="22" fillId="0" borderId="3" xfId="14" applyFont="1" applyFill="1" applyBorder="1" applyAlignment="1">
      <alignment horizontal="center" vertical="center" wrapText="1" shrinkToFit="1"/>
    </xf>
    <xf numFmtId="0" fontId="5" fillId="2" borderId="61" xfId="12" applyFont="1" applyFill="1" applyBorder="1" applyAlignment="1">
      <alignment horizontal="center" vertical="center"/>
    </xf>
    <xf numFmtId="0" fontId="5" fillId="2" borderId="62" xfId="12" applyFont="1" applyFill="1" applyBorder="1" applyAlignment="1">
      <alignment horizontal="center" vertical="center" wrapText="1"/>
    </xf>
    <xf numFmtId="0" fontId="5" fillId="2" borderId="64" xfId="12" applyFont="1" applyFill="1" applyBorder="1" applyAlignment="1">
      <alignment horizontal="center" vertical="center" wrapText="1"/>
    </xf>
    <xf numFmtId="0" fontId="5" fillId="2" borderId="63" xfId="12" applyFont="1" applyFill="1" applyBorder="1" applyAlignment="1">
      <alignment horizontal="center" vertical="center" wrapText="1"/>
    </xf>
    <xf numFmtId="0" fontId="4" fillId="2" borderId="1" xfId="14" applyFont="1" applyFill="1" applyBorder="1" applyAlignment="1">
      <alignment horizontal="center" vertical="center" wrapText="1"/>
    </xf>
    <xf numFmtId="0" fontId="7" fillId="0" borderId="0" xfId="5" applyFont="1" applyFill="1" applyBorder="1">
      <alignment vertical="center"/>
    </xf>
    <xf numFmtId="0" fontId="20" fillId="0" borderId="0" xfId="8" applyFont="1" applyFill="1" applyBorder="1" applyAlignment="1">
      <alignment horizontal="right" vertical="center"/>
    </xf>
    <xf numFmtId="182" fontId="20" fillId="0" borderId="0" xfId="8" applyNumberFormat="1" applyFont="1" applyFill="1" applyBorder="1" applyAlignment="1">
      <alignment horizontal="left"/>
    </xf>
    <xf numFmtId="0" fontId="4" fillId="2" borderId="1" xfId="0" applyFont="1" applyFill="1" applyBorder="1" applyAlignment="1">
      <alignment horizontal="center" vertical="center"/>
    </xf>
    <xf numFmtId="0" fontId="35" fillId="0" borderId="0" xfId="0" applyFont="1" applyFill="1" applyAlignment="1">
      <alignment vertical="center"/>
    </xf>
    <xf numFmtId="190" fontId="4" fillId="0" borderId="0" xfId="0" applyNumberFormat="1" applyFont="1" applyFill="1" applyBorder="1" applyAlignment="1">
      <alignment vertical="center"/>
    </xf>
    <xf numFmtId="184" fontId="5" fillId="8" borderId="66" xfId="12" applyNumberFormat="1" applyFont="1" applyFill="1" applyBorder="1" applyAlignment="1">
      <alignment horizontal="center" vertical="center"/>
    </xf>
    <xf numFmtId="0" fontId="5" fillId="8" borderId="0" xfId="12" applyNumberFormat="1" applyFont="1" applyFill="1" applyBorder="1" applyAlignment="1">
      <alignment vertical="center" shrinkToFit="1"/>
    </xf>
    <xf numFmtId="181" fontId="4" fillId="0" borderId="0" xfId="0" applyNumberFormat="1" applyFont="1" applyFill="1">
      <alignment vertical="center"/>
    </xf>
    <xf numFmtId="0" fontId="22" fillId="0" borderId="0" xfId="12" applyFont="1" applyFill="1" applyBorder="1" applyAlignment="1">
      <alignment horizontal="left" vertical="center" wrapText="1"/>
    </xf>
    <xf numFmtId="0" fontId="10" fillId="0" borderId="0" xfId="0" applyFont="1" applyFill="1" applyAlignment="1">
      <alignment horizontal="left" vertical="center"/>
    </xf>
    <xf numFmtId="0" fontId="21" fillId="0" borderId="0" xfId="5" applyFont="1" applyFill="1" applyBorder="1" applyAlignment="1">
      <alignment horizontal="left" vertical="center"/>
    </xf>
    <xf numFmtId="0" fontId="4" fillId="0" borderId="6" xfId="0" applyFont="1" applyFill="1" applyBorder="1" applyAlignment="1">
      <alignment horizontal="center" vertical="center" textRotation="255"/>
    </xf>
    <xf numFmtId="0" fontId="33" fillId="0" borderId="6" xfId="4" applyFont="1" applyFill="1" applyBorder="1">
      <alignment vertical="center"/>
    </xf>
    <xf numFmtId="0" fontId="5" fillId="0" borderId="6" xfId="0" applyFont="1" applyFill="1" applyBorder="1" applyAlignment="1">
      <alignment horizontal="center" vertical="center"/>
    </xf>
    <xf numFmtId="0" fontId="4" fillId="0" borderId="13" xfId="0" applyFont="1" applyFill="1" applyBorder="1" applyAlignment="1">
      <alignment horizontal="center" vertical="center" textRotation="255"/>
    </xf>
    <xf numFmtId="0" fontId="33" fillId="0" borderId="13" xfId="4" applyFont="1" applyFill="1" applyBorder="1">
      <alignment vertical="center"/>
    </xf>
    <xf numFmtId="0" fontId="5" fillId="0" borderId="13" xfId="0" applyFont="1" applyFill="1" applyBorder="1" applyAlignment="1">
      <alignment horizontal="center" vertical="center"/>
    </xf>
    <xf numFmtId="0" fontId="4" fillId="2" borderId="60" xfId="12" applyFont="1" applyFill="1" applyBorder="1" applyAlignment="1">
      <alignment horizontal="center" vertical="center" wrapText="1"/>
    </xf>
    <xf numFmtId="0" fontId="4" fillId="0" borderId="10" xfId="0" applyFont="1" applyFill="1" applyBorder="1" applyAlignment="1">
      <alignment vertical="center"/>
    </xf>
    <xf numFmtId="0" fontId="4" fillId="2" borderId="10" xfId="0" applyFont="1" applyFill="1" applyBorder="1" applyAlignment="1">
      <alignment horizontal="center" vertical="center" wrapText="1"/>
    </xf>
    <xf numFmtId="0" fontId="4" fillId="0" borderId="35" xfId="0" applyFont="1" applyFill="1" applyBorder="1" applyAlignment="1">
      <alignment vertical="center"/>
    </xf>
    <xf numFmtId="0" fontId="4" fillId="2" borderId="37" xfId="0" applyFont="1" applyFill="1" applyBorder="1" applyAlignment="1">
      <alignment horizontal="center" vertical="center" wrapText="1"/>
    </xf>
    <xf numFmtId="0" fontId="6" fillId="3" borderId="0" xfId="0" applyFont="1" applyFill="1" applyBorder="1" applyAlignment="1">
      <alignment vertical="center" wrapText="1"/>
    </xf>
    <xf numFmtId="0" fontId="4" fillId="0" borderId="13" xfId="0" applyFont="1" applyFill="1" applyBorder="1" applyAlignment="1">
      <alignment vertical="center" wrapText="1"/>
    </xf>
    <xf numFmtId="0" fontId="4" fillId="0" borderId="6" xfId="0" applyFont="1" applyFill="1" applyBorder="1" applyAlignment="1">
      <alignment vertical="center" wrapText="1"/>
    </xf>
    <xf numFmtId="0" fontId="5" fillId="0" borderId="22" xfId="0" applyFont="1" applyFill="1" applyBorder="1">
      <alignment vertical="center"/>
    </xf>
    <xf numFmtId="0" fontId="19" fillId="0" borderId="6" xfId="13" applyFont="1" applyFill="1" applyBorder="1" applyAlignment="1">
      <alignment horizontal="center" vertical="center" textRotation="255" wrapText="1"/>
    </xf>
    <xf numFmtId="0" fontId="19" fillId="0" borderId="0" xfId="13" applyFont="1" applyFill="1" applyBorder="1" applyAlignment="1">
      <alignment horizontal="center" vertical="center" textRotation="255" wrapText="1"/>
    </xf>
    <xf numFmtId="0" fontId="33" fillId="0" borderId="6" xfId="0" applyFont="1" applyFill="1" applyBorder="1" applyAlignment="1">
      <alignment vertical="center"/>
    </xf>
    <xf numFmtId="0" fontId="36" fillId="0" borderId="0" xfId="0" applyFont="1" applyFill="1" applyBorder="1" applyAlignment="1">
      <alignment vertical="center"/>
    </xf>
    <xf numFmtId="0" fontId="4" fillId="0" borderId="12" xfId="0" applyFont="1" applyFill="1" applyBorder="1" applyAlignment="1">
      <alignment horizontal="center" vertical="center"/>
    </xf>
    <xf numFmtId="0" fontId="5" fillId="0" borderId="75" xfId="12" applyFont="1" applyFill="1" applyBorder="1" applyAlignment="1">
      <alignment vertical="center"/>
    </xf>
    <xf numFmtId="184" fontId="5" fillId="0" borderId="76" xfId="12" applyNumberFormat="1" applyFont="1" applyFill="1" applyBorder="1" applyAlignment="1">
      <alignment vertical="center"/>
    </xf>
    <xf numFmtId="0" fontId="5" fillId="0" borderId="77" xfId="12" applyFont="1" applyFill="1" applyBorder="1" applyAlignment="1">
      <alignment vertical="center"/>
    </xf>
    <xf numFmtId="0" fontId="4" fillId="0" borderId="78" xfId="12" applyFont="1" applyFill="1" applyBorder="1"/>
    <xf numFmtId="0" fontId="5" fillId="8" borderId="1" xfId="0" applyFont="1" applyFill="1" applyBorder="1">
      <alignment vertical="center"/>
    </xf>
    <xf numFmtId="0" fontId="5" fillId="0" borderId="0" xfId="5" applyFont="1" applyFill="1" applyBorder="1" applyAlignment="1">
      <alignment horizontal="right" vertical="center"/>
    </xf>
    <xf numFmtId="0" fontId="20" fillId="0" borderId="13" xfId="12" applyFont="1" applyFill="1" applyBorder="1" applyAlignment="1">
      <alignment horizontal="right" vertical="center" wrapText="1" shrinkToFit="1"/>
    </xf>
    <xf numFmtId="0" fontId="36" fillId="8" borderId="4" xfId="0" applyFont="1" applyFill="1" applyBorder="1" applyAlignment="1">
      <alignment vertical="center"/>
    </xf>
    <xf numFmtId="0" fontId="36" fillId="8" borderId="16" xfId="0" applyFont="1" applyFill="1" applyBorder="1" applyAlignment="1">
      <alignment horizontal="right" vertical="center"/>
    </xf>
    <xf numFmtId="0" fontId="5" fillId="0" borderId="0" xfId="0" applyFont="1" applyFill="1">
      <alignment vertical="center"/>
    </xf>
    <xf numFmtId="0" fontId="23" fillId="0" borderId="0" xfId="0" applyFont="1" applyFill="1" applyBorder="1" applyAlignment="1">
      <alignment vertical="center" wrapText="1"/>
    </xf>
    <xf numFmtId="0" fontId="38" fillId="0" borderId="0" xfId="0" applyFont="1">
      <alignment vertical="center"/>
    </xf>
    <xf numFmtId="0" fontId="39" fillId="10" borderId="40" xfId="4" applyFont="1" applyFill="1" applyBorder="1" applyAlignment="1">
      <alignment horizontal="center" vertical="center"/>
    </xf>
    <xf numFmtId="0" fontId="38" fillId="0" borderId="40" xfId="0" applyFont="1" applyBorder="1">
      <alignment vertical="center"/>
    </xf>
    <xf numFmtId="0" fontId="38" fillId="0" borderId="46" xfId="0" applyFont="1" applyBorder="1">
      <alignment vertical="center"/>
    </xf>
    <xf numFmtId="0" fontId="38" fillId="0" borderId="2" xfId="0" applyFont="1" applyBorder="1">
      <alignment vertical="center"/>
    </xf>
    <xf numFmtId="0" fontId="39" fillId="0" borderId="41" xfId="4" applyFont="1" applyBorder="1">
      <alignment vertical="center"/>
    </xf>
    <xf numFmtId="0" fontId="38" fillId="0" borderId="3" xfId="0" applyFont="1" applyBorder="1">
      <alignment vertical="center"/>
    </xf>
    <xf numFmtId="0" fontId="38" fillId="0" borderId="5" xfId="0" applyFont="1" applyBorder="1">
      <alignment vertical="center"/>
    </xf>
    <xf numFmtId="0" fontId="38" fillId="0" borderId="41" xfId="0" applyFont="1" applyBorder="1">
      <alignment vertical="center"/>
    </xf>
    <xf numFmtId="0" fontId="38" fillId="0" borderId="0" xfId="0" applyFont="1" applyFill="1" applyAlignment="1">
      <alignment vertical="center"/>
    </xf>
    <xf numFmtId="0" fontId="38" fillId="0" borderId="0" xfId="0" applyFont="1" applyBorder="1">
      <alignment vertical="center"/>
    </xf>
    <xf numFmtId="0" fontId="38" fillId="0" borderId="0" xfId="0" applyFont="1" applyAlignment="1">
      <alignment vertical="center"/>
    </xf>
    <xf numFmtId="0" fontId="38" fillId="0" borderId="43" xfId="0" applyFont="1" applyBorder="1">
      <alignment vertical="center"/>
    </xf>
    <xf numFmtId="0" fontId="38" fillId="0" borderId="118" xfId="0" applyFont="1" applyBorder="1">
      <alignment vertical="center"/>
    </xf>
    <xf numFmtId="0" fontId="38" fillId="0" borderId="57" xfId="0" applyFont="1" applyBorder="1">
      <alignment vertical="center"/>
    </xf>
    <xf numFmtId="0" fontId="38" fillId="0" borderId="47" xfId="0" applyFont="1" applyBorder="1">
      <alignment vertical="center"/>
    </xf>
    <xf numFmtId="0" fontId="38" fillId="0" borderId="0" xfId="0" applyFont="1" applyFill="1" applyBorder="1" applyAlignment="1">
      <alignment horizontal="center" vertical="center"/>
    </xf>
    <xf numFmtId="0" fontId="39" fillId="0" borderId="0" xfId="4" applyFont="1" applyBorder="1">
      <alignment vertical="center"/>
    </xf>
    <xf numFmtId="0" fontId="38" fillId="0" borderId="39" xfId="0" applyFont="1" applyBorder="1">
      <alignment vertical="center"/>
    </xf>
    <xf numFmtId="0" fontId="38" fillId="0" borderId="12" xfId="0" applyFont="1" applyFill="1" applyBorder="1" applyAlignment="1">
      <alignment horizontal="center" vertical="center"/>
    </xf>
    <xf numFmtId="0" fontId="38" fillId="0" borderId="12" xfId="0" applyFont="1" applyFill="1" applyBorder="1" applyAlignment="1">
      <alignment vertical="center" shrinkToFit="1"/>
    </xf>
    <xf numFmtId="0" fontId="38" fillId="0" borderId="0" xfId="0" applyFont="1" applyFill="1" applyBorder="1" applyAlignment="1">
      <alignment vertical="center" shrinkToFit="1"/>
    </xf>
    <xf numFmtId="0" fontId="38" fillId="0" borderId="57" xfId="0" applyFont="1" applyBorder="1" applyAlignment="1">
      <alignment vertical="center" shrinkToFit="1"/>
    </xf>
    <xf numFmtId="0" fontId="38" fillId="0" borderId="47" xfId="0" applyFont="1" applyBorder="1" applyAlignment="1">
      <alignment vertical="center" shrinkToFit="1"/>
    </xf>
    <xf numFmtId="0" fontId="40" fillId="12" borderId="0" xfId="4" applyFont="1" applyFill="1">
      <alignment vertical="center"/>
    </xf>
    <xf numFmtId="0" fontId="40" fillId="12" borderId="0" xfId="0" applyFont="1" applyFill="1">
      <alignment vertical="center"/>
    </xf>
    <xf numFmtId="0" fontId="39" fillId="0" borderId="0" xfId="4" applyFont="1">
      <alignment vertical="center"/>
    </xf>
    <xf numFmtId="0" fontId="38" fillId="0" borderId="12" xfId="0" applyFont="1" applyBorder="1">
      <alignment vertical="center"/>
    </xf>
    <xf numFmtId="0" fontId="39" fillId="0" borderId="6" xfId="0" applyFont="1" applyBorder="1" applyAlignment="1">
      <alignment vertical="center" wrapText="1"/>
    </xf>
    <xf numFmtId="0" fontId="39" fillId="0" borderId="55" xfId="0" applyFont="1" applyBorder="1">
      <alignment vertical="center"/>
    </xf>
    <xf numFmtId="0" fontId="38" fillId="0" borderId="120" xfId="0" applyFont="1" applyBorder="1">
      <alignment vertical="center"/>
    </xf>
    <xf numFmtId="0" fontId="38" fillId="0" borderId="9" xfId="0" applyFont="1" applyBorder="1">
      <alignment vertical="center"/>
    </xf>
    <xf numFmtId="0" fontId="38" fillId="10" borderId="116" xfId="0" applyFont="1" applyFill="1" applyBorder="1" applyAlignment="1">
      <alignment vertical="center" wrapText="1" shrinkToFit="1"/>
    </xf>
    <xf numFmtId="0" fontId="38" fillId="10" borderId="115" xfId="0" applyFont="1" applyFill="1" applyBorder="1" applyAlignment="1">
      <alignment vertical="center" wrapText="1"/>
    </xf>
    <xf numFmtId="0" fontId="39" fillId="0" borderId="43" xfId="4" applyFont="1" applyBorder="1">
      <alignment vertical="center"/>
    </xf>
    <xf numFmtId="0" fontId="39" fillId="0" borderId="42" xfId="4" applyFont="1" applyBorder="1">
      <alignment vertical="center"/>
    </xf>
    <xf numFmtId="0" fontId="39" fillId="10" borderId="119" xfId="4" applyFont="1" applyFill="1" applyBorder="1" applyAlignment="1">
      <alignment horizontal="center" vertical="center"/>
    </xf>
    <xf numFmtId="0" fontId="39" fillId="0" borderId="58" xfId="4" applyFont="1" applyBorder="1" applyAlignment="1">
      <alignment vertical="center" shrinkToFit="1"/>
    </xf>
    <xf numFmtId="0" fontId="38" fillId="0" borderId="12" xfId="0" applyFont="1" applyBorder="1" applyAlignment="1">
      <alignment horizontal="left" vertical="center" indent="1"/>
    </xf>
    <xf numFmtId="0" fontId="38" fillId="0" borderId="0" xfId="0" applyFont="1" applyBorder="1" applyAlignment="1">
      <alignment horizontal="left" vertical="center" indent="1"/>
    </xf>
    <xf numFmtId="0" fontId="38" fillId="0" borderId="9" xfId="0" applyFont="1" applyBorder="1" applyAlignment="1">
      <alignment horizontal="left" vertical="center" indent="1"/>
    </xf>
    <xf numFmtId="0" fontId="38" fillId="0" borderId="0" xfId="0" applyFont="1" applyBorder="1" applyAlignment="1">
      <alignment horizontal="left" vertical="center" indent="2"/>
    </xf>
    <xf numFmtId="0" fontId="38" fillId="0" borderId="9" xfId="0" applyFont="1" applyBorder="1" applyAlignment="1">
      <alignment horizontal="left" vertical="center" indent="2"/>
    </xf>
    <xf numFmtId="0" fontId="38" fillId="10" borderId="1" xfId="0" applyFont="1" applyFill="1" applyBorder="1" applyAlignment="1">
      <alignment vertical="center" wrapText="1"/>
    </xf>
    <xf numFmtId="0" fontId="38" fillId="10" borderId="16" xfId="0" applyFont="1" applyFill="1" applyBorder="1" applyAlignment="1">
      <alignment vertical="center" wrapText="1"/>
    </xf>
    <xf numFmtId="0" fontId="38" fillId="10" borderId="114" xfId="0" applyFont="1" applyFill="1" applyBorder="1" applyAlignment="1">
      <alignment horizontal="center" vertical="center" wrapText="1"/>
    </xf>
    <xf numFmtId="0" fontId="38" fillId="10" borderId="1" xfId="0" applyFont="1" applyFill="1" applyBorder="1" applyAlignment="1">
      <alignment horizontal="center" vertical="center" wrapText="1"/>
    </xf>
    <xf numFmtId="0" fontId="38" fillId="10" borderId="114" xfId="0" applyFont="1" applyFill="1" applyBorder="1" applyAlignment="1">
      <alignment vertical="center" wrapText="1"/>
    </xf>
    <xf numFmtId="0" fontId="39" fillId="10" borderId="122" xfId="4" applyFont="1" applyFill="1" applyBorder="1" applyAlignment="1">
      <alignment horizontal="center" vertical="center"/>
    </xf>
    <xf numFmtId="0" fontId="39" fillId="0" borderId="123" xfId="4" applyFont="1" applyBorder="1">
      <alignment vertical="center"/>
    </xf>
    <xf numFmtId="0" fontId="38" fillId="0" borderId="124" xfId="0" applyFont="1" applyBorder="1">
      <alignment vertical="center"/>
    </xf>
    <xf numFmtId="0" fontId="38" fillId="0" borderId="125" xfId="0" applyFont="1" applyBorder="1">
      <alignment vertical="center"/>
    </xf>
    <xf numFmtId="0" fontId="19" fillId="0" borderId="127" xfId="0" applyFont="1" applyFill="1" applyBorder="1" applyAlignment="1">
      <alignment vertical="center" wrapText="1"/>
    </xf>
    <xf numFmtId="0" fontId="38" fillId="13" borderId="6" xfId="0" applyFont="1" applyFill="1" applyBorder="1">
      <alignment vertical="center"/>
    </xf>
    <xf numFmtId="0" fontId="38" fillId="13" borderId="120" xfId="0" applyFont="1" applyFill="1" applyBorder="1">
      <alignment vertical="center"/>
    </xf>
    <xf numFmtId="0" fontId="39" fillId="0" borderId="129" xfId="4" applyFont="1" applyBorder="1">
      <alignment vertical="center"/>
    </xf>
    <xf numFmtId="0" fontId="38" fillId="13" borderId="0" xfId="0" applyFont="1" applyFill="1">
      <alignment vertical="center"/>
    </xf>
    <xf numFmtId="0" fontId="42" fillId="13" borderId="10" xfId="0" applyFont="1" applyFill="1" applyBorder="1">
      <alignment vertical="center"/>
    </xf>
    <xf numFmtId="0" fontId="43" fillId="0" borderId="12" xfId="0" applyFont="1" applyBorder="1" applyAlignment="1">
      <alignment horizontal="left" vertical="center" indent="2"/>
    </xf>
    <xf numFmtId="0" fontId="43" fillId="0" borderId="0" xfId="0" applyFont="1" applyBorder="1" applyAlignment="1">
      <alignment horizontal="left" vertical="center" indent="2"/>
    </xf>
    <xf numFmtId="0" fontId="43" fillId="0" borderId="9" xfId="0" applyFont="1" applyBorder="1" applyAlignment="1">
      <alignment horizontal="left" vertical="center" indent="2"/>
    </xf>
    <xf numFmtId="0" fontId="38" fillId="0" borderId="12" xfId="0" applyFont="1" applyBorder="1" applyAlignment="1">
      <alignment horizontal="left" vertical="center" indent="2"/>
    </xf>
    <xf numFmtId="0" fontId="38" fillId="0" borderId="5" xfId="0" applyFont="1" applyBorder="1" applyAlignment="1">
      <alignment horizontal="left" vertical="center" indent="2"/>
    </xf>
    <xf numFmtId="0" fontId="38" fillId="0" borderId="13" xfId="0" applyFont="1" applyBorder="1" applyAlignment="1">
      <alignment horizontal="left" vertical="center" indent="1"/>
    </xf>
    <xf numFmtId="0" fontId="38" fillId="0" borderId="14" xfId="0" applyFont="1" applyBorder="1" applyAlignment="1">
      <alignment horizontal="left" vertical="center" indent="1"/>
    </xf>
    <xf numFmtId="0" fontId="4" fillId="2" borderId="64" xfId="12" applyFont="1" applyFill="1" applyBorder="1" applyAlignment="1">
      <alignment horizontal="center" vertical="center" wrapText="1"/>
    </xf>
    <xf numFmtId="0" fontId="4" fillId="2" borderId="62" xfId="12" applyFont="1" applyFill="1" applyBorder="1" applyAlignment="1">
      <alignment horizontal="center" vertical="center" wrapText="1"/>
    </xf>
    <xf numFmtId="0" fontId="4" fillId="2" borderId="65" xfId="12" applyFont="1" applyFill="1" applyBorder="1" applyAlignment="1">
      <alignment horizontal="center" vertical="center" wrapText="1"/>
    </xf>
    <xf numFmtId="0" fontId="7" fillId="0" borderId="0" xfId="5" applyFont="1" applyFill="1" applyBorder="1" applyAlignment="1">
      <alignment horizontal="left" vertical="top"/>
    </xf>
    <xf numFmtId="0" fontId="5" fillId="8" borderId="4" xfId="0" applyFont="1" applyFill="1" applyBorder="1" applyAlignment="1">
      <alignment vertical="center" shrinkToFit="1"/>
    </xf>
    <xf numFmtId="0" fontId="23" fillId="0" borderId="0" xfId="0" applyFont="1" applyFill="1" applyBorder="1" applyAlignment="1">
      <alignment vertical="center"/>
    </xf>
    <xf numFmtId="0" fontId="5" fillId="0" borderId="20" xfId="0" applyFont="1" applyFill="1" applyBorder="1">
      <alignment vertical="center"/>
    </xf>
    <xf numFmtId="0" fontId="5" fillId="0" borderId="23" xfId="0" applyFont="1" applyFill="1" applyBorder="1">
      <alignment vertical="center"/>
    </xf>
    <xf numFmtId="0" fontId="5" fillId="8" borderId="16" xfId="0" applyFont="1" applyFill="1" applyBorder="1" applyAlignment="1">
      <alignment horizontal="right" vertical="center" shrinkToFit="1"/>
    </xf>
    <xf numFmtId="0" fontId="7" fillId="0" borderId="0" xfId="5" applyFont="1" applyFill="1" applyBorder="1" applyAlignment="1" applyProtection="1"/>
    <xf numFmtId="0" fontId="5" fillId="0" borderId="0" xfId="5" applyFont="1" applyFill="1" applyProtection="1">
      <alignment vertical="center"/>
    </xf>
    <xf numFmtId="0" fontId="5" fillId="0" borderId="0" xfId="5" applyFont="1" applyFill="1" applyBorder="1" applyAlignment="1" applyProtection="1"/>
    <xf numFmtId="0" fontId="5" fillId="0" borderId="0" xfId="5" applyFont="1" applyFill="1" applyAlignment="1" applyProtection="1">
      <alignment horizontal="left" vertical="center"/>
    </xf>
    <xf numFmtId="0" fontId="21" fillId="0" borderId="0" xfId="5" applyFont="1" applyFill="1" applyBorder="1" applyAlignment="1" applyProtection="1">
      <alignment horizontal="center" vertical="center"/>
    </xf>
    <xf numFmtId="0" fontId="21" fillId="0" borderId="0" xfId="5" applyFont="1" applyFill="1" applyBorder="1" applyAlignment="1" applyProtection="1">
      <alignment horizontal="left" vertical="center"/>
    </xf>
    <xf numFmtId="0" fontId="22" fillId="0" borderId="0" xfId="5" applyFont="1" applyFill="1" applyProtection="1">
      <alignment vertical="center"/>
    </xf>
    <xf numFmtId="0" fontId="44" fillId="0" borderId="0" xfId="5" applyFont="1" applyFill="1" applyBorder="1" applyAlignment="1" applyProtection="1">
      <alignment horizontal="center" vertical="center"/>
    </xf>
    <xf numFmtId="0" fontId="5" fillId="0" borderId="0" xfId="5" applyFont="1" applyFill="1" applyAlignment="1" applyProtection="1">
      <alignment vertical="center"/>
    </xf>
    <xf numFmtId="0" fontId="4" fillId="2" borderId="60" xfId="5" applyFont="1" applyFill="1" applyBorder="1" applyAlignment="1" applyProtection="1">
      <alignment horizontal="center" vertical="center" shrinkToFit="1"/>
    </xf>
    <xf numFmtId="0" fontId="5" fillId="0" borderId="0" xfId="5" applyFont="1" applyFill="1" applyAlignment="1" applyProtection="1">
      <alignment horizontal="center" vertical="center"/>
    </xf>
    <xf numFmtId="0" fontId="5" fillId="0" borderId="66" xfId="5" applyFont="1" applyFill="1" applyBorder="1" applyAlignment="1" applyProtection="1">
      <alignment horizontal="center" vertical="center"/>
    </xf>
    <xf numFmtId="0" fontId="5" fillId="0" borderId="0" xfId="5" applyFont="1" applyFill="1" applyBorder="1" applyAlignment="1" applyProtection="1">
      <alignment horizontal="center" vertical="center"/>
    </xf>
    <xf numFmtId="184" fontId="5" fillId="8" borderId="67" xfId="5" applyNumberFormat="1" applyFont="1" applyFill="1" applyBorder="1" applyAlignment="1" applyProtection="1">
      <alignment horizontal="center" vertical="center" wrapText="1"/>
    </xf>
    <xf numFmtId="188" fontId="5" fillId="8" borderId="67" xfId="5" applyNumberFormat="1" applyFont="1" applyFill="1" applyBorder="1" applyAlignment="1" applyProtection="1">
      <alignment horizontal="center" vertical="center" shrinkToFit="1"/>
    </xf>
    <xf numFmtId="0" fontId="5" fillId="8" borderId="0" xfId="5" applyFont="1" applyFill="1" applyProtection="1">
      <alignment vertical="center"/>
    </xf>
    <xf numFmtId="187" fontId="5" fillId="8" borderId="60" xfId="5" applyNumberFormat="1" applyFont="1" applyFill="1" applyBorder="1" applyAlignment="1" applyProtection="1">
      <alignment horizontal="center" vertical="center" wrapText="1"/>
    </xf>
    <xf numFmtId="0" fontId="22" fillId="8" borderId="67" xfId="5" applyFont="1" applyFill="1" applyBorder="1" applyAlignment="1" applyProtection="1">
      <alignment vertical="center" wrapText="1"/>
    </xf>
    <xf numFmtId="184" fontId="5" fillId="0" borderId="0" xfId="5" applyNumberFormat="1" applyFont="1" applyFill="1" applyBorder="1" applyAlignment="1" applyProtection="1">
      <alignment horizontal="center" vertical="center" wrapText="1"/>
    </xf>
    <xf numFmtId="188" fontId="5" fillId="0" borderId="0" xfId="5" applyNumberFormat="1" applyFont="1" applyFill="1" applyBorder="1" applyAlignment="1" applyProtection="1">
      <alignment horizontal="center" vertical="center" shrinkToFit="1"/>
    </xf>
    <xf numFmtId="189" fontId="5" fillId="0" borderId="0" xfId="5" applyNumberFormat="1" applyFont="1" applyFill="1" applyBorder="1" applyAlignment="1" applyProtection="1">
      <alignment horizontal="center" vertical="center" wrapText="1"/>
    </xf>
    <xf numFmtId="187" fontId="5" fillId="0" borderId="0" xfId="5" applyNumberFormat="1" applyFont="1" applyFill="1" applyBorder="1" applyAlignment="1" applyProtection="1">
      <alignment horizontal="center" vertical="center" wrapText="1"/>
    </xf>
    <xf numFmtId="186" fontId="5" fillId="0" borderId="0" xfId="5" applyNumberFormat="1" applyFont="1" applyFill="1" applyBorder="1" applyAlignment="1" applyProtection="1">
      <alignment horizontal="center" vertical="center" wrapText="1"/>
    </xf>
    <xf numFmtId="0" fontId="5" fillId="0" borderId="0" xfId="5" applyNumberFormat="1" applyFont="1" applyFill="1" applyBorder="1" applyAlignment="1" applyProtection="1">
      <alignment horizontal="center" vertical="center" wrapText="1"/>
    </xf>
    <xf numFmtId="183" fontId="5" fillId="0" borderId="0" xfId="5" applyNumberFormat="1" applyFont="1" applyFill="1" applyBorder="1" applyAlignment="1" applyProtection="1">
      <alignment horizontal="left" vertical="center" shrinkToFit="1"/>
    </xf>
    <xf numFmtId="183" fontId="4" fillId="0" borderId="0" xfId="5" applyNumberFormat="1" applyFont="1" applyFill="1" applyBorder="1" applyAlignment="1" applyProtection="1">
      <alignment horizontal="left" vertical="center" wrapText="1" shrinkToFit="1"/>
    </xf>
    <xf numFmtId="183" fontId="6" fillId="0" borderId="0" xfId="5" applyNumberFormat="1" applyFont="1" applyFill="1" applyBorder="1" applyAlignment="1" applyProtection="1">
      <alignment horizontal="left" vertical="center" wrapText="1" shrinkToFit="1"/>
    </xf>
    <xf numFmtId="0" fontId="5" fillId="0" borderId="0" xfId="5" applyFont="1" applyFill="1" applyBorder="1" applyAlignment="1" applyProtection="1">
      <alignment vertical="center" wrapText="1"/>
    </xf>
    <xf numFmtId="0" fontId="5" fillId="0" borderId="0" xfId="5" applyFont="1" applyFill="1" applyBorder="1" applyProtection="1">
      <alignment vertical="center"/>
    </xf>
    <xf numFmtId="0" fontId="4" fillId="0" borderId="1" xfId="5" applyNumberFormat="1" applyFont="1" applyFill="1" applyBorder="1" applyAlignment="1" applyProtection="1">
      <alignment horizontal="center" vertical="center" shrinkToFit="1"/>
    </xf>
    <xf numFmtId="0" fontId="4" fillId="0" borderId="1" xfId="5" applyNumberFormat="1" applyFont="1" applyFill="1" applyBorder="1" applyAlignment="1" applyProtection="1">
      <alignment horizontal="center" vertical="center" wrapText="1"/>
    </xf>
    <xf numFmtId="186" fontId="5" fillId="0" borderId="1" xfId="5" applyNumberFormat="1" applyFont="1" applyFill="1" applyBorder="1" applyAlignment="1" applyProtection="1">
      <alignment horizontal="center" vertical="center" wrapText="1"/>
    </xf>
    <xf numFmtId="183" fontId="5" fillId="0" borderId="0" xfId="5" applyNumberFormat="1" applyFont="1" applyFill="1" applyBorder="1" applyAlignment="1" applyProtection="1">
      <alignment horizontal="center" vertical="center" wrapText="1"/>
    </xf>
    <xf numFmtId="183" fontId="5" fillId="0" borderId="0" xfId="5" applyNumberFormat="1" applyFont="1" applyFill="1" applyBorder="1" applyAlignment="1" applyProtection="1">
      <alignment horizontal="right" vertical="center" wrapText="1"/>
    </xf>
    <xf numFmtId="0" fontId="5" fillId="0" borderId="0" xfId="5" applyFont="1" applyFill="1" applyBorder="1" applyAlignment="1" applyProtection="1">
      <alignment vertical="center"/>
    </xf>
    <xf numFmtId="38" fontId="4" fillId="7" borderId="27" xfId="1" applyFont="1" applyFill="1" applyBorder="1" applyAlignment="1">
      <alignment horizontal="right" vertical="center" shrinkToFit="1" readingOrder="1"/>
    </xf>
    <xf numFmtId="38" fontId="4" fillId="7" borderId="28" xfId="1" applyFont="1" applyFill="1" applyBorder="1" applyAlignment="1">
      <alignment horizontal="right" vertical="center" shrinkToFit="1" readingOrder="1"/>
    </xf>
    <xf numFmtId="38" fontId="4" fillId="7" borderId="29" xfId="1" applyFont="1" applyFill="1" applyBorder="1" applyAlignment="1">
      <alignment horizontal="right" vertical="center" shrinkToFit="1" readingOrder="1"/>
    </xf>
    <xf numFmtId="0" fontId="38" fillId="11" borderId="114" xfId="0" applyFont="1" applyFill="1" applyBorder="1" applyAlignment="1">
      <alignment horizontal="center" vertical="center" shrinkToFit="1"/>
    </xf>
    <xf numFmtId="0" fontId="38" fillId="0" borderId="126" xfId="0" applyFont="1" applyBorder="1" applyAlignment="1">
      <alignment vertical="center" shrinkToFit="1"/>
    </xf>
    <xf numFmtId="184" fontId="5" fillId="13" borderId="59" xfId="5" applyNumberFormat="1" applyFont="1" applyFill="1" applyBorder="1" applyAlignment="1" applyProtection="1">
      <alignment horizontal="center" vertical="center" wrapText="1"/>
    </xf>
    <xf numFmtId="188" fontId="5" fillId="13" borderId="59" xfId="5" applyNumberFormat="1" applyFont="1" applyFill="1" applyBorder="1" applyAlignment="1" applyProtection="1">
      <alignment horizontal="center" vertical="center" shrinkToFit="1"/>
    </xf>
    <xf numFmtId="189" fontId="5" fillId="13" borderId="59" xfId="5" applyNumberFormat="1" applyFont="1" applyFill="1" applyBorder="1" applyAlignment="1" applyProtection="1">
      <alignment horizontal="center" vertical="center" shrinkToFit="1"/>
    </xf>
    <xf numFmtId="192" fontId="5" fillId="13" borderId="59" xfId="5" applyNumberFormat="1" applyFont="1" applyFill="1" applyBorder="1" applyAlignment="1" applyProtection="1">
      <alignment horizontal="center" vertical="center" shrinkToFit="1"/>
    </xf>
    <xf numFmtId="184" fontId="5" fillId="13" borderId="60" xfId="5" applyNumberFormat="1" applyFont="1" applyFill="1" applyBorder="1" applyAlignment="1" applyProtection="1">
      <alignment horizontal="center" vertical="center" wrapText="1"/>
    </xf>
    <xf numFmtId="188" fontId="5" fillId="13" borderId="60" xfId="5" applyNumberFormat="1" applyFont="1" applyFill="1" applyBorder="1" applyAlignment="1" applyProtection="1">
      <alignment horizontal="center" vertical="center" shrinkToFit="1"/>
    </xf>
    <xf numFmtId="189" fontId="5" fillId="13" borderId="60" xfId="5" applyNumberFormat="1" applyFont="1" applyFill="1" applyBorder="1" applyAlignment="1" applyProtection="1">
      <alignment horizontal="center" vertical="center" shrinkToFit="1"/>
    </xf>
    <xf numFmtId="192" fontId="5" fillId="13" borderId="60" xfId="5" applyNumberFormat="1" applyFont="1" applyFill="1" applyBorder="1" applyAlignment="1" applyProtection="1">
      <alignment horizontal="center" vertical="center" shrinkToFit="1"/>
    </xf>
    <xf numFmtId="188" fontId="5" fillId="13" borderId="67" xfId="5" applyNumberFormat="1" applyFont="1" applyFill="1" applyBorder="1" applyAlignment="1" applyProtection="1">
      <alignment horizontal="center" vertical="center" shrinkToFit="1"/>
    </xf>
    <xf numFmtId="192" fontId="5" fillId="13" borderId="67" xfId="5" applyNumberFormat="1" applyFont="1" applyFill="1" applyBorder="1" applyAlignment="1" applyProtection="1">
      <alignment horizontal="center" vertical="center" shrinkToFit="1"/>
    </xf>
    <xf numFmtId="184" fontId="5" fillId="13" borderId="67" xfId="5" applyNumberFormat="1" applyFont="1" applyFill="1" applyBorder="1" applyAlignment="1" applyProtection="1">
      <alignment horizontal="center" vertical="center" wrapText="1"/>
    </xf>
    <xf numFmtId="0" fontId="22" fillId="13" borderId="59" xfId="5" applyFont="1" applyFill="1" applyBorder="1" applyAlignment="1" applyProtection="1">
      <alignment vertical="center" wrapText="1"/>
    </xf>
    <xf numFmtId="0" fontId="22" fillId="13" borderId="60" xfId="5" applyFont="1" applyFill="1" applyBorder="1" applyAlignment="1" applyProtection="1">
      <alignment vertical="center" wrapText="1"/>
    </xf>
    <xf numFmtId="0" fontId="22" fillId="13" borderId="67" xfId="5" applyFont="1" applyFill="1" applyBorder="1" applyAlignment="1" applyProtection="1">
      <alignment vertical="center" wrapText="1"/>
    </xf>
    <xf numFmtId="184" fontId="5" fillId="13" borderId="68" xfId="12" applyNumberFormat="1" applyFont="1" applyFill="1" applyBorder="1" applyAlignment="1">
      <alignment horizontal="center" vertical="center" shrinkToFit="1"/>
    </xf>
    <xf numFmtId="196" fontId="5" fillId="13" borderId="44" xfId="1" applyNumberFormat="1" applyFont="1" applyFill="1" applyBorder="1" applyAlignment="1">
      <alignment horizontal="right" vertical="center" shrinkToFit="1"/>
    </xf>
    <xf numFmtId="196" fontId="5" fillId="13" borderId="3" xfId="1" applyNumberFormat="1" applyFont="1" applyFill="1" applyBorder="1" applyAlignment="1">
      <alignment horizontal="right" vertical="center" shrinkToFit="1"/>
    </xf>
    <xf numFmtId="196" fontId="5" fillId="13" borderId="45" xfId="1" applyNumberFormat="1" applyFont="1" applyFill="1" applyBorder="1" applyAlignment="1">
      <alignment horizontal="right" vertical="center" shrinkToFit="1"/>
    </xf>
    <xf numFmtId="196" fontId="5" fillId="13" borderId="1" xfId="1" applyNumberFormat="1" applyFont="1" applyFill="1" applyBorder="1" applyAlignment="1">
      <alignment horizontal="right" vertical="center" shrinkToFit="1"/>
    </xf>
    <xf numFmtId="184" fontId="5" fillId="13" borderId="69" xfId="12" applyNumberFormat="1" applyFont="1" applyFill="1" applyBorder="1" applyAlignment="1">
      <alignment horizontal="center" vertical="center" shrinkToFit="1"/>
    </xf>
    <xf numFmtId="184" fontId="5" fillId="13" borderId="79" xfId="12" applyNumberFormat="1" applyFont="1" applyFill="1" applyBorder="1" applyAlignment="1">
      <alignment horizontal="center" vertical="center" shrinkToFit="1"/>
    </xf>
    <xf numFmtId="196" fontId="5" fillId="13" borderId="82" xfId="1" applyNumberFormat="1" applyFont="1" applyFill="1" applyBorder="1" applyAlignment="1">
      <alignment horizontal="right" vertical="center" shrinkToFit="1"/>
    </xf>
    <xf numFmtId="196" fontId="5" fillId="13" borderId="83" xfId="1" applyNumberFormat="1" applyFont="1" applyFill="1" applyBorder="1" applyAlignment="1">
      <alignment horizontal="right" vertical="center" shrinkToFit="1"/>
    </xf>
    <xf numFmtId="183" fontId="5" fillId="13" borderId="32" xfId="12" applyNumberFormat="1" applyFont="1" applyFill="1" applyBorder="1" applyAlignment="1">
      <alignment horizontal="center" vertical="center"/>
    </xf>
    <xf numFmtId="184" fontId="5" fillId="13" borderId="8" xfId="12" applyNumberFormat="1" applyFont="1" applyFill="1" applyBorder="1" applyAlignment="1">
      <alignment horizontal="center" vertical="center" shrinkToFit="1"/>
    </xf>
    <xf numFmtId="0" fontId="4" fillId="13" borderId="84" xfId="12" applyFont="1" applyFill="1" applyBorder="1" applyAlignment="1">
      <alignment horizontal="center" vertical="center"/>
    </xf>
    <xf numFmtId="0" fontId="4" fillId="13" borderId="60" xfId="12" applyFont="1" applyFill="1" applyBorder="1" applyAlignment="1">
      <alignment horizontal="center" vertical="center"/>
    </xf>
    <xf numFmtId="183" fontId="5" fillId="13" borderId="33" xfId="12" applyNumberFormat="1" applyFont="1" applyFill="1" applyBorder="1" applyAlignment="1">
      <alignment horizontal="center" vertical="center"/>
    </xf>
    <xf numFmtId="184" fontId="5" fillId="13" borderId="2" xfId="12" applyNumberFormat="1" applyFont="1" applyFill="1" applyBorder="1" applyAlignment="1">
      <alignment horizontal="center" vertical="center" shrinkToFit="1"/>
    </xf>
    <xf numFmtId="0" fontId="4" fillId="13" borderId="85" xfId="12" applyFont="1" applyFill="1" applyBorder="1" applyAlignment="1">
      <alignment horizontal="center" vertical="center"/>
    </xf>
    <xf numFmtId="183" fontId="5" fillId="13" borderId="82" xfId="12" applyNumberFormat="1" applyFont="1" applyFill="1" applyBorder="1" applyAlignment="1">
      <alignment horizontal="center" vertical="center"/>
    </xf>
    <xf numFmtId="184" fontId="5" fillId="13" borderId="83" xfId="12" applyNumberFormat="1" applyFont="1" applyFill="1" applyBorder="1" applyAlignment="1">
      <alignment horizontal="center" vertical="center" shrinkToFit="1"/>
    </xf>
    <xf numFmtId="0" fontId="4" fillId="13" borderId="86" xfId="12" applyFont="1" applyFill="1" applyBorder="1" applyAlignment="1">
      <alignment horizontal="center" vertical="center"/>
    </xf>
    <xf numFmtId="184" fontId="5" fillId="0" borderId="0" xfId="5" applyNumberFormat="1" applyFont="1" applyFill="1" applyBorder="1" applyAlignment="1" applyProtection="1">
      <alignment horizontal="center" vertical="center" wrapText="1"/>
    </xf>
    <xf numFmtId="0" fontId="5" fillId="0" borderId="0" xfId="5" applyFont="1" applyFill="1" applyBorder="1" applyAlignment="1" applyProtection="1">
      <alignment vertical="center"/>
    </xf>
    <xf numFmtId="0" fontId="5" fillId="0" borderId="0" xfId="5" applyFont="1" applyFill="1" applyBorder="1" applyAlignment="1" applyProtection="1">
      <alignment vertical="center" wrapText="1"/>
    </xf>
    <xf numFmtId="0" fontId="4" fillId="2" borderId="16" xfId="8" applyFont="1" applyFill="1" applyBorder="1" applyAlignment="1">
      <alignment horizontal="center" vertical="center" wrapText="1" shrinkToFit="1" readingOrder="1"/>
    </xf>
    <xf numFmtId="0" fontId="39" fillId="0" borderId="134" xfId="4" applyFont="1" applyBorder="1" applyAlignment="1">
      <alignment vertical="center" shrinkToFit="1"/>
    </xf>
    <xf numFmtId="0" fontId="20" fillId="0" borderId="0" xfId="12" applyFont="1" applyFill="1"/>
    <xf numFmtId="0" fontId="20" fillId="0" borderId="0" xfId="8" applyFont="1" applyFill="1" applyBorder="1" applyAlignment="1">
      <alignment horizontal="left" vertical="center"/>
    </xf>
    <xf numFmtId="0" fontId="12" fillId="0" borderId="13" xfId="12" applyFont="1" applyFill="1" applyBorder="1" applyAlignment="1">
      <alignment horizontal="center"/>
    </xf>
    <xf numFmtId="0" fontId="0" fillId="0" borderId="9" xfId="0" applyBorder="1" applyAlignment="1"/>
    <xf numFmtId="0" fontId="4" fillId="0" borderId="135" xfId="8" applyFont="1" applyFill="1" applyBorder="1" applyAlignment="1">
      <alignment horizontal="center" vertical="center" shrinkToFit="1"/>
    </xf>
    <xf numFmtId="0" fontId="4" fillId="0" borderId="115" xfId="8" applyFont="1" applyFill="1" applyBorder="1" applyAlignment="1">
      <alignment horizontal="center" vertical="center" wrapText="1" shrinkToFit="1" readingOrder="1"/>
    </xf>
    <xf numFmtId="0" fontId="4" fillId="0" borderId="0" xfId="12" applyFont="1" applyFill="1" applyAlignment="1">
      <alignment horizontal="right"/>
    </xf>
    <xf numFmtId="0" fontId="4" fillId="0" borderId="9" xfId="12" applyFont="1" applyFill="1" applyBorder="1"/>
    <xf numFmtId="0" fontId="4" fillId="0" borderId="114" xfId="8" applyFont="1" applyFill="1" applyBorder="1" applyAlignment="1">
      <alignment horizontal="left" vertical="center" shrinkToFit="1"/>
    </xf>
    <xf numFmtId="0" fontId="4" fillId="0" borderId="13" xfId="12" applyFont="1" applyFill="1" applyBorder="1" applyAlignment="1">
      <alignment horizontal="right"/>
    </xf>
    <xf numFmtId="0" fontId="4" fillId="0" borderId="114" xfId="12" applyFont="1" applyFill="1" applyBorder="1" applyAlignment="1">
      <alignment horizontal="left" shrinkToFit="1"/>
    </xf>
    <xf numFmtId="0" fontId="4" fillId="0" borderId="116" xfId="12" applyFont="1" applyFill="1" applyBorder="1" applyAlignment="1">
      <alignment horizontal="right"/>
    </xf>
    <xf numFmtId="0" fontId="4" fillId="0" borderId="0" xfId="8" applyFont="1" applyFill="1" applyBorder="1" applyAlignment="1">
      <alignment horizontal="center" vertical="center" wrapText="1" shrinkToFit="1" readingOrder="1"/>
    </xf>
    <xf numFmtId="38" fontId="4" fillId="0" borderId="0" xfId="1" applyFont="1" applyFill="1" applyBorder="1" applyAlignment="1">
      <alignment horizontal="right" vertical="center" wrapText="1" shrinkToFit="1" readingOrder="1"/>
    </xf>
    <xf numFmtId="38" fontId="4" fillId="0" borderId="0" xfId="1" applyFont="1" applyFill="1" applyBorder="1" applyAlignment="1">
      <alignment horizontal="right" vertical="center" shrinkToFit="1" readingOrder="1"/>
    </xf>
    <xf numFmtId="0" fontId="7" fillId="0" borderId="0" xfId="12" applyFont="1" applyFill="1"/>
    <xf numFmtId="0" fontId="20" fillId="0" borderId="0" xfId="12" applyFont="1" applyFill="1" applyBorder="1" applyAlignment="1">
      <alignment horizontal="left" vertical="center" wrapText="1" shrinkToFit="1"/>
    </xf>
    <xf numFmtId="0" fontId="0" fillId="0" borderId="0" xfId="0" applyBorder="1" applyAlignment="1">
      <alignment horizontal="left" vertical="center"/>
    </xf>
    <xf numFmtId="0" fontId="20" fillId="0" borderId="0" xfId="12" applyFont="1" applyFill="1" applyBorder="1" applyAlignment="1">
      <alignment horizontal="left" vertical="center"/>
    </xf>
    <xf numFmtId="0" fontId="4" fillId="0" borderId="0" xfId="8" applyFont="1" applyFill="1" applyBorder="1" applyAlignment="1">
      <alignment horizontal="center" vertical="center"/>
    </xf>
    <xf numFmtId="0" fontId="4" fillId="0" borderId="13" xfId="8" applyFont="1" applyFill="1" applyBorder="1" applyAlignment="1">
      <alignment horizontal="right" vertical="center" readingOrder="1"/>
    </xf>
    <xf numFmtId="0" fontId="4" fillId="0" borderId="135" xfId="8" applyFont="1" applyFill="1" applyBorder="1" applyAlignment="1">
      <alignment horizontal="center" vertical="center"/>
    </xf>
    <xf numFmtId="0" fontId="4" fillId="0" borderId="114" xfId="8" applyFont="1" applyFill="1" applyBorder="1" applyAlignment="1">
      <alignment horizontal="center" vertical="center" readingOrder="1"/>
    </xf>
    <xf numFmtId="0" fontId="12" fillId="0" borderId="0" xfId="8" applyFont="1" applyFill="1" applyBorder="1" applyAlignment="1">
      <alignment horizontal="left" vertical="center" shrinkToFit="1"/>
    </xf>
    <xf numFmtId="0" fontId="4" fillId="0" borderId="0" xfId="8" applyFont="1" applyFill="1" applyBorder="1" applyAlignment="1">
      <alignment horizontal="right" vertical="center" wrapText="1" shrinkToFit="1" readingOrder="1"/>
    </xf>
    <xf numFmtId="0" fontId="12" fillId="0" borderId="114" xfId="8" applyFont="1" applyFill="1" applyBorder="1" applyAlignment="1">
      <alignment horizontal="left" vertical="center" shrinkToFit="1"/>
    </xf>
    <xf numFmtId="0" fontId="12" fillId="0" borderId="0" xfId="12" applyFont="1" applyFill="1" applyBorder="1" applyAlignment="1">
      <alignment horizontal="left" shrinkToFit="1"/>
    </xf>
    <xf numFmtId="0" fontId="12" fillId="0" borderId="114" xfId="12" applyFont="1" applyFill="1" applyBorder="1" applyAlignment="1">
      <alignment horizontal="left" shrinkToFit="1"/>
    </xf>
    <xf numFmtId="38" fontId="4" fillId="0" borderId="116" xfId="1" applyFont="1" applyFill="1" applyBorder="1" applyAlignment="1">
      <alignment horizontal="right" vertical="center" wrapText="1" shrinkToFit="1" readingOrder="1"/>
    </xf>
    <xf numFmtId="0" fontId="4" fillId="0" borderId="0" xfId="12" applyFont="1" applyFill="1" applyBorder="1" applyAlignment="1">
      <alignment horizontal="left" shrinkToFit="1"/>
    </xf>
    <xf numFmtId="38" fontId="4" fillId="0" borderId="0" xfId="1" applyFont="1" applyFill="1" applyBorder="1" applyAlignment="1">
      <alignment horizontal="right" vertical="center" wrapText="1"/>
    </xf>
    <xf numFmtId="0" fontId="4" fillId="0" borderId="0" xfId="12" applyFont="1" applyFill="1" applyBorder="1" applyAlignment="1">
      <alignment wrapText="1"/>
    </xf>
    <xf numFmtId="0" fontId="20" fillId="0" borderId="0" xfId="12" applyFont="1" applyFill="1" applyBorder="1" applyAlignment="1">
      <alignment horizontal="right" vertical="center" wrapText="1" shrinkToFit="1"/>
    </xf>
    <xf numFmtId="0" fontId="4" fillId="0" borderId="0" xfId="14" applyFont="1" applyFill="1" applyBorder="1" applyAlignment="1">
      <alignment horizontal="center" vertical="center" wrapText="1"/>
    </xf>
    <xf numFmtId="0" fontId="15" fillId="0" borderId="0" xfId="0" applyFont="1" applyFill="1" applyAlignment="1">
      <alignment vertical="top"/>
    </xf>
    <xf numFmtId="0" fontId="4" fillId="0" borderId="115" xfId="13" quotePrefix="1" applyFont="1" applyFill="1" applyBorder="1" applyAlignment="1">
      <alignment vertical="center"/>
    </xf>
    <xf numFmtId="0" fontId="50" fillId="0" borderId="114" xfId="0" applyFont="1" applyBorder="1">
      <alignment vertical="center"/>
    </xf>
    <xf numFmtId="181" fontId="48" fillId="0" borderId="0" xfId="0" applyNumberFormat="1" applyFont="1" applyFill="1" applyBorder="1">
      <alignment vertical="center"/>
    </xf>
    <xf numFmtId="0" fontId="48" fillId="0" borderId="0" xfId="0" applyFont="1" applyFill="1" applyBorder="1">
      <alignment vertical="center"/>
    </xf>
    <xf numFmtId="0" fontId="48" fillId="4" borderId="0" xfId="13" applyFont="1" applyFill="1" applyBorder="1"/>
    <xf numFmtId="0" fontId="12" fillId="0" borderId="0" xfId="0" applyFont="1" applyFill="1" applyAlignment="1">
      <alignment vertical="center"/>
    </xf>
    <xf numFmtId="0" fontId="39" fillId="14" borderId="41" xfId="4" applyFont="1" applyFill="1" applyBorder="1">
      <alignment vertical="center"/>
    </xf>
    <xf numFmtId="0" fontId="39" fillId="14" borderId="43" xfId="4" applyFont="1" applyFill="1" applyBorder="1">
      <alignment vertical="center"/>
    </xf>
    <xf numFmtId="0" fontId="22" fillId="0" borderId="35" xfId="0" applyFont="1" applyFill="1" applyBorder="1" applyAlignment="1">
      <alignment vertical="center" shrinkToFit="1"/>
    </xf>
    <xf numFmtId="0" fontId="4" fillId="0" borderId="0" xfId="12" applyFont="1" applyFill="1" applyBorder="1"/>
    <xf numFmtId="0" fontId="6" fillId="0" borderId="0" xfId="0" applyFont="1" applyFill="1" applyBorder="1" applyAlignment="1">
      <alignment vertical="center" wrapText="1"/>
    </xf>
    <xf numFmtId="0" fontId="4" fillId="0" borderId="0" xfId="0" applyFont="1" applyFill="1" applyBorder="1" applyAlignment="1">
      <alignment vertical="center"/>
    </xf>
    <xf numFmtId="0" fontId="53" fillId="0" borderId="0" xfId="0" applyFont="1" applyFill="1" applyAlignment="1">
      <alignment vertical="center" wrapText="1"/>
    </xf>
    <xf numFmtId="49" fontId="53" fillId="0" borderId="0" xfId="0" applyNumberFormat="1" applyFont="1" applyFill="1" applyAlignment="1">
      <alignment vertical="top" wrapText="1"/>
    </xf>
    <xf numFmtId="0" fontId="38" fillId="0" borderId="130" xfId="0" applyFont="1" applyFill="1" applyBorder="1">
      <alignment vertical="center"/>
    </xf>
    <xf numFmtId="0" fontId="39" fillId="6" borderId="41" xfId="4" applyFont="1" applyFill="1" applyBorder="1">
      <alignment vertical="center"/>
    </xf>
    <xf numFmtId="0" fontId="19" fillId="0" borderId="150" xfId="0" applyFont="1" applyFill="1" applyBorder="1" applyAlignment="1">
      <alignment vertical="center" wrapText="1"/>
    </xf>
    <xf numFmtId="0" fontId="39" fillId="0" borderId="151" xfId="4" applyFont="1" applyBorder="1">
      <alignment vertical="center"/>
    </xf>
    <xf numFmtId="0" fontId="39" fillId="6" borderId="152" xfId="4" applyFont="1" applyFill="1" applyBorder="1">
      <alignment vertical="center"/>
    </xf>
    <xf numFmtId="0" fontId="39" fillId="6" borderId="153" xfId="4" applyFont="1" applyFill="1" applyBorder="1">
      <alignment vertical="center"/>
    </xf>
    <xf numFmtId="0" fontId="38" fillId="6" borderId="154" xfId="0" applyFont="1" applyFill="1" applyBorder="1">
      <alignment vertical="center"/>
    </xf>
    <xf numFmtId="0" fontId="39" fillId="6" borderId="155" xfId="4" applyFont="1" applyFill="1" applyBorder="1">
      <alignment vertical="center"/>
    </xf>
    <xf numFmtId="0" fontId="38" fillId="6" borderId="156" xfId="0" applyFont="1" applyFill="1" applyBorder="1">
      <alignment vertical="center"/>
    </xf>
    <xf numFmtId="0" fontId="39" fillId="6" borderId="157" xfId="4" applyFont="1" applyFill="1" applyBorder="1">
      <alignment vertical="center"/>
    </xf>
    <xf numFmtId="0" fontId="39" fillId="6" borderId="158" xfId="4" applyFont="1" applyFill="1" applyBorder="1">
      <alignment vertical="center"/>
    </xf>
    <xf numFmtId="0" fontId="38" fillId="6" borderId="159" xfId="0" applyFont="1" applyFill="1" applyBorder="1">
      <alignment vertical="center"/>
    </xf>
    <xf numFmtId="0" fontId="39" fillId="0" borderId="160" xfId="4" applyFont="1" applyBorder="1">
      <alignment vertical="center"/>
    </xf>
    <xf numFmtId="0" fontId="39" fillId="0" borderId="8" xfId="4" applyFont="1" applyBorder="1">
      <alignment vertical="center"/>
    </xf>
    <xf numFmtId="0" fontId="38" fillId="0" borderId="84" xfId="0" applyFont="1" applyBorder="1">
      <alignment vertical="center"/>
    </xf>
    <xf numFmtId="0" fontId="39" fillId="6" borderId="161" xfId="4" applyFont="1" applyFill="1" applyBorder="1">
      <alignment vertical="center"/>
    </xf>
    <xf numFmtId="0" fontId="39" fillId="6" borderId="162" xfId="4" applyFont="1" applyFill="1" applyBorder="1">
      <alignment vertical="center"/>
    </xf>
    <xf numFmtId="0" fontId="38" fillId="6" borderId="163" xfId="0" applyFont="1" applyFill="1" applyBorder="1">
      <alignment vertical="center"/>
    </xf>
    <xf numFmtId="0" fontId="38" fillId="0" borderId="130" xfId="0" applyFont="1" applyBorder="1">
      <alignment vertical="center"/>
    </xf>
    <xf numFmtId="0" fontId="19" fillId="0" borderId="164" xfId="0" applyFont="1" applyFill="1" applyBorder="1" applyAlignment="1">
      <alignment vertical="center" wrapText="1"/>
    </xf>
    <xf numFmtId="0" fontId="19" fillId="0" borderId="165" xfId="0" applyFont="1" applyFill="1" applyBorder="1" applyAlignment="1">
      <alignment vertical="center" wrapText="1"/>
    </xf>
    <xf numFmtId="0" fontId="39" fillId="6" borderId="163" xfId="4" applyFont="1" applyFill="1" applyBorder="1">
      <alignment vertical="center"/>
    </xf>
    <xf numFmtId="0" fontId="38" fillId="11" borderId="88" xfId="0" applyFont="1" applyFill="1" applyBorder="1" applyAlignment="1">
      <alignment horizontal="center" vertical="center" shrinkToFit="1"/>
    </xf>
    <xf numFmtId="0" fontId="38" fillId="13" borderId="107" xfId="0" applyFont="1" applyFill="1" applyBorder="1">
      <alignment vertical="center"/>
    </xf>
    <xf numFmtId="0" fontId="39" fillId="14" borderId="42" xfId="4" applyFont="1" applyFill="1" applyBorder="1">
      <alignment vertical="center"/>
    </xf>
    <xf numFmtId="0" fontId="39" fillId="6" borderId="43" xfId="4" applyFont="1" applyFill="1" applyBorder="1">
      <alignment vertical="center"/>
    </xf>
    <xf numFmtId="0" fontId="39" fillId="6" borderId="41" xfId="4" applyFont="1" applyFill="1" applyBorder="1" applyAlignment="1">
      <alignment vertical="center" shrinkToFit="1"/>
    </xf>
    <xf numFmtId="0" fontId="39" fillId="6" borderId="42" xfId="4" applyFont="1" applyFill="1" applyBorder="1">
      <alignment vertical="center"/>
    </xf>
    <xf numFmtId="0" fontId="38" fillId="6" borderId="167" xfId="0" applyFont="1" applyFill="1" applyBorder="1">
      <alignment vertical="center"/>
    </xf>
    <xf numFmtId="0" fontId="38" fillId="6" borderId="162" xfId="4" applyFont="1" applyFill="1" applyBorder="1">
      <alignment vertical="center"/>
    </xf>
    <xf numFmtId="0" fontId="38" fillId="0" borderId="132" xfId="0" applyFont="1" applyFill="1" applyBorder="1">
      <alignment vertical="center"/>
    </xf>
    <xf numFmtId="0" fontId="39" fillId="6" borderId="168" xfId="4" applyFont="1" applyFill="1" applyBorder="1">
      <alignment vertical="center"/>
    </xf>
    <xf numFmtId="0" fontId="38" fillId="6" borderId="169" xfId="0" applyFont="1" applyFill="1" applyBorder="1">
      <alignment vertical="center"/>
    </xf>
    <xf numFmtId="0" fontId="39" fillId="6" borderId="170" xfId="4" applyFont="1" applyFill="1" applyBorder="1">
      <alignment vertical="center"/>
    </xf>
    <xf numFmtId="0" fontId="38" fillId="6" borderId="171" xfId="0" applyFont="1" applyFill="1" applyBorder="1">
      <alignment vertical="center"/>
    </xf>
    <xf numFmtId="0" fontId="39" fillId="6" borderId="153" xfId="4" applyFont="1" applyFill="1" applyBorder="1" applyAlignment="1">
      <alignment vertical="center" shrinkToFit="1"/>
    </xf>
    <xf numFmtId="0" fontId="39" fillId="6" borderId="158" xfId="4" applyFont="1" applyFill="1" applyBorder="1" applyAlignment="1">
      <alignment vertical="center" shrinkToFit="1"/>
    </xf>
    <xf numFmtId="0" fontId="55" fillId="0" borderId="0" xfId="0" applyFont="1" applyFill="1" applyAlignment="1">
      <alignment vertical="center"/>
    </xf>
    <xf numFmtId="0" fontId="5" fillId="13" borderId="114" xfId="5" applyFont="1" applyFill="1" applyBorder="1" applyAlignment="1" applyProtection="1">
      <alignment horizontal="center" vertical="center"/>
    </xf>
    <xf numFmtId="0" fontId="5" fillId="0" borderId="0" xfId="5" applyFont="1" applyFill="1" applyBorder="1" applyAlignment="1" applyProtection="1">
      <alignment horizontal="left" vertical="center"/>
    </xf>
    <xf numFmtId="0" fontId="4" fillId="13" borderId="115" xfId="8" applyFont="1" applyFill="1" applyBorder="1" applyAlignment="1">
      <alignment horizontal="center" vertical="center" wrapText="1" shrinkToFit="1" readingOrder="1"/>
    </xf>
    <xf numFmtId="38" fontId="4" fillId="13" borderId="115" xfId="1" applyFont="1" applyFill="1" applyBorder="1" applyAlignment="1">
      <alignment horizontal="right" vertical="center" wrapText="1" shrinkToFit="1" readingOrder="1"/>
    </xf>
    <xf numFmtId="38" fontId="4" fillId="13" borderId="115" xfId="1" applyFont="1" applyFill="1" applyBorder="1" applyAlignment="1">
      <alignment horizontal="right" vertical="center" shrinkToFit="1" readingOrder="1"/>
    </xf>
    <xf numFmtId="0" fontId="4" fillId="13" borderId="114" xfId="12" applyFont="1" applyFill="1" applyBorder="1"/>
    <xf numFmtId="38" fontId="5" fillId="13" borderId="114" xfId="1" applyFont="1" applyFill="1" applyBorder="1" applyAlignment="1">
      <alignment horizontal="right" vertical="center" wrapText="1" shrinkToFit="1" readingOrder="1"/>
    </xf>
    <xf numFmtId="38" fontId="5" fillId="13" borderId="114" xfId="1" applyFont="1" applyFill="1" applyBorder="1" applyAlignment="1">
      <alignment horizontal="right" vertical="center" shrinkToFit="1" readingOrder="1"/>
    </xf>
    <xf numFmtId="0" fontId="15" fillId="13" borderId="114" xfId="0" applyFont="1" applyFill="1" applyBorder="1" applyAlignment="1">
      <alignment vertical="top"/>
    </xf>
    <xf numFmtId="0" fontId="53" fillId="0" borderId="0" xfId="0" applyFont="1" applyFill="1" applyAlignment="1">
      <alignment vertical="center"/>
    </xf>
    <xf numFmtId="0" fontId="6" fillId="16" borderId="114" xfId="0" applyFont="1" applyFill="1" applyBorder="1">
      <alignment vertical="center"/>
    </xf>
    <xf numFmtId="0" fontId="15" fillId="0" borderId="0" xfId="0" applyFont="1" applyFill="1" applyBorder="1" applyAlignment="1">
      <alignment vertical="top"/>
    </xf>
    <xf numFmtId="181" fontId="4" fillId="0" borderId="0" xfId="0" applyNumberFormat="1" applyFont="1" applyFill="1" applyBorder="1">
      <alignment vertical="center"/>
    </xf>
    <xf numFmtId="181" fontId="4" fillId="0" borderId="0" xfId="0" applyNumberFormat="1" applyFont="1" applyFill="1" applyBorder="1" applyAlignment="1">
      <alignment vertical="center" wrapText="1" shrinkToFit="1"/>
    </xf>
    <xf numFmtId="0" fontId="38" fillId="0" borderId="0" xfId="0" applyFont="1" applyBorder="1">
      <alignment vertical="center"/>
    </xf>
    <xf numFmtId="0" fontId="39" fillId="14" borderId="151" xfId="4" applyFont="1" applyFill="1" applyBorder="1">
      <alignment vertical="center"/>
    </xf>
    <xf numFmtId="0" fontId="38" fillId="14" borderId="124" xfId="0" applyFont="1" applyFill="1" applyBorder="1">
      <alignment vertical="center"/>
    </xf>
    <xf numFmtId="0" fontId="39" fillId="14" borderId="123" xfId="4" applyFont="1" applyFill="1" applyBorder="1">
      <alignment vertical="center"/>
    </xf>
    <xf numFmtId="0" fontId="38" fillId="14" borderId="125" xfId="0" applyFont="1" applyFill="1" applyBorder="1">
      <alignment vertical="center"/>
    </xf>
    <xf numFmtId="0" fontId="39" fillId="14" borderId="129" xfId="4" applyFont="1" applyFill="1" applyBorder="1">
      <alignment vertical="center"/>
    </xf>
    <xf numFmtId="0" fontId="38" fillId="14" borderId="70" xfId="0" applyFont="1" applyFill="1" applyBorder="1">
      <alignment vertical="center"/>
    </xf>
    <xf numFmtId="0" fontId="38" fillId="14" borderId="128" xfId="0" applyFont="1" applyFill="1" applyBorder="1">
      <alignment vertical="center"/>
    </xf>
    <xf numFmtId="0" fontId="38" fillId="0" borderId="0" xfId="0" applyFont="1" applyFill="1">
      <alignment vertical="center"/>
    </xf>
    <xf numFmtId="196" fontId="5" fillId="13" borderId="8" xfId="1" applyNumberFormat="1" applyFont="1" applyFill="1" applyBorder="1" applyAlignment="1">
      <alignment horizontal="right" vertical="center" shrinkToFit="1"/>
    </xf>
    <xf numFmtId="0" fontId="34" fillId="6" borderId="63" xfId="12" applyFont="1" applyFill="1" applyBorder="1" applyAlignment="1">
      <alignment horizontal="center" vertical="center" wrapText="1" shrinkToFit="1"/>
    </xf>
    <xf numFmtId="0" fontId="46" fillId="6" borderId="30" xfId="12" applyFont="1" applyFill="1" applyBorder="1" applyAlignment="1">
      <alignment horizontal="center" vertical="center" wrapText="1" shrinkToFit="1"/>
    </xf>
    <xf numFmtId="0" fontId="46" fillId="6" borderId="31" xfId="12" applyFont="1" applyFill="1" applyBorder="1" applyAlignment="1">
      <alignment horizontal="center" vertical="center" wrapText="1" shrinkToFit="1"/>
    </xf>
    <xf numFmtId="0" fontId="46" fillId="6" borderId="34" xfId="12" applyFont="1" applyFill="1" applyBorder="1" applyAlignment="1">
      <alignment horizontal="center" vertical="center" wrapText="1" shrinkToFit="1"/>
    </xf>
    <xf numFmtId="0" fontId="46" fillId="6" borderId="81" xfId="12" applyFont="1" applyFill="1" applyBorder="1" applyAlignment="1">
      <alignment horizontal="center" vertical="center" wrapText="1" shrinkToFit="1"/>
    </xf>
    <xf numFmtId="184" fontId="5" fillId="13" borderId="121" xfId="12" applyNumberFormat="1" applyFont="1" applyFill="1" applyBorder="1" applyAlignment="1">
      <alignment horizontal="center" vertical="center" shrinkToFit="1"/>
    </xf>
    <xf numFmtId="184" fontId="5" fillId="13" borderId="111" xfId="12" applyNumberFormat="1" applyFont="1" applyFill="1" applyBorder="1" applyAlignment="1">
      <alignment horizontal="center" vertical="center" shrinkToFit="1"/>
    </xf>
    <xf numFmtId="196" fontId="5" fillId="13" borderId="33" xfId="1" applyNumberFormat="1" applyFont="1" applyFill="1" applyBorder="1" applyAlignment="1">
      <alignment horizontal="right" vertical="center" shrinkToFit="1"/>
    </xf>
    <xf numFmtId="196" fontId="5" fillId="13" borderId="121" xfId="1" applyNumberFormat="1" applyFont="1" applyFill="1" applyBorder="1" applyAlignment="1">
      <alignment horizontal="right" vertical="center" shrinkToFit="1"/>
    </xf>
    <xf numFmtId="184" fontId="5" fillId="13" borderId="160" xfId="12" applyNumberFormat="1" applyFont="1" applyFill="1" applyBorder="1" applyAlignment="1">
      <alignment horizontal="center" vertical="center" shrinkToFit="1"/>
    </xf>
    <xf numFmtId="196" fontId="5" fillId="13" borderId="32" xfId="1" applyNumberFormat="1" applyFont="1" applyFill="1" applyBorder="1" applyAlignment="1">
      <alignment horizontal="right" vertical="center" shrinkToFit="1"/>
    </xf>
    <xf numFmtId="0" fontId="4" fillId="13" borderId="85" xfId="12" applyFont="1" applyFill="1" applyBorder="1" applyAlignment="1">
      <alignment horizontal="center" vertical="center" shrinkToFit="1"/>
    </xf>
    <xf numFmtId="0" fontId="0" fillId="0" borderId="12" xfId="0" applyFill="1" applyBorder="1" applyAlignment="1">
      <alignment horizontal="left" vertical="center" wrapText="1"/>
    </xf>
    <xf numFmtId="38" fontId="22" fillId="0" borderId="0" xfId="1" applyFont="1" applyFill="1" applyBorder="1" applyAlignment="1">
      <alignment horizontal="left" vertical="center" wrapText="1"/>
    </xf>
    <xf numFmtId="38" fontId="22" fillId="0" borderId="12" xfId="1" applyFont="1" applyFill="1" applyBorder="1" applyAlignment="1">
      <alignment horizontal="left" vertical="center" wrapText="1"/>
    </xf>
    <xf numFmtId="0" fontId="0" fillId="0" borderId="0" xfId="0" applyBorder="1" applyAlignment="1">
      <alignment vertical="center"/>
    </xf>
    <xf numFmtId="38" fontId="5" fillId="7" borderId="27" xfId="1" applyFont="1" applyFill="1" applyBorder="1" applyAlignment="1">
      <alignment horizontal="right" vertical="center" wrapText="1"/>
    </xf>
    <xf numFmtId="38" fontId="5" fillId="7" borderId="27" xfId="1" applyFont="1" applyFill="1" applyBorder="1" applyAlignment="1">
      <alignment horizontal="right" vertical="center" shrinkToFit="1" readingOrder="1"/>
    </xf>
    <xf numFmtId="38" fontId="5" fillId="7" borderId="28" xfId="1" applyFont="1" applyFill="1" applyBorder="1" applyAlignment="1">
      <alignment horizontal="right" vertical="center" shrinkToFit="1" readingOrder="1"/>
    </xf>
    <xf numFmtId="38" fontId="5" fillId="7" borderId="29" xfId="1" applyFont="1" applyFill="1" applyBorder="1" applyAlignment="1">
      <alignment horizontal="right" vertical="center" shrinkToFit="1" readingOrder="1"/>
    </xf>
    <xf numFmtId="0" fontId="5" fillId="13" borderId="115" xfId="8" applyFont="1" applyFill="1" applyBorder="1" applyAlignment="1">
      <alignment horizontal="center" vertical="center" wrapText="1" shrinkToFit="1" readingOrder="1"/>
    </xf>
    <xf numFmtId="38" fontId="5" fillId="13" borderId="115" xfId="1" applyFont="1" applyFill="1" applyBorder="1" applyAlignment="1">
      <alignment horizontal="right" vertical="center" wrapText="1" shrinkToFit="1" readingOrder="1"/>
    </xf>
    <xf numFmtId="38" fontId="5" fillId="13" borderId="115" xfId="1" applyFont="1" applyFill="1" applyBorder="1" applyAlignment="1">
      <alignment horizontal="right" vertical="center" shrinkToFit="1" readingOrder="1"/>
    </xf>
    <xf numFmtId="0" fontId="46" fillId="6" borderId="7" xfId="12" applyFont="1" applyFill="1" applyBorder="1" applyAlignment="1">
      <alignment horizontal="center" vertical="center" wrapText="1" shrinkToFit="1"/>
    </xf>
    <xf numFmtId="183" fontId="5" fillId="13" borderId="172" xfId="12" applyNumberFormat="1" applyFont="1" applyFill="1" applyBorder="1" applyAlignment="1">
      <alignment horizontal="center" vertical="center"/>
    </xf>
    <xf numFmtId="0" fontId="0" fillId="9" borderId="87" xfId="0" applyFill="1" applyBorder="1" applyAlignment="1">
      <alignment vertical="center"/>
    </xf>
    <xf numFmtId="181" fontId="4" fillId="0" borderId="0" xfId="0" applyNumberFormat="1" applyFont="1" applyFill="1" applyBorder="1" applyAlignment="1">
      <alignment vertical="center"/>
    </xf>
    <xf numFmtId="0" fontId="38" fillId="14" borderId="130" xfId="0" applyFont="1" applyFill="1" applyBorder="1">
      <alignment vertical="center"/>
    </xf>
    <xf numFmtId="0" fontId="38" fillId="18" borderId="67" xfId="0" applyFont="1" applyFill="1" applyBorder="1">
      <alignment vertical="center"/>
    </xf>
    <xf numFmtId="0" fontId="38" fillId="18" borderId="3" xfId="0" applyFont="1" applyFill="1" applyBorder="1">
      <alignment vertical="center"/>
    </xf>
    <xf numFmtId="0" fontId="38" fillId="18" borderId="41" xfId="0" applyFont="1" applyFill="1" applyBorder="1">
      <alignment vertical="center"/>
    </xf>
    <xf numFmtId="0" fontId="38" fillId="18" borderId="70" xfId="0" applyFont="1" applyFill="1" applyBorder="1">
      <alignment vertical="center"/>
    </xf>
    <xf numFmtId="0" fontId="38" fillId="18" borderId="125" xfId="0" applyFont="1" applyFill="1" applyBorder="1">
      <alignment vertical="center"/>
    </xf>
    <xf numFmtId="0" fontId="38" fillId="18" borderId="121" xfId="0" applyFont="1" applyFill="1" applyBorder="1" applyAlignment="1">
      <alignment horizontal="center" vertical="center"/>
    </xf>
    <xf numFmtId="0" fontId="38" fillId="18" borderId="8" xfId="0" applyFont="1" applyFill="1" applyBorder="1">
      <alignment vertical="center"/>
    </xf>
    <xf numFmtId="0" fontId="0" fillId="0" borderId="0" xfId="0" applyAlignment="1">
      <alignment vertical="center"/>
    </xf>
    <xf numFmtId="0" fontId="0" fillId="0" borderId="0" xfId="0" applyAlignment="1">
      <alignment horizontal="left" vertical="top"/>
    </xf>
    <xf numFmtId="0" fontId="0" fillId="0" borderId="0" xfId="0" applyAlignment="1">
      <alignment vertical="top"/>
    </xf>
    <xf numFmtId="0" fontId="12" fillId="20" borderId="114" xfId="0" applyFont="1" applyFill="1" applyBorder="1" applyAlignment="1">
      <alignment vertical="center"/>
    </xf>
    <xf numFmtId="0" fontId="38" fillId="6" borderId="166" xfId="0" applyFont="1" applyFill="1" applyBorder="1">
      <alignment vertical="center"/>
    </xf>
    <xf numFmtId="0" fontId="38" fillId="18" borderId="9" xfId="4" applyFont="1" applyFill="1" applyBorder="1">
      <alignment vertical="center"/>
    </xf>
    <xf numFmtId="0" fontId="38" fillId="18" borderId="8" xfId="4" applyFont="1" applyFill="1" applyBorder="1" applyAlignment="1">
      <alignment vertical="center" shrinkToFit="1"/>
    </xf>
    <xf numFmtId="0" fontId="38" fillId="18" borderId="8" xfId="4" applyFont="1" applyFill="1" applyBorder="1">
      <alignment vertical="center"/>
    </xf>
    <xf numFmtId="0" fontId="38" fillId="18" borderId="58" xfId="4" applyFont="1" applyFill="1" applyBorder="1">
      <alignment vertical="center"/>
    </xf>
    <xf numFmtId="0" fontId="38" fillId="18" borderId="41" xfId="4" applyFont="1" applyFill="1" applyBorder="1" applyAlignment="1">
      <alignment vertical="center" shrinkToFit="1"/>
    </xf>
    <xf numFmtId="0" fontId="38" fillId="18" borderId="41" xfId="4" applyFont="1" applyFill="1" applyBorder="1">
      <alignment vertical="center"/>
    </xf>
    <xf numFmtId="0" fontId="38" fillId="18" borderId="58" xfId="0" applyFont="1" applyFill="1" applyBorder="1">
      <alignment vertical="center"/>
    </xf>
    <xf numFmtId="0" fontId="38" fillId="18" borderId="14" xfId="0" applyFont="1" applyFill="1" applyBorder="1">
      <alignment vertical="center"/>
    </xf>
    <xf numFmtId="0" fontId="38" fillId="18" borderId="3" xfId="4" applyFont="1" applyFill="1" applyBorder="1" applyAlignment="1">
      <alignment vertical="center" shrinkToFit="1"/>
    </xf>
    <xf numFmtId="0" fontId="41" fillId="0" borderId="0" xfId="0" applyFont="1" applyBorder="1">
      <alignment vertical="center"/>
    </xf>
    <xf numFmtId="0" fontId="41" fillId="0" borderId="0" xfId="0" applyFont="1">
      <alignment vertical="center"/>
    </xf>
    <xf numFmtId="0" fontId="60" fillId="0" borderId="1" xfId="4" applyFont="1" applyBorder="1" applyAlignment="1">
      <alignment vertical="center" wrapText="1"/>
    </xf>
    <xf numFmtId="0" fontId="59" fillId="5" borderId="1" xfId="4" applyFont="1" applyFill="1" applyBorder="1" applyAlignment="1">
      <alignment horizontal="center" vertical="center" wrapText="1"/>
    </xf>
    <xf numFmtId="0" fontId="61" fillId="0" borderId="0" xfId="4" applyFont="1">
      <alignment vertical="center"/>
    </xf>
    <xf numFmtId="0" fontId="60" fillId="5" borderId="1" xfId="4" applyFont="1" applyFill="1" applyBorder="1" applyAlignment="1">
      <alignment horizontal="center" vertical="center"/>
    </xf>
    <xf numFmtId="0" fontId="62" fillId="0" borderId="0" xfId="4" applyFont="1">
      <alignment vertical="center"/>
    </xf>
    <xf numFmtId="0" fontId="61" fillId="0" borderId="0" xfId="4" applyFont="1" applyAlignment="1">
      <alignment vertical="center" wrapText="1"/>
    </xf>
    <xf numFmtId="0" fontId="3" fillId="0" borderId="0" xfId="4" applyFont="1">
      <alignment vertical="center"/>
    </xf>
    <xf numFmtId="0" fontId="59" fillId="0" borderId="0" xfId="4" applyFont="1" applyAlignment="1">
      <alignment horizontal="left" vertical="center"/>
    </xf>
    <xf numFmtId="0" fontId="60" fillId="0" borderId="0" xfId="4" applyFont="1" applyAlignment="1">
      <alignment horizontal="left" vertical="center"/>
    </xf>
    <xf numFmtId="0" fontId="60" fillId="0" borderId="0" xfId="4" applyFont="1">
      <alignment vertical="center"/>
    </xf>
    <xf numFmtId="0" fontId="60" fillId="0" borderId="0" xfId="4" applyFont="1" applyAlignment="1">
      <alignment vertical="center" wrapText="1"/>
    </xf>
    <xf numFmtId="0" fontId="60" fillId="0" borderId="0" xfId="4" applyFont="1" applyAlignment="1">
      <alignment horizontal="center" vertical="center"/>
    </xf>
    <xf numFmtId="0" fontId="60" fillId="0" borderId="0" xfId="4" applyFont="1" applyAlignment="1">
      <alignment vertical="center"/>
    </xf>
    <xf numFmtId="0" fontId="62" fillId="0" borderId="1" xfId="4" applyFont="1" applyBorder="1" applyAlignment="1">
      <alignment horizontal="center" vertical="center" wrapText="1"/>
    </xf>
    <xf numFmtId="0" fontId="60" fillId="0" borderId="1" xfId="4" applyFont="1" applyBorder="1" applyAlignment="1">
      <alignment horizontal="center" vertical="center" wrapText="1"/>
    </xf>
    <xf numFmtId="0" fontId="59" fillId="5" borderId="16" xfId="4" applyFont="1" applyFill="1" applyBorder="1" applyAlignment="1">
      <alignment horizontal="center" vertical="center" wrapText="1"/>
    </xf>
    <xf numFmtId="0" fontId="62" fillId="6" borderId="1" xfId="4" applyFont="1" applyFill="1" applyBorder="1" applyAlignment="1">
      <alignment horizontal="center" vertical="center" wrapText="1"/>
    </xf>
    <xf numFmtId="0" fontId="62" fillId="0" borderId="42" xfId="4" applyFont="1" applyBorder="1" applyAlignment="1">
      <alignment vertical="center" wrapText="1"/>
    </xf>
    <xf numFmtId="0" fontId="62" fillId="0" borderId="43" xfId="4" applyFont="1" applyBorder="1" applyAlignment="1">
      <alignment vertical="center" wrapText="1"/>
    </xf>
    <xf numFmtId="0" fontId="60" fillId="0" borderId="1" xfId="4" applyFont="1" applyBorder="1" applyAlignment="1">
      <alignment vertical="top" wrapText="1"/>
    </xf>
    <xf numFmtId="0" fontId="60" fillId="15" borderId="1" xfId="4" applyFont="1" applyFill="1" applyBorder="1" applyAlignment="1">
      <alignment vertical="top"/>
    </xf>
    <xf numFmtId="0" fontId="60" fillId="5" borderId="16" xfId="4" applyFont="1" applyFill="1" applyBorder="1" applyAlignment="1">
      <alignment horizontal="center" vertical="center"/>
    </xf>
    <xf numFmtId="0" fontId="62" fillId="0" borderId="1" xfId="4" applyFont="1" applyBorder="1" applyAlignment="1">
      <alignment vertical="center" wrapText="1"/>
    </xf>
    <xf numFmtId="0" fontId="62" fillId="0" borderId="8" xfId="4" applyFont="1" applyBorder="1" applyAlignment="1">
      <alignment vertical="center"/>
    </xf>
    <xf numFmtId="0" fontId="60" fillId="0" borderId="1" xfId="4" applyFont="1" applyBorder="1" applyAlignment="1">
      <alignment vertical="top"/>
    </xf>
    <xf numFmtId="0" fontId="62" fillId="6" borderId="1" xfId="4" applyFont="1" applyFill="1" applyBorder="1" applyAlignment="1">
      <alignment vertical="center" wrapText="1"/>
    </xf>
    <xf numFmtId="0" fontId="62" fillId="6" borderId="40" xfId="4" applyFont="1" applyFill="1" applyBorder="1" applyAlignment="1">
      <alignment vertical="center" wrapText="1"/>
    </xf>
    <xf numFmtId="0" fontId="62" fillId="6" borderId="41" xfId="4" applyFont="1" applyFill="1" applyBorder="1" applyAlignment="1">
      <alignment vertical="center" wrapText="1"/>
    </xf>
    <xf numFmtId="0" fontId="62" fillId="6" borderId="3" xfId="4" applyFont="1" applyFill="1" applyBorder="1" applyAlignment="1">
      <alignment vertical="center" wrapText="1"/>
    </xf>
    <xf numFmtId="0" fontId="62" fillId="0" borderId="40" xfId="4" applyFont="1" applyBorder="1" applyAlignment="1">
      <alignment vertical="center" wrapText="1"/>
    </xf>
    <xf numFmtId="0" fontId="62" fillId="0" borderId="39" xfId="4" applyFont="1" applyBorder="1" applyAlignment="1">
      <alignment vertical="center" wrapText="1"/>
    </xf>
    <xf numFmtId="0" fontId="62" fillId="6" borderId="43" xfId="4" applyFont="1" applyFill="1" applyBorder="1" applyAlignment="1">
      <alignment vertical="center" wrapText="1"/>
    </xf>
    <xf numFmtId="0" fontId="60" fillId="15" borderId="1" xfId="4" applyFont="1" applyFill="1" applyBorder="1" applyAlignment="1">
      <alignment horizontal="left" vertical="top"/>
    </xf>
    <xf numFmtId="0" fontId="60" fillId="0" borderId="1" xfId="4" applyFont="1" applyBorder="1" applyAlignment="1">
      <alignment horizontal="left" vertical="top"/>
    </xf>
    <xf numFmtId="0" fontId="62" fillId="0" borderId="8" xfId="4" applyFont="1" applyBorder="1" applyAlignment="1">
      <alignment vertical="center" wrapText="1"/>
    </xf>
    <xf numFmtId="0" fontId="62" fillId="6" borderId="114" xfId="4" applyFont="1" applyFill="1" applyBorder="1" applyAlignment="1">
      <alignment vertical="center" wrapText="1"/>
    </xf>
    <xf numFmtId="0" fontId="1" fillId="0" borderId="0" xfId="4" applyFont="1">
      <alignment vertical="center"/>
    </xf>
    <xf numFmtId="0" fontId="1" fillId="0" borderId="0" xfId="4" applyFont="1" applyAlignment="1">
      <alignment vertical="center" wrapText="1"/>
    </xf>
    <xf numFmtId="0" fontId="1" fillId="0" borderId="0" xfId="4" applyFont="1" applyAlignment="1">
      <alignment horizontal="center" vertical="center"/>
    </xf>
    <xf numFmtId="0" fontId="60" fillId="0" borderId="0" xfId="4" applyFont="1" applyAlignment="1">
      <alignment horizontal="left" vertical="center" indent="1"/>
    </xf>
    <xf numFmtId="0" fontId="60" fillId="15" borderId="1" xfId="4" applyFont="1" applyFill="1" applyBorder="1" applyAlignment="1">
      <alignment vertical="center" wrapText="1" shrinkToFit="1"/>
    </xf>
    <xf numFmtId="0" fontId="60" fillId="5" borderId="1" xfId="4" applyFont="1" applyFill="1" applyBorder="1" applyAlignment="1">
      <alignment horizontal="center" vertical="center" wrapText="1"/>
    </xf>
    <xf numFmtId="0" fontId="64" fillId="0" borderId="1" xfId="4" applyFont="1" applyBorder="1" applyAlignment="1">
      <alignment vertical="center" wrapText="1"/>
    </xf>
    <xf numFmtId="0" fontId="62" fillId="0" borderId="1" xfId="4" applyFont="1" applyBorder="1">
      <alignment vertical="center"/>
    </xf>
    <xf numFmtId="0" fontId="61" fillId="0" borderId="6" xfId="4" applyFont="1" applyBorder="1">
      <alignment vertical="center"/>
    </xf>
    <xf numFmtId="0" fontId="3" fillId="0" borderId="6" xfId="4" applyFont="1" applyBorder="1">
      <alignment vertical="center"/>
    </xf>
    <xf numFmtId="0" fontId="3" fillId="0" borderId="6" xfId="4" applyFont="1" applyBorder="1" applyAlignment="1">
      <alignment vertical="center" wrapText="1"/>
    </xf>
    <xf numFmtId="0" fontId="3" fillId="0" borderId="6" xfId="4" applyFont="1" applyBorder="1" applyAlignment="1">
      <alignment horizontal="center" vertical="center"/>
    </xf>
    <xf numFmtId="0" fontId="3" fillId="0" borderId="0" xfId="4" applyFont="1" applyAlignment="1">
      <alignment vertical="center" wrapText="1"/>
    </xf>
    <xf numFmtId="0" fontId="3" fillId="0" borderId="0" xfId="4" applyFont="1" applyAlignment="1">
      <alignment horizontal="center" vertical="center"/>
    </xf>
    <xf numFmtId="0" fontId="62" fillId="0" borderId="114" xfId="4" applyFont="1" applyBorder="1" applyAlignment="1">
      <alignment horizontal="center" vertical="center" wrapText="1"/>
    </xf>
    <xf numFmtId="0" fontId="60" fillId="0" borderId="114" xfId="4" applyFont="1" applyBorder="1" applyAlignment="1">
      <alignment horizontal="center" vertical="center" wrapText="1"/>
    </xf>
    <xf numFmtId="0" fontId="59" fillId="5" borderId="114" xfId="4" applyFont="1" applyFill="1" applyBorder="1" applyAlignment="1">
      <alignment horizontal="center" vertical="center" wrapText="1"/>
    </xf>
    <xf numFmtId="0" fontId="60" fillId="0" borderId="114" xfId="4" applyFont="1" applyBorder="1" applyAlignment="1">
      <alignment horizontal="left" vertical="center" wrapText="1"/>
    </xf>
    <xf numFmtId="0" fontId="60" fillId="15" borderId="117" xfId="4" applyFont="1" applyFill="1" applyBorder="1" applyAlignment="1">
      <alignment horizontal="left" vertical="center" wrapText="1"/>
    </xf>
    <xf numFmtId="0" fontId="60" fillId="5" borderId="114" xfId="4" applyFont="1" applyFill="1" applyBorder="1" applyAlignment="1">
      <alignment horizontal="center" vertical="center" wrapText="1"/>
    </xf>
    <xf numFmtId="0" fontId="62" fillId="0" borderId="114" xfId="4" applyFont="1" applyBorder="1" applyAlignment="1">
      <alignment vertical="center" wrapText="1"/>
    </xf>
    <xf numFmtId="0" fontId="62" fillId="6" borderId="39" xfId="4" applyFont="1" applyFill="1" applyBorder="1" applyAlignment="1">
      <alignment vertical="center" wrapText="1"/>
    </xf>
    <xf numFmtId="0" fontId="62" fillId="0" borderId="41" xfId="4" applyFont="1" applyBorder="1" applyAlignment="1">
      <alignment vertical="center" wrapText="1"/>
    </xf>
    <xf numFmtId="0" fontId="62" fillId="0" borderId="41" xfId="4" applyFont="1" applyFill="1" applyBorder="1" applyAlignment="1">
      <alignment vertical="center" wrapText="1"/>
    </xf>
    <xf numFmtId="0" fontId="62" fillId="6" borderId="42" xfId="4" applyFont="1" applyFill="1" applyBorder="1" applyAlignment="1">
      <alignment vertical="center" wrapText="1"/>
    </xf>
    <xf numFmtId="0" fontId="3" fillId="0" borderId="0" xfId="4" applyFont="1" applyBorder="1" applyAlignment="1">
      <alignment horizontal="center" vertical="center"/>
    </xf>
    <xf numFmtId="0" fontId="3" fillId="0" borderId="0" xfId="4" applyFont="1" applyAlignment="1">
      <alignment horizontal="left" vertical="center" wrapText="1"/>
    </xf>
    <xf numFmtId="0" fontId="60" fillId="0" borderId="3" xfId="4" applyFont="1" applyBorder="1" applyAlignment="1">
      <alignment vertical="center" wrapText="1"/>
    </xf>
    <xf numFmtId="0" fontId="60" fillId="0" borderId="114" xfId="4" applyFont="1" applyBorder="1" applyAlignment="1">
      <alignment vertical="center" wrapText="1"/>
    </xf>
    <xf numFmtId="0" fontId="60" fillId="15" borderId="114" xfId="4" applyFont="1" applyFill="1" applyBorder="1" applyAlignment="1">
      <alignment horizontal="left" vertical="center" wrapText="1"/>
    </xf>
    <xf numFmtId="0" fontId="62" fillId="0" borderId="114" xfId="4" applyFont="1" applyBorder="1">
      <alignment vertical="center"/>
    </xf>
    <xf numFmtId="0" fontId="62" fillId="0" borderId="40" xfId="4" applyFont="1" applyBorder="1">
      <alignment vertical="center"/>
    </xf>
    <xf numFmtId="0" fontId="62" fillId="0" borderId="39" xfId="4" applyFont="1" applyBorder="1">
      <alignment vertical="center"/>
    </xf>
    <xf numFmtId="0" fontId="62" fillId="0" borderId="121" xfId="4" applyFont="1" applyBorder="1">
      <alignment vertical="center"/>
    </xf>
    <xf numFmtId="0" fontId="62" fillId="6" borderId="114" xfId="4" applyFont="1" applyFill="1" applyBorder="1">
      <alignment vertical="center"/>
    </xf>
    <xf numFmtId="0" fontId="62" fillId="6" borderId="3" xfId="4" applyFont="1" applyFill="1" applyBorder="1">
      <alignment vertical="center"/>
    </xf>
    <xf numFmtId="0" fontId="62" fillId="6" borderId="40" xfId="4" applyFont="1" applyFill="1" applyBorder="1">
      <alignment vertical="center"/>
    </xf>
    <xf numFmtId="0" fontId="62" fillId="6" borderId="41" xfId="4" applyFont="1" applyFill="1" applyBorder="1">
      <alignment vertical="center"/>
    </xf>
    <xf numFmtId="0" fontId="62" fillId="6" borderId="39" xfId="4" applyFont="1" applyFill="1" applyBorder="1">
      <alignment vertical="center"/>
    </xf>
    <xf numFmtId="0" fontId="62" fillId="6" borderId="42" xfId="4" applyFont="1" applyFill="1" applyBorder="1">
      <alignment vertical="center"/>
    </xf>
    <xf numFmtId="0" fontId="60" fillId="5" borderId="114" xfId="4" applyNumberFormat="1" applyFont="1" applyFill="1" applyBorder="1" applyAlignment="1">
      <alignment horizontal="center" vertical="center" wrapText="1"/>
    </xf>
    <xf numFmtId="0" fontId="60" fillId="0" borderId="114" xfId="4" applyFont="1" applyBorder="1" applyAlignment="1">
      <alignment vertical="top" wrapText="1"/>
    </xf>
    <xf numFmtId="0" fontId="3" fillId="0" borderId="0" xfId="4" applyFont="1" applyAlignment="1">
      <alignment horizontal="left" vertical="center" indent="1"/>
    </xf>
    <xf numFmtId="0" fontId="62" fillId="0" borderId="114" xfId="4" applyFont="1" applyBorder="1" applyAlignment="1">
      <alignment horizontal="center" vertical="center"/>
    </xf>
    <xf numFmtId="0" fontId="60" fillId="0" borderId="115" xfId="4" applyFont="1" applyBorder="1" applyAlignment="1">
      <alignment horizontal="center" vertical="center" wrapText="1"/>
    </xf>
    <xf numFmtId="0" fontId="60" fillId="15" borderId="114" xfId="4" applyFont="1" applyFill="1" applyBorder="1" applyAlignment="1">
      <alignment vertical="center" wrapText="1"/>
    </xf>
    <xf numFmtId="0" fontId="60" fillId="0" borderId="5" xfId="4" applyFont="1" applyBorder="1" applyAlignment="1">
      <alignment horizontal="center" vertical="center" wrapText="1"/>
    </xf>
    <xf numFmtId="0" fontId="62" fillId="0" borderId="40" xfId="4" applyFont="1" applyBorder="1" applyAlignment="1">
      <alignment horizontal="center" vertical="center"/>
    </xf>
    <xf numFmtId="0" fontId="62" fillId="0" borderId="41" xfId="4" applyFont="1" applyBorder="1" applyAlignment="1">
      <alignment horizontal="center" vertical="center"/>
    </xf>
    <xf numFmtId="0" fontId="62" fillId="0" borderId="41" xfId="4" applyFont="1" applyBorder="1">
      <alignment vertical="center"/>
    </xf>
    <xf numFmtId="0" fontId="62" fillId="6" borderId="43" xfId="4" applyFont="1" applyFill="1" applyBorder="1">
      <alignment vertical="center"/>
    </xf>
    <xf numFmtId="0" fontId="62" fillId="0" borderId="43" xfId="4" applyFont="1" applyBorder="1" applyAlignment="1">
      <alignment horizontal="center" vertical="center"/>
    </xf>
    <xf numFmtId="0" fontId="62" fillId="0" borderId="43" xfId="4" applyFont="1" applyBorder="1">
      <alignment vertical="center"/>
    </xf>
    <xf numFmtId="0" fontId="62" fillId="0" borderId="39" xfId="4" applyFont="1" applyBorder="1" applyAlignment="1">
      <alignment horizontal="center" vertical="center"/>
    </xf>
    <xf numFmtId="0" fontId="62" fillId="0" borderId="42" xfId="4" applyFont="1" applyBorder="1" applyAlignment="1">
      <alignment horizontal="center" vertical="center"/>
    </xf>
    <xf numFmtId="0" fontId="62" fillId="6" borderId="121" xfId="4" applyFont="1" applyFill="1" applyBorder="1">
      <alignment vertical="center"/>
    </xf>
    <xf numFmtId="0" fontId="62" fillId="0" borderId="3" xfId="4" applyFont="1" applyBorder="1">
      <alignment vertical="center"/>
    </xf>
    <xf numFmtId="0" fontId="49" fillId="15" borderId="114" xfId="4" applyFont="1" applyFill="1" applyBorder="1" applyAlignment="1">
      <alignment vertical="center" wrapText="1"/>
    </xf>
    <xf numFmtId="0" fontId="4" fillId="13" borderId="115" xfId="12" applyFont="1" applyFill="1" applyBorder="1" applyAlignment="1">
      <alignment vertical="center" wrapText="1"/>
    </xf>
    <xf numFmtId="0" fontId="4" fillId="13" borderId="116" xfId="12" applyFont="1" applyFill="1" applyBorder="1" applyAlignment="1">
      <alignment vertical="center" wrapText="1"/>
    </xf>
    <xf numFmtId="196" fontId="5" fillId="13" borderId="114" xfId="1" applyNumberFormat="1" applyFont="1" applyFill="1" applyBorder="1" applyAlignment="1">
      <alignment horizontal="right" vertical="center" shrinkToFit="1"/>
    </xf>
    <xf numFmtId="181" fontId="5" fillId="0" borderId="4" xfId="0" applyNumberFormat="1" applyFont="1" applyFill="1" applyBorder="1" applyAlignment="1">
      <alignment horizontal="center" vertical="center" wrapText="1"/>
    </xf>
    <xf numFmtId="0" fontId="4" fillId="2" borderId="121" xfId="0" applyFont="1" applyFill="1" applyBorder="1" applyAlignment="1">
      <alignment horizontal="center" vertical="center"/>
    </xf>
    <xf numFmtId="181" fontId="5" fillId="0" borderId="14" xfId="0" applyNumberFormat="1" applyFont="1" applyFill="1" applyBorder="1" applyAlignment="1">
      <alignment horizontal="center" vertical="center" wrapText="1"/>
    </xf>
    <xf numFmtId="181" fontId="5" fillId="0" borderId="120" xfId="0" applyNumberFormat="1" applyFont="1" applyFill="1" applyBorder="1" applyAlignment="1">
      <alignment horizontal="center" vertical="center" wrapText="1"/>
    </xf>
    <xf numFmtId="0" fontId="22" fillId="0" borderId="189" xfId="0" applyFont="1" applyFill="1" applyBorder="1" applyAlignment="1">
      <alignment vertical="center" shrinkToFit="1"/>
    </xf>
    <xf numFmtId="0" fontId="36" fillId="17" borderId="3" xfId="0" applyFont="1" applyFill="1" applyBorder="1" applyAlignment="1">
      <alignment vertical="center"/>
    </xf>
    <xf numFmtId="0" fontId="36" fillId="8" borderId="3" xfId="0" applyFont="1" applyFill="1" applyBorder="1" applyAlignment="1">
      <alignment vertical="center"/>
    </xf>
    <xf numFmtId="0" fontId="45" fillId="8" borderId="3" xfId="0" applyFont="1" applyFill="1" applyBorder="1" applyAlignment="1">
      <alignment vertical="center"/>
    </xf>
    <xf numFmtId="193" fontId="4" fillId="13" borderId="47" xfId="0" applyNumberFormat="1" applyFont="1" applyFill="1" applyBorder="1" applyAlignment="1">
      <alignment horizontal="right" vertical="center" shrinkToFit="1"/>
    </xf>
    <xf numFmtId="0" fontId="15" fillId="19" borderId="178" xfId="0" applyFont="1" applyFill="1" applyBorder="1" applyAlignment="1">
      <alignment vertical="top"/>
    </xf>
    <xf numFmtId="0" fontId="5" fillId="19" borderId="178" xfId="0" applyFont="1" applyFill="1" applyBorder="1" applyAlignment="1">
      <alignment horizontal="center" vertical="center"/>
    </xf>
    <xf numFmtId="181" fontId="5" fillId="19" borderId="178" xfId="0" applyNumberFormat="1" applyFont="1" applyFill="1" applyBorder="1" applyAlignment="1">
      <alignment horizontal="center" vertical="center" wrapText="1"/>
    </xf>
    <xf numFmtId="180" fontId="37" fillId="0" borderId="0" xfId="0" applyNumberFormat="1" applyFont="1" applyFill="1" applyBorder="1" applyAlignment="1">
      <alignment horizontal="center" vertical="center"/>
    </xf>
    <xf numFmtId="0" fontId="0" fillId="0" borderId="0" xfId="0" applyAlignment="1">
      <alignment vertical="center"/>
    </xf>
    <xf numFmtId="0" fontId="4" fillId="0" borderId="0" xfId="0" applyFont="1" applyFill="1" applyBorder="1" applyAlignment="1">
      <alignment vertical="center" wrapText="1"/>
    </xf>
    <xf numFmtId="0" fontId="32" fillId="0" borderId="0" xfId="0" applyFont="1" applyFill="1" applyBorder="1" applyAlignment="1">
      <alignment vertical="center"/>
    </xf>
    <xf numFmtId="0" fontId="32" fillId="0" borderId="0" xfId="0" applyFont="1" applyFill="1">
      <alignment vertical="center"/>
    </xf>
    <xf numFmtId="186" fontId="5" fillId="18" borderId="59" xfId="5" applyNumberFormat="1" applyFont="1" applyFill="1" applyBorder="1" applyAlignment="1" applyProtection="1">
      <alignment horizontal="center" vertical="center" shrinkToFit="1"/>
    </xf>
    <xf numFmtId="186" fontId="5" fillId="18" borderId="60" xfId="5" applyNumberFormat="1" applyFont="1" applyFill="1" applyBorder="1" applyAlignment="1" applyProtection="1">
      <alignment horizontal="center" vertical="center" shrinkToFit="1"/>
    </xf>
    <xf numFmtId="183" fontId="6" fillId="18" borderId="60" xfId="5" applyNumberFormat="1" applyFont="1" applyFill="1" applyBorder="1" applyAlignment="1" applyProtection="1">
      <alignment horizontal="left" vertical="center" wrapText="1" shrinkToFit="1"/>
    </xf>
    <xf numFmtId="0" fontId="5" fillId="18" borderId="114" xfId="5" applyFont="1" applyFill="1" applyBorder="1" applyProtection="1">
      <alignment vertical="center"/>
    </xf>
    <xf numFmtId="38" fontId="5" fillId="18" borderId="7" xfId="1" applyFont="1" applyFill="1" applyBorder="1" applyAlignment="1">
      <alignment horizontal="right" vertical="center" shrinkToFit="1"/>
    </xf>
    <xf numFmtId="38" fontId="5" fillId="18" borderId="31" xfId="1" applyFont="1" applyFill="1" applyBorder="1" applyAlignment="1">
      <alignment horizontal="right" vertical="center" shrinkToFit="1"/>
    </xf>
    <xf numFmtId="38" fontId="5" fillId="18" borderId="81" xfId="1" applyFont="1" applyFill="1" applyBorder="1" applyAlignment="1">
      <alignment horizontal="right" vertical="center" shrinkToFit="1"/>
    </xf>
    <xf numFmtId="38" fontId="5" fillId="18" borderId="173" xfId="1" applyFont="1" applyFill="1" applyBorder="1" applyAlignment="1">
      <alignment horizontal="right" vertical="center" shrinkToFit="1"/>
    </xf>
    <xf numFmtId="0" fontId="7" fillId="18" borderId="114" xfId="5" applyFont="1" applyFill="1" applyBorder="1">
      <alignment vertical="center"/>
    </xf>
    <xf numFmtId="0" fontId="15" fillId="18" borderId="114" xfId="0" applyFont="1" applyFill="1" applyBorder="1" applyAlignment="1">
      <alignment vertical="top"/>
    </xf>
    <xf numFmtId="0" fontId="5" fillId="18" borderId="117" xfId="0" applyFont="1" applyFill="1" applyBorder="1" applyAlignment="1">
      <alignment horizontal="center" vertical="center"/>
    </xf>
    <xf numFmtId="0" fontId="5" fillId="18" borderId="115" xfId="0" applyFont="1" applyFill="1" applyBorder="1" applyAlignment="1">
      <alignment horizontal="center" vertical="center"/>
    </xf>
    <xf numFmtId="0" fontId="5" fillId="18" borderId="1" xfId="0" applyFont="1" applyFill="1" applyBorder="1" applyAlignment="1">
      <alignment horizontal="center" vertical="center"/>
    </xf>
    <xf numFmtId="0" fontId="5" fillId="18" borderId="8" xfId="0" applyFont="1" applyFill="1" applyBorder="1" applyAlignment="1">
      <alignment horizontal="center" vertical="center"/>
    </xf>
    <xf numFmtId="0" fontId="5" fillId="18" borderId="3" xfId="0" applyFont="1" applyFill="1" applyBorder="1" applyAlignment="1">
      <alignment horizontal="center" vertical="center"/>
    </xf>
    <xf numFmtId="0" fontId="5" fillId="18" borderId="121" xfId="0" applyFont="1" applyFill="1" applyBorder="1" applyAlignment="1">
      <alignment horizontal="center" vertical="center"/>
    </xf>
    <xf numFmtId="0" fontId="5" fillId="18" borderId="4" xfId="0" applyFont="1" applyFill="1" applyBorder="1" applyAlignment="1">
      <alignment horizontal="center" vertical="center"/>
    </xf>
    <xf numFmtId="0" fontId="5" fillId="18" borderId="14" xfId="0" applyFont="1" applyFill="1" applyBorder="1" applyAlignment="1">
      <alignment horizontal="center" vertical="center"/>
    </xf>
    <xf numFmtId="0" fontId="5" fillId="18" borderId="116" xfId="0" applyFont="1" applyFill="1" applyBorder="1" applyAlignment="1">
      <alignment horizontal="center" vertical="center"/>
    </xf>
    <xf numFmtId="0" fontId="5" fillId="19" borderId="59" xfId="5" applyNumberFormat="1" applyFont="1" applyFill="1" applyBorder="1" applyAlignment="1" applyProtection="1">
      <alignment horizontal="center" vertical="center" wrapText="1"/>
    </xf>
    <xf numFmtId="0" fontId="5" fillId="19" borderId="114" xfId="5" applyFont="1" applyFill="1" applyBorder="1" applyAlignment="1" applyProtection="1">
      <alignment horizontal="center" vertical="center"/>
    </xf>
    <xf numFmtId="0" fontId="5" fillId="19" borderId="60" xfId="5" applyNumberFormat="1" applyFont="1" applyFill="1" applyBorder="1" applyAlignment="1" applyProtection="1">
      <alignment horizontal="center" vertical="center" wrapText="1"/>
    </xf>
    <xf numFmtId="0" fontId="5" fillId="19" borderId="67" xfId="5" applyNumberFormat="1" applyFont="1" applyFill="1" applyBorder="1" applyAlignment="1" applyProtection="1">
      <alignment horizontal="center" vertical="center" wrapText="1"/>
    </xf>
    <xf numFmtId="192" fontId="5" fillId="18" borderId="1" xfId="5" applyNumberFormat="1" applyFont="1" applyFill="1" applyBorder="1" applyAlignment="1" applyProtection="1">
      <alignment horizontal="center" vertical="center" wrapText="1"/>
    </xf>
    <xf numFmtId="186" fontId="5" fillId="18" borderId="1" xfId="5" applyNumberFormat="1" applyFont="1" applyFill="1" applyBorder="1" applyAlignment="1" applyProtection="1">
      <alignment horizontal="center" vertical="center" wrapText="1"/>
    </xf>
    <xf numFmtId="0" fontId="4" fillId="19" borderId="114" xfId="12" applyFont="1" applyFill="1" applyBorder="1"/>
    <xf numFmtId="0" fontId="5" fillId="19" borderId="3" xfId="12" applyNumberFormat="1" applyFont="1" applyFill="1" applyBorder="1" applyAlignment="1">
      <alignment vertical="center" shrinkToFit="1"/>
    </xf>
    <xf numFmtId="0" fontId="5" fillId="19" borderId="80" xfId="12" applyNumberFormat="1" applyFont="1" applyFill="1" applyBorder="1" applyAlignment="1">
      <alignment vertical="center" shrinkToFit="1"/>
    </xf>
    <xf numFmtId="0" fontId="5" fillId="19" borderId="114" xfId="12" applyNumberFormat="1" applyFont="1" applyFill="1" applyBorder="1" applyAlignment="1">
      <alignment vertical="center" shrinkToFit="1"/>
    </xf>
    <xf numFmtId="0" fontId="5" fillId="19" borderId="83" xfId="12" applyNumberFormat="1" applyFont="1" applyFill="1" applyBorder="1" applyAlignment="1">
      <alignment vertical="center" shrinkToFit="1"/>
    </xf>
    <xf numFmtId="0" fontId="4" fillId="19" borderId="60" xfId="12" applyFont="1" applyFill="1" applyBorder="1" applyAlignment="1">
      <alignment horizontal="center" vertical="center"/>
    </xf>
    <xf numFmtId="0" fontId="4" fillId="19" borderId="59" xfId="12" applyFont="1" applyFill="1" applyBorder="1" applyAlignment="1">
      <alignment horizontal="center" vertical="center"/>
    </xf>
    <xf numFmtId="0" fontId="4" fillId="19" borderId="67" xfId="12" applyFont="1" applyFill="1" applyBorder="1" applyAlignment="1">
      <alignment horizontal="center" vertical="center"/>
    </xf>
    <xf numFmtId="0" fontId="4" fillId="19" borderId="70" xfId="12" applyFont="1" applyFill="1" applyBorder="1" applyAlignment="1">
      <alignment horizontal="center" vertical="center"/>
    </xf>
    <xf numFmtId="0" fontId="65" fillId="0" borderId="0" xfId="5" applyFont="1" applyFill="1">
      <alignment vertical="center"/>
    </xf>
    <xf numFmtId="38" fontId="5" fillId="18" borderId="5" xfId="1" applyFont="1" applyFill="1" applyBorder="1" applyAlignment="1">
      <alignment horizontal="right" vertical="center" wrapText="1" shrinkToFit="1" readingOrder="1"/>
    </xf>
    <xf numFmtId="38" fontId="5" fillId="18" borderId="16" xfId="1" applyFont="1" applyFill="1" applyBorder="1" applyAlignment="1">
      <alignment horizontal="right" vertical="center" wrapText="1" shrinkToFit="1" readingOrder="1"/>
    </xf>
    <xf numFmtId="38" fontId="5" fillId="18" borderId="1" xfId="1" applyFont="1" applyFill="1" applyBorder="1" applyAlignment="1">
      <alignment horizontal="right" vertical="center" wrapText="1" shrinkToFit="1" readingOrder="1"/>
    </xf>
    <xf numFmtId="38" fontId="5" fillId="18" borderId="8" xfId="1" applyFont="1" applyFill="1" applyBorder="1" applyAlignment="1">
      <alignment horizontal="right" vertical="center" wrapText="1"/>
    </xf>
    <xf numFmtId="38" fontId="5" fillId="18" borderId="26" xfId="1" applyFont="1" applyFill="1" applyBorder="1" applyAlignment="1">
      <alignment horizontal="right" vertical="center" shrinkToFit="1" readingOrder="1"/>
    </xf>
    <xf numFmtId="38" fontId="5" fillId="18" borderId="25" xfId="1" applyFont="1" applyFill="1" applyBorder="1" applyAlignment="1">
      <alignment horizontal="right" vertical="center" shrinkToFit="1" readingOrder="1"/>
    </xf>
    <xf numFmtId="38" fontId="5" fillId="18" borderId="115" xfId="1" applyFont="1" applyFill="1" applyBorder="1" applyAlignment="1">
      <alignment horizontal="right" vertical="center" shrinkToFit="1" readingOrder="1"/>
    </xf>
    <xf numFmtId="38" fontId="4" fillId="18" borderId="115" xfId="1" applyFont="1" applyFill="1" applyBorder="1" applyAlignment="1">
      <alignment horizontal="right" vertical="center" shrinkToFit="1" readingOrder="1"/>
    </xf>
    <xf numFmtId="38" fontId="4" fillId="18" borderId="5" xfId="1" applyFont="1" applyFill="1" applyBorder="1" applyAlignment="1">
      <alignment horizontal="right" vertical="center" wrapText="1" shrinkToFit="1" readingOrder="1"/>
    </xf>
    <xf numFmtId="38" fontId="4" fillId="18" borderId="16" xfId="1" applyFont="1" applyFill="1" applyBorder="1" applyAlignment="1">
      <alignment horizontal="right" vertical="center" wrapText="1" shrinkToFit="1" readingOrder="1"/>
    </xf>
    <xf numFmtId="38" fontId="4" fillId="18" borderId="25" xfId="1" applyFont="1" applyFill="1" applyBorder="1" applyAlignment="1">
      <alignment horizontal="right" vertical="center" shrinkToFit="1" readingOrder="1"/>
    </xf>
    <xf numFmtId="38" fontId="5" fillId="18" borderId="114" xfId="1" applyFont="1" applyFill="1" applyBorder="1" applyAlignment="1">
      <alignment horizontal="right" vertical="center" shrinkToFit="1" readingOrder="1"/>
    </xf>
    <xf numFmtId="0" fontId="4" fillId="18" borderId="114" xfId="12" applyFont="1" applyFill="1" applyBorder="1" applyAlignment="1">
      <alignment horizontal="left" shrinkToFit="1"/>
    </xf>
    <xf numFmtId="38" fontId="5" fillId="18" borderId="72" xfId="1" applyFont="1" applyFill="1" applyBorder="1" applyAlignment="1">
      <alignment horizontal="right" vertical="center" shrinkToFit="1"/>
    </xf>
    <xf numFmtId="38" fontId="5" fillId="18" borderId="73" xfId="1" applyFont="1" applyFill="1" applyBorder="1" applyAlignment="1">
      <alignment horizontal="right" vertical="center" shrinkToFit="1"/>
    </xf>
    <xf numFmtId="38" fontId="5" fillId="18" borderId="74" xfId="1" applyFont="1" applyFill="1" applyBorder="1" applyAlignment="1">
      <alignment horizontal="right" vertical="center" shrinkToFit="1"/>
    </xf>
    <xf numFmtId="181" fontId="4" fillId="0" borderId="0" xfId="0" applyNumberFormat="1" applyFont="1" applyFill="1" applyBorder="1" applyAlignment="1">
      <alignment horizontal="left" vertical="center"/>
    </xf>
    <xf numFmtId="0" fontId="4" fillId="21" borderId="114" xfId="0" applyFont="1" applyFill="1" applyBorder="1">
      <alignment vertical="center"/>
    </xf>
    <xf numFmtId="198" fontId="4" fillId="21" borderId="10" xfId="0" applyNumberFormat="1" applyFont="1" applyFill="1" applyBorder="1" applyAlignment="1">
      <alignment horizontal="right" vertical="center" shrinkToFit="1"/>
    </xf>
    <xf numFmtId="181" fontId="4" fillId="22" borderId="114" xfId="0" applyNumberFormat="1" applyFont="1" applyFill="1" applyBorder="1">
      <alignment vertical="center"/>
    </xf>
    <xf numFmtId="0" fontId="5" fillId="0" borderId="0" xfId="5" applyFont="1" applyFill="1" applyBorder="1" applyAlignment="1" applyProtection="1">
      <alignment vertical="center"/>
    </xf>
    <xf numFmtId="0" fontId="5" fillId="0" borderId="66" xfId="5" applyFont="1" applyFill="1" applyBorder="1" applyAlignment="1" applyProtection="1">
      <alignment vertical="center"/>
    </xf>
    <xf numFmtId="0" fontId="65" fillId="0" borderId="0" xfId="5" applyFont="1" applyFill="1" applyBorder="1" applyAlignment="1" applyProtection="1">
      <alignment vertical="center"/>
    </xf>
    <xf numFmtId="0" fontId="66" fillId="0" borderId="0" xfId="0" applyFont="1" applyFill="1" applyAlignment="1">
      <alignment vertical="center"/>
    </xf>
    <xf numFmtId="0" fontId="5" fillId="0" borderId="0" xfId="5" applyFont="1" applyFill="1">
      <alignment vertical="center"/>
    </xf>
    <xf numFmtId="0" fontId="67" fillId="6" borderId="114" xfId="4" applyFont="1" applyFill="1" applyBorder="1">
      <alignment vertical="center"/>
    </xf>
    <xf numFmtId="0" fontId="38" fillId="6" borderId="158" xfId="4" applyFont="1" applyFill="1" applyBorder="1" applyAlignment="1">
      <alignment vertical="center" shrinkToFit="1"/>
    </xf>
    <xf numFmtId="0" fontId="38" fillId="6" borderId="41" xfId="4" applyFont="1" applyFill="1" applyBorder="1">
      <alignment vertical="center"/>
    </xf>
    <xf numFmtId="0" fontId="38" fillId="0" borderId="41" xfId="4" applyFont="1" applyFill="1" applyBorder="1">
      <alignment vertical="center"/>
    </xf>
    <xf numFmtId="0" fontId="50" fillId="0" borderId="57" xfId="0" applyFont="1" applyBorder="1" applyAlignment="1">
      <alignment vertical="center" shrinkToFit="1"/>
    </xf>
    <xf numFmtId="0" fontId="38" fillId="0" borderId="133" xfId="0" applyFont="1" applyFill="1" applyBorder="1">
      <alignment vertical="center"/>
    </xf>
    <xf numFmtId="0" fontId="38" fillId="0" borderId="128" xfId="0" applyFont="1" applyFill="1" applyBorder="1">
      <alignment vertical="center"/>
    </xf>
    <xf numFmtId="0" fontId="50" fillId="6" borderId="41" xfId="4" applyFont="1" applyFill="1" applyBorder="1" applyAlignment="1">
      <alignment vertical="center" shrinkToFit="1"/>
    </xf>
    <xf numFmtId="0" fontId="55" fillId="0" borderId="0" xfId="0" applyFont="1" applyFill="1" applyBorder="1" applyAlignment="1">
      <alignment vertical="center"/>
    </xf>
    <xf numFmtId="0" fontId="68" fillId="0" borderId="0" xfId="0" applyFont="1" applyFill="1" applyBorder="1" applyAlignment="1">
      <alignment horizontal="center" vertical="center"/>
    </xf>
    <xf numFmtId="0" fontId="54" fillId="0" borderId="0" xfId="0" applyFont="1" applyFill="1" applyBorder="1" applyAlignment="1">
      <alignment vertical="center"/>
    </xf>
    <xf numFmtId="0" fontId="54" fillId="0" borderId="0" xfId="0" applyFont="1" applyFill="1" applyBorder="1" applyAlignment="1">
      <alignment vertical="center" wrapText="1"/>
    </xf>
    <xf numFmtId="0" fontId="54" fillId="0" borderId="0" xfId="0" applyFont="1" applyFill="1">
      <alignment vertical="center"/>
    </xf>
    <xf numFmtId="184" fontId="22" fillId="13" borderId="190" xfId="0" applyNumberFormat="1" applyFont="1" applyFill="1" applyBorder="1" applyAlignment="1">
      <alignment vertical="center" shrinkToFit="1"/>
    </xf>
    <xf numFmtId="184" fontId="22" fillId="13" borderId="148" xfId="0" applyNumberFormat="1" applyFont="1" applyFill="1" applyBorder="1" applyAlignment="1">
      <alignment vertical="center" shrinkToFit="1"/>
    </xf>
    <xf numFmtId="184" fontId="4" fillId="13" borderId="38" xfId="0" applyNumberFormat="1" applyFont="1" applyFill="1" applyBorder="1" applyAlignment="1">
      <alignment vertical="center" shrinkToFit="1"/>
    </xf>
    <xf numFmtId="184" fontId="4" fillId="13" borderId="36" xfId="0" applyNumberFormat="1" applyFont="1" applyFill="1" applyBorder="1" applyAlignment="1">
      <alignment vertical="center" shrinkToFit="1"/>
    </xf>
    <xf numFmtId="184" fontId="4" fillId="13" borderId="12" xfId="0" applyNumberFormat="1" applyFont="1" applyFill="1" applyBorder="1" applyAlignment="1">
      <alignment vertical="center" shrinkToFit="1"/>
    </xf>
    <xf numFmtId="184" fontId="4" fillId="13" borderId="5" xfId="0" applyNumberFormat="1" applyFont="1" applyFill="1" applyBorder="1" applyAlignment="1">
      <alignment vertical="center" shrinkToFit="1"/>
    </xf>
    <xf numFmtId="184" fontId="4" fillId="13" borderId="189" xfId="0" applyNumberFormat="1" applyFont="1" applyFill="1" applyBorder="1" applyAlignment="1">
      <alignment vertical="center" shrinkToFit="1"/>
    </xf>
    <xf numFmtId="184" fontId="6" fillId="13" borderId="191" xfId="0" applyNumberFormat="1" applyFont="1" applyFill="1" applyBorder="1" applyAlignment="1">
      <alignment vertical="center" shrinkToFit="1"/>
    </xf>
    <xf numFmtId="0" fontId="22" fillId="23" borderId="0" xfId="0" applyFont="1" applyFill="1">
      <alignment vertical="center"/>
    </xf>
    <xf numFmtId="0" fontId="5" fillId="0" borderId="0" xfId="5" applyFont="1" applyFill="1" applyAlignment="1" applyProtection="1">
      <alignment vertical="top"/>
    </xf>
    <xf numFmtId="0" fontId="66" fillId="0" borderId="0" xfId="5" applyFont="1" applyFill="1">
      <alignment vertical="center"/>
    </xf>
    <xf numFmtId="0" fontId="4" fillId="0" borderId="0" xfId="5" applyFont="1" applyFill="1">
      <alignment vertical="center"/>
    </xf>
    <xf numFmtId="0" fontId="66" fillId="23" borderId="0" xfId="5" applyFont="1" applyFill="1">
      <alignment vertical="center"/>
    </xf>
    <xf numFmtId="0" fontId="4" fillId="0" borderId="0" xfId="0" applyFont="1" applyFill="1" applyAlignment="1">
      <alignment vertical="top"/>
    </xf>
    <xf numFmtId="0" fontId="4" fillId="0" borderId="0" xfId="13" applyFont="1" applyFill="1" applyAlignment="1">
      <alignment vertical="top"/>
    </xf>
    <xf numFmtId="0" fontId="4" fillId="0" borderId="0" xfId="13" applyFont="1" applyFill="1" applyBorder="1" applyAlignment="1">
      <alignment horizontal="left" vertical="center" wrapText="1"/>
    </xf>
    <xf numFmtId="184" fontId="6" fillId="0" borderId="0" xfId="0" applyNumberFormat="1" applyFont="1" applyFill="1" applyBorder="1" applyAlignment="1">
      <alignment vertical="center" shrinkToFit="1"/>
    </xf>
    <xf numFmtId="0" fontId="22" fillId="0" borderId="0" xfId="0" applyFont="1" applyFill="1" applyBorder="1" applyAlignment="1">
      <alignment vertical="center" shrinkToFit="1"/>
    </xf>
    <xf numFmtId="0" fontId="22" fillId="0" borderId="11" xfId="0" applyFont="1" applyFill="1" applyBorder="1" applyAlignment="1">
      <alignment vertical="center" shrinkToFit="1"/>
    </xf>
    <xf numFmtId="0" fontId="22" fillId="0" borderId="120" xfId="0" applyFont="1" applyFill="1" applyBorder="1" applyAlignment="1">
      <alignment vertical="center" shrinkToFit="1"/>
    </xf>
    <xf numFmtId="0" fontId="22" fillId="0" borderId="14" xfId="0" applyFont="1" applyFill="1" applyBorder="1" applyAlignment="1">
      <alignment horizontal="center" vertical="center" shrinkToFit="1"/>
    </xf>
    <xf numFmtId="38" fontId="4" fillId="13" borderId="199" xfId="1" applyFont="1" applyFill="1" applyBorder="1" applyAlignment="1">
      <alignment horizontal="right" shrinkToFit="1"/>
    </xf>
    <xf numFmtId="38" fontId="0" fillId="13" borderId="6" xfId="1" applyFont="1" applyFill="1" applyBorder="1" applyAlignment="1">
      <alignment horizontal="right" shrinkToFit="1"/>
    </xf>
    <xf numFmtId="38" fontId="22" fillId="13" borderId="10" xfId="1" applyFont="1" applyFill="1" applyBorder="1" applyAlignment="1">
      <alignment shrinkToFit="1"/>
    </xf>
    <xf numFmtId="38" fontId="0" fillId="13" borderId="6" xfId="1" applyFont="1" applyFill="1" applyBorder="1" applyAlignment="1">
      <alignment shrinkToFit="1"/>
    </xf>
    <xf numFmtId="0" fontId="5" fillId="0" borderId="0" xfId="5" applyFont="1" applyFill="1" applyBorder="1" applyAlignment="1" applyProtection="1">
      <alignment vertical="center"/>
    </xf>
    <xf numFmtId="0" fontId="4" fillId="13" borderId="92" xfId="12" applyFont="1" applyFill="1" applyBorder="1" applyAlignment="1">
      <alignment vertical="center" wrapText="1"/>
    </xf>
    <xf numFmtId="0" fontId="4" fillId="13" borderId="93" xfId="12" applyFont="1" applyFill="1" applyBorder="1" applyAlignment="1">
      <alignment vertical="center" wrapText="1"/>
    </xf>
    <xf numFmtId="0" fontId="4" fillId="13" borderId="5" xfId="12" applyFont="1" applyFill="1" applyBorder="1" applyAlignment="1">
      <alignment vertical="center" wrapText="1"/>
    </xf>
    <xf numFmtId="0" fontId="4" fillId="13" borderId="13" xfId="12" applyFont="1" applyFill="1" applyBorder="1" applyAlignment="1">
      <alignment vertical="center" wrapText="1"/>
    </xf>
    <xf numFmtId="0" fontId="4" fillId="13" borderId="84" xfId="12" applyFont="1" applyFill="1" applyBorder="1" applyAlignment="1">
      <alignment horizontal="center" vertical="center" shrinkToFit="1"/>
    </xf>
    <xf numFmtId="0" fontId="4" fillId="13" borderId="59" xfId="12" applyFont="1" applyFill="1" applyBorder="1" applyAlignment="1">
      <alignment horizontal="center" vertical="center"/>
    </xf>
    <xf numFmtId="0" fontId="4" fillId="13" borderId="86" xfId="12" applyFont="1" applyFill="1" applyBorder="1" applyAlignment="1">
      <alignment horizontal="center" vertical="center" shrinkToFit="1"/>
    </xf>
    <xf numFmtId="199" fontId="5" fillId="18" borderId="13" xfId="5" applyNumberFormat="1" applyFont="1" applyFill="1" applyBorder="1" applyAlignment="1" applyProtection="1">
      <alignment horizontal="left" vertical="center" shrinkToFit="1"/>
    </xf>
    <xf numFmtId="0" fontId="21" fillId="13" borderId="0" xfId="5" applyNumberFormat="1" applyFont="1" applyFill="1" applyAlignment="1">
      <alignment horizontal="center" vertical="center"/>
    </xf>
    <xf numFmtId="0" fontId="5" fillId="18" borderId="13" xfId="5" applyFont="1" applyFill="1" applyBorder="1" applyAlignment="1" applyProtection="1">
      <alignment horizontal="center" vertical="center" shrinkToFit="1"/>
    </xf>
    <xf numFmtId="196" fontId="5" fillId="13" borderId="45" xfId="1" applyNumberFormat="1" applyFont="1" applyFill="1" applyBorder="1" applyAlignment="1">
      <alignment vertical="center" shrinkToFit="1"/>
    </xf>
    <xf numFmtId="0" fontId="32" fillId="0" borderId="0" xfId="0" applyFont="1" applyFill="1" applyAlignment="1">
      <alignment vertical="center"/>
    </xf>
    <xf numFmtId="0" fontId="32" fillId="0" borderId="0" xfId="0" applyFont="1" applyFill="1" applyAlignment="1">
      <alignment vertical="top"/>
    </xf>
    <xf numFmtId="0" fontId="0" fillId="0" borderId="0" xfId="0" applyAlignment="1">
      <alignment vertical="center"/>
    </xf>
    <xf numFmtId="0" fontId="5" fillId="0" borderId="0" xfId="5" applyFont="1" applyFill="1" applyBorder="1" applyAlignment="1" applyProtection="1">
      <alignment horizontal="left" vertical="top"/>
    </xf>
    <xf numFmtId="0" fontId="34" fillId="0" borderId="0" xfId="5" applyFont="1" applyFill="1" applyBorder="1" applyAlignment="1" applyProtection="1">
      <alignment horizontal="left" vertical="center"/>
    </xf>
    <xf numFmtId="0" fontId="34" fillId="0" borderId="0" xfId="5" applyFont="1" applyFill="1" applyBorder="1" applyAlignment="1" applyProtection="1">
      <alignment horizontal="center" vertical="center"/>
    </xf>
    <xf numFmtId="0" fontId="34" fillId="0" borderId="0" xfId="5" applyFont="1" applyFill="1" applyAlignment="1" applyProtection="1">
      <alignment horizontal="left" vertical="center"/>
    </xf>
    <xf numFmtId="0" fontId="58" fillId="12" borderId="0" xfId="0" applyFont="1" applyFill="1" applyAlignment="1">
      <alignment vertical="center"/>
    </xf>
    <xf numFmtId="0" fontId="59" fillId="0" borderId="0" xfId="0" applyFont="1" applyAlignment="1">
      <alignment vertical="center"/>
    </xf>
    <xf numFmtId="184" fontId="5" fillId="0" borderId="0" xfId="5" applyNumberFormat="1" applyFont="1" applyFill="1" applyBorder="1" applyAlignment="1" applyProtection="1">
      <alignment horizontal="center" vertical="center" wrapText="1"/>
    </xf>
    <xf numFmtId="0" fontId="22" fillId="0" borderId="0" xfId="5" applyFont="1" applyFill="1" applyBorder="1" applyAlignment="1" applyProtection="1">
      <alignment horizontal="left" vertical="top" wrapText="1"/>
    </xf>
    <xf numFmtId="0" fontId="22" fillId="0" borderId="0" xfId="5" applyFont="1" applyFill="1" applyBorder="1" applyAlignment="1" applyProtection="1">
      <alignment horizontal="left" vertical="top"/>
    </xf>
    <xf numFmtId="0" fontId="4" fillId="2" borderId="60" xfId="5" applyFont="1" applyFill="1" applyBorder="1" applyAlignment="1" applyProtection="1">
      <alignment horizontal="center" vertical="center" wrapText="1"/>
    </xf>
    <xf numFmtId="0" fontId="4" fillId="2" borderId="60" xfId="5" applyFont="1" applyFill="1" applyBorder="1" applyAlignment="1" applyProtection="1">
      <alignment horizontal="center" vertical="center"/>
    </xf>
    <xf numFmtId="0" fontId="32" fillId="2" borderId="60" xfId="5" applyFont="1" applyFill="1" applyBorder="1" applyAlignment="1" applyProtection="1">
      <alignment horizontal="center" vertical="center"/>
    </xf>
    <xf numFmtId="0" fontId="4" fillId="2" borderId="94" xfId="5" applyFont="1" applyFill="1" applyBorder="1" applyAlignment="1" applyProtection="1">
      <alignment horizontal="center" vertical="center" wrapText="1"/>
    </xf>
    <xf numFmtId="0" fontId="4" fillId="2" borderId="87" xfId="5" applyFont="1" applyFill="1" applyBorder="1" applyAlignment="1" applyProtection="1">
      <alignment horizontal="center" vertical="center" wrapText="1"/>
    </xf>
    <xf numFmtId="0" fontId="4" fillId="2" borderId="66" xfId="5" applyFont="1" applyFill="1" applyBorder="1" applyAlignment="1" applyProtection="1">
      <alignment horizontal="center" vertical="center" wrapText="1"/>
    </xf>
    <xf numFmtId="0" fontId="4" fillId="2" borderId="0" xfId="5" applyFont="1" applyFill="1" applyBorder="1" applyAlignment="1" applyProtection="1">
      <alignment horizontal="center" vertical="center" wrapText="1"/>
    </xf>
    <xf numFmtId="0" fontId="4" fillId="2" borderId="89" xfId="5" applyFont="1" applyFill="1" applyBorder="1" applyAlignment="1" applyProtection="1">
      <alignment horizontal="center" vertical="center" wrapText="1"/>
    </xf>
    <xf numFmtId="0" fontId="4" fillId="2" borderId="71" xfId="5" applyFont="1" applyFill="1" applyBorder="1" applyAlignment="1" applyProtection="1">
      <alignment horizontal="center" vertical="center" wrapText="1"/>
    </xf>
    <xf numFmtId="0" fontId="5" fillId="0" borderId="0" xfId="5" applyFont="1" applyFill="1" applyBorder="1" applyAlignment="1" applyProtection="1">
      <alignment vertical="center"/>
    </xf>
    <xf numFmtId="182" fontId="5" fillId="0" borderId="0" xfId="5" applyNumberFormat="1" applyFont="1" applyFill="1" applyBorder="1" applyAlignment="1" applyProtection="1">
      <alignment horizontal="center" vertical="center" wrapText="1"/>
    </xf>
    <xf numFmtId="185" fontId="5" fillId="0" borderId="0" xfId="5" applyNumberFormat="1" applyFont="1" applyFill="1" applyBorder="1" applyAlignment="1" applyProtection="1">
      <alignment horizontal="center" vertical="center" shrinkToFit="1"/>
    </xf>
    <xf numFmtId="185" fontId="5" fillId="0" borderId="0" xfId="5" applyNumberFormat="1" applyFont="1" applyFill="1" applyBorder="1" applyAlignment="1" applyProtection="1">
      <alignment horizontal="center" vertical="center" wrapText="1"/>
    </xf>
    <xf numFmtId="0" fontId="5" fillId="0" borderId="0" xfId="5" applyFont="1" applyFill="1" applyBorder="1" applyAlignment="1" applyProtection="1">
      <alignment horizontal="center" vertical="center" wrapText="1"/>
    </xf>
    <xf numFmtId="0" fontId="21" fillId="13" borderId="0" xfId="5" applyNumberFormat="1" applyFont="1" applyFill="1" applyBorder="1" applyAlignment="1" applyProtection="1">
      <alignment horizontal="center" vertical="center"/>
    </xf>
    <xf numFmtId="0" fontId="0" fillId="13" borderId="0" xfId="0" applyNumberFormat="1" applyFill="1" applyAlignment="1">
      <alignment horizontal="center" vertical="center"/>
    </xf>
    <xf numFmtId="0" fontId="0" fillId="0" borderId="0" xfId="0" applyAlignment="1">
      <alignment vertical="center"/>
    </xf>
    <xf numFmtId="189" fontId="36" fillId="8" borderId="94" xfId="5" applyNumberFormat="1" applyFont="1" applyFill="1" applyBorder="1" applyAlignment="1" applyProtection="1">
      <alignment horizontal="left" vertical="center"/>
    </xf>
    <xf numFmtId="0" fontId="0" fillId="0" borderId="87" xfId="0" applyBorder="1" applyAlignment="1">
      <alignment vertical="center"/>
    </xf>
    <xf numFmtId="0" fontId="0" fillId="0" borderId="112" xfId="0" applyBorder="1" applyAlignment="1">
      <alignment vertical="center"/>
    </xf>
    <xf numFmtId="0" fontId="65" fillId="18" borderId="115" xfId="5" applyFont="1" applyFill="1" applyBorder="1" applyAlignment="1" applyProtection="1">
      <alignment horizontal="left" vertical="center" wrapText="1"/>
    </xf>
    <xf numFmtId="0" fontId="0" fillId="18" borderId="116" xfId="0" applyFill="1" applyBorder="1" applyAlignment="1">
      <alignment horizontal="left" vertical="center"/>
    </xf>
    <xf numFmtId="0" fontId="0" fillId="18" borderId="117" xfId="0" applyFill="1" applyBorder="1" applyAlignment="1">
      <alignment horizontal="left" vertical="center"/>
    </xf>
    <xf numFmtId="0" fontId="4" fillId="13" borderId="13" xfId="12" applyFont="1" applyFill="1" applyBorder="1" applyAlignment="1">
      <alignment shrinkToFit="1"/>
    </xf>
    <xf numFmtId="0" fontId="0" fillId="13" borderId="13" xfId="0" applyFill="1" applyBorder="1" applyAlignment="1">
      <alignment shrinkToFit="1"/>
    </xf>
    <xf numFmtId="189" fontId="36" fillId="8" borderId="177" xfId="5" applyNumberFormat="1" applyFont="1" applyFill="1" applyBorder="1" applyAlignment="1" applyProtection="1">
      <alignment horizontal="left" vertical="center"/>
    </xf>
    <xf numFmtId="0" fontId="0" fillId="0" borderId="174" xfId="0" applyBorder="1" applyAlignment="1">
      <alignment vertical="center"/>
    </xf>
    <xf numFmtId="0" fontId="12" fillId="0" borderId="0" xfId="12" applyFont="1" applyFill="1" applyBorder="1" applyAlignment="1">
      <alignment shrinkToFit="1"/>
    </xf>
    <xf numFmtId="0" fontId="0" fillId="0" borderId="0" xfId="0" applyAlignment="1">
      <alignment vertical="center" shrinkToFit="1"/>
    </xf>
    <xf numFmtId="0" fontId="4" fillId="13" borderId="114" xfId="8" applyFont="1" applyFill="1" applyBorder="1" applyAlignment="1">
      <alignment horizontal="right" vertical="center" shrinkToFit="1" readingOrder="1"/>
    </xf>
    <xf numFmtId="0" fontId="20" fillId="0" borderId="135" xfId="12" applyFont="1" applyFill="1" applyBorder="1" applyAlignment="1">
      <alignment horizontal="left" vertical="center"/>
    </xf>
    <xf numFmtId="0" fontId="51" fillId="0" borderId="135" xfId="0" applyFont="1" applyBorder="1" applyAlignment="1">
      <alignment vertical="center"/>
    </xf>
    <xf numFmtId="0" fontId="20" fillId="0" borderId="136" xfId="12" applyFont="1" applyFill="1" applyBorder="1" applyAlignment="1">
      <alignment horizontal="left" vertical="center"/>
    </xf>
    <xf numFmtId="0" fontId="51" fillId="0" borderId="136" xfId="0" applyFont="1" applyBorder="1" applyAlignment="1">
      <alignment vertical="center"/>
    </xf>
    <xf numFmtId="0" fontId="4" fillId="18" borderId="114" xfId="8" applyFont="1" applyFill="1" applyBorder="1" applyAlignment="1">
      <alignment horizontal="right" vertical="center" shrinkToFit="1" readingOrder="1"/>
    </xf>
    <xf numFmtId="0" fontId="0" fillId="18" borderId="115" xfId="0" applyFont="1" applyFill="1" applyBorder="1" applyAlignment="1">
      <alignment horizontal="right" vertical="center" shrinkToFit="1" readingOrder="1"/>
    </xf>
    <xf numFmtId="0" fontId="52" fillId="18" borderId="137" xfId="12" applyFont="1" applyFill="1" applyBorder="1" applyAlignment="1">
      <alignment horizontal="right" vertical="center"/>
    </xf>
    <xf numFmtId="0" fontId="47" fillId="18" borderId="138" xfId="0" applyFont="1" applyFill="1" applyBorder="1" applyAlignment="1">
      <alignment horizontal="right" vertical="center"/>
    </xf>
    <xf numFmtId="0" fontId="32" fillId="13" borderId="114" xfId="8" applyFont="1" applyFill="1" applyBorder="1" applyAlignment="1">
      <alignment horizontal="right" vertical="center" shrinkToFit="1" readingOrder="1"/>
    </xf>
    <xf numFmtId="0" fontId="32" fillId="13" borderId="115" xfId="8" applyFont="1" applyFill="1" applyBorder="1" applyAlignment="1">
      <alignment horizontal="right" vertical="center" shrinkToFit="1" readingOrder="1"/>
    </xf>
    <xf numFmtId="0" fontId="20" fillId="18" borderId="114" xfId="12" applyFont="1" applyFill="1" applyBorder="1" applyAlignment="1">
      <alignment horizontal="right" vertical="center"/>
    </xf>
    <xf numFmtId="0" fontId="51" fillId="18" borderId="114" xfId="0" applyFont="1" applyFill="1" applyBorder="1" applyAlignment="1">
      <alignment horizontal="right" vertical="center"/>
    </xf>
    <xf numFmtId="0" fontId="4" fillId="13" borderId="116" xfId="12" applyFont="1" applyFill="1" applyBorder="1" applyAlignment="1">
      <alignment shrinkToFit="1"/>
    </xf>
    <xf numFmtId="0" fontId="32" fillId="0" borderId="114" xfId="8" applyFont="1" applyFill="1" applyBorder="1" applyAlignment="1">
      <alignment horizontal="center" vertical="center" shrinkToFit="1" readingOrder="1"/>
    </xf>
    <xf numFmtId="0" fontId="12" fillId="0" borderId="114" xfId="12" applyFont="1" applyFill="1" applyBorder="1" applyAlignment="1">
      <alignment horizontal="center" vertical="center" shrinkToFit="1"/>
    </xf>
    <xf numFmtId="0" fontId="26" fillId="0" borderId="114" xfId="0" applyFont="1" applyBorder="1" applyAlignment="1">
      <alignment horizontal="center" vertical="center" shrinkToFit="1"/>
    </xf>
    <xf numFmtId="0" fontId="4" fillId="13" borderId="114" xfId="8" applyFont="1" applyFill="1" applyBorder="1" applyAlignment="1">
      <alignment horizontal="center" vertical="center" shrinkToFit="1" readingOrder="1"/>
    </xf>
    <xf numFmtId="0" fontId="4" fillId="18" borderId="114" xfId="8" applyFont="1" applyFill="1" applyBorder="1" applyAlignment="1">
      <alignment horizontal="center" vertical="center" shrinkToFit="1" readingOrder="1"/>
    </xf>
    <xf numFmtId="0" fontId="0" fillId="18" borderId="115" xfId="0" applyFont="1" applyFill="1" applyBorder="1" applyAlignment="1">
      <alignment horizontal="center" vertical="center" shrinkToFit="1" readingOrder="1"/>
    </xf>
    <xf numFmtId="0" fontId="32" fillId="13" borderId="114" xfId="8" applyFont="1" applyFill="1" applyBorder="1" applyAlignment="1">
      <alignment horizontal="center" vertical="center" shrinkToFit="1" readingOrder="1"/>
    </xf>
    <xf numFmtId="0" fontId="32" fillId="13" borderId="115" xfId="8" applyFont="1" applyFill="1" applyBorder="1" applyAlignment="1">
      <alignment horizontal="center" vertical="center" shrinkToFit="1" readingOrder="1"/>
    </xf>
    <xf numFmtId="38" fontId="5" fillId="13" borderId="114" xfId="1" applyFont="1" applyFill="1" applyBorder="1" applyAlignment="1">
      <alignment horizontal="center" vertical="center" shrinkToFit="1" readingOrder="1"/>
    </xf>
    <xf numFmtId="38" fontId="5" fillId="13" borderId="115" xfId="1" applyFont="1" applyFill="1" applyBorder="1" applyAlignment="1">
      <alignment horizontal="center" vertical="center" shrinkToFit="1" readingOrder="1"/>
    </xf>
    <xf numFmtId="38" fontId="20" fillId="0" borderId="135" xfId="1" applyFont="1" applyFill="1" applyBorder="1" applyAlignment="1">
      <alignment horizontal="right" vertical="center"/>
    </xf>
    <xf numFmtId="38" fontId="51" fillId="0" borderId="135" xfId="1" applyFont="1" applyBorder="1" applyAlignment="1">
      <alignment horizontal="right" vertical="center"/>
    </xf>
    <xf numFmtId="38" fontId="20" fillId="0" borderId="136" xfId="1" applyFont="1" applyFill="1" applyBorder="1" applyAlignment="1">
      <alignment horizontal="right" vertical="center"/>
    </xf>
    <xf numFmtId="38" fontId="51" fillId="0" borderId="136" xfId="1" applyFont="1" applyBorder="1" applyAlignment="1">
      <alignment horizontal="right" vertical="center"/>
    </xf>
    <xf numFmtId="38" fontId="5" fillId="18" borderId="115" xfId="1" applyFont="1" applyFill="1" applyBorder="1" applyAlignment="1">
      <alignment horizontal="center" vertical="center" shrinkToFit="1" readingOrder="1"/>
    </xf>
    <xf numFmtId="38" fontId="1" fillId="18" borderId="116" xfId="1" applyFont="1" applyFill="1" applyBorder="1" applyAlignment="1">
      <alignment horizontal="center" vertical="center" shrinkToFit="1" readingOrder="1"/>
    </xf>
    <xf numFmtId="38" fontId="52" fillId="18" borderId="137" xfId="1" applyFont="1" applyFill="1" applyBorder="1" applyAlignment="1">
      <alignment horizontal="right" vertical="center"/>
    </xf>
    <xf numFmtId="38" fontId="47" fillId="18" borderId="138" xfId="1" applyFont="1" applyFill="1" applyBorder="1" applyAlignment="1">
      <alignment horizontal="right" vertical="center"/>
    </xf>
    <xf numFmtId="38" fontId="34" fillId="13" borderId="114" xfId="1" applyFont="1" applyFill="1" applyBorder="1" applyAlignment="1">
      <alignment horizontal="center" vertical="center" shrinkToFit="1" readingOrder="1"/>
    </xf>
    <xf numFmtId="38" fontId="34" fillId="13" borderId="115" xfId="1" applyFont="1" applyFill="1" applyBorder="1" applyAlignment="1">
      <alignment horizontal="center" vertical="center" shrinkToFit="1" readingOrder="1"/>
    </xf>
    <xf numFmtId="38" fontId="20" fillId="18" borderId="114" xfId="1" applyFont="1" applyFill="1" applyBorder="1" applyAlignment="1">
      <alignment horizontal="right" vertical="center"/>
    </xf>
    <xf numFmtId="38" fontId="51" fillId="18" borderId="114" xfId="1" applyFont="1" applyFill="1" applyBorder="1" applyAlignment="1">
      <alignment horizontal="right" vertical="center"/>
    </xf>
    <xf numFmtId="0" fontId="32" fillId="0" borderId="115" xfId="8" applyFont="1" applyFill="1" applyBorder="1" applyAlignment="1">
      <alignment horizontal="center" vertical="center" shrinkToFit="1" readingOrder="1"/>
    </xf>
    <xf numFmtId="0" fontId="12" fillId="0" borderId="115" xfId="12" applyFont="1" applyFill="1" applyBorder="1" applyAlignment="1">
      <alignment horizontal="center" vertical="center" shrinkToFit="1"/>
    </xf>
    <xf numFmtId="0" fontId="26" fillId="0" borderId="117" xfId="0" applyFont="1" applyBorder="1" applyAlignment="1">
      <alignment horizontal="center" vertical="center" shrinkToFit="1"/>
    </xf>
    <xf numFmtId="0" fontId="22" fillId="0" borderId="115" xfId="14" applyFont="1" applyFill="1" applyBorder="1" applyAlignment="1">
      <alignment horizontal="left" vertical="center" wrapText="1"/>
    </xf>
    <xf numFmtId="0" fontId="22" fillId="0" borderId="116" xfId="14" applyFont="1" applyFill="1" applyBorder="1" applyAlignment="1">
      <alignment horizontal="left" vertical="center" wrapText="1"/>
    </xf>
    <xf numFmtId="0" fontId="22" fillId="0" borderId="117" xfId="14" applyFont="1" applyFill="1" applyBorder="1" applyAlignment="1">
      <alignment horizontal="left" vertical="center" wrapText="1"/>
    </xf>
    <xf numFmtId="0" fontId="0" fillId="0" borderId="116" xfId="0" applyBorder="1" applyAlignment="1">
      <alignment horizontal="left" vertical="center" wrapText="1"/>
    </xf>
    <xf numFmtId="0" fontId="0" fillId="0" borderId="117" xfId="0" applyBorder="1" applyAlignment="1">
      <alignment horizontal="left" vertical="center" wrapText="1"/>
    </xf>
    <xf numFmtId="0" fontId="22" fillId="0" borderId="16" xfId="14" applyFont="1" applyFill="1" applyBorder="1" applyAlignment="1">
      <alignment horizontal="left" vertical="center" wrapText="1"/>
    </xf>
    <xf numFmtId="0" fontId="22" fillId="0" borderId="15" xfId="14" applyFont="1" applyFill="1" applyBorder="1" applyAlignment="1">
      <alignment horizontal="left" vertical="center" wrapText="1"/>
    </xf>
    <xf numFmtId="0" fontId="22" fillId="0" borderId="4" xfId="14" applyFont="1" applyFill="1" applyBorder="1" applyAlignment="1">
      <alignment horizontal="left" vertical="center" wrapText="1"/>
    </xf>
    <xf numFmtId="0" fontId="22" fillId="0" borderId="16" xfId="14" applyFont="1" applyFill="1" applyBorder="1" applyAlignment="1">
      <alignment horizontal="center" vertical="center" wrapText="1"/>
    </xf>
    <xf numFmtId="0" fontId="22" fillId="0" borderId="15" xfId="14" applyFont="1" applyFill="1" applyBorder="1" applyAlignment="1">
      <alignment horizontal="center" vertical="center" wrapText="1"/>
    </xf>
    <xf numFmtId="0" fontId="22" fillId="0" borderId="4" xfId="14" applyFont="1" applyFill="1" applyBorder="1" applyAlignment="1">
      <alignment horizontal="center" vertical="center" wrapText="1"/>
    </xf>
    <xf numFmtId="0" fontId="4" fillId="0" borderId="114" xfId="12" applyFont="1" applyFill="1" applyBorder="1" applyAlignment="1">
      <alignment shrinkToFit="1"/>
    </xf>
    <xf numFmtId="0" fontId="4" fillId="0" borderId="0" xfId="8" applyFont="1" applyFill="1" applyBorder="1" applyAlignment="1">
      <alignment horizontal="left" vertical="center" shrinkToFit="1"/>
    </xf>
    <xf numFmtId="38" fontId="4" fillId="0" borderId="0" xfId="1" applyFont="1" applyFill="1" applyBorder="1" applyAlignment="1">
      <alignment horizontal="right" vertical="center" wrapText="1"/>
    </xf>
    <xf numFmtId="0" fontId="4" fillId="0" borderId="26" xfId="8" applyFont="1" applyFill="1" applyBorder="1" applyAlignment="1">
      <alignment horizontal="left" vertical="center" shrinkToFit="1"/>
    </xf>
    <xf numFmtId="38" fontId="4" fillId="0" borderId="0" xfId="1" applyFont="1" applyFill="1" applyBorder="1" applyAlignment="1">
      <alignment horizontal="right" vertical="center" shrinkToFit="1" readingOrder="1"/>
    </xf>
    <xf numFmtId="0" fontId="4" fillId="0" borderId="114" xfId="12" applyFont="1" applyFill="1" applyBorder="1"/>
    <xf numFmtId="0" fontId="4" fillId="0" borderId="0" xfId="12" applyFont="1" applyFill="1" applyBorder="1"/>
    <xf numFmtId="0" fontId="4" fillId="13" borderId="92" xfId="12" applyFont="1" applyFill="1" applyBorder="1" applyAlignment="1">
      <alignment vertical="center" wrapText="1"/>
    </xf>
    <xf numFmtId="0" fontId="4" fillId="13" borderId="93" xfId="12" applyFont="1" applyFill="1" applyBorder="1" applyAlignment="1">
      <alignment vertical="center" wrapText="1"/>
    </xf>
    <xf numFmtId="0" fontId="5" fillId="0" borderId="95" xfId="12" applyFont="1" applyFill="1" applyBorder="1" applyAlignment="1">
      <alignment vertical="center"/>
    </xf>
    <xf numFmtId="0" fontId="5" fillId="0" borderId="96" xfId="12" applyFont="1" applyFill="1" applyBorder="1" applyAlignment="1">
      <alignment vertical="center"/>
    </xf>
    <xf numFmtId="0" fontId="5" fillId="0" borderId="97" xfId="12" applyFont="1" applyFill="1" applyBorder="1" applyAlignment="1">
      <alignment vertical="center"/>
    </xf>
    <xf numFmtId="0" fontId="20" fillId="0" borderId="13" xfId="12" applyFont="1" applyFill="1" applyBorder="1" applyAlignment="1">
      <alignment horizontal="left" vertical="center" shrinkToFit="1"/>
    </xf>
    <xf numFmtId="0" fontId="4" fillId="2" borderId="1" xfId="8" applyFont="1" applyFill="1" applyBorder="1" applyAlignment="1">
      <alignment horizontal="center" vertical="center" shrinkToFit="1"/>
    </xf>
    <xf numFmtId="0" fontId="4" fillId="2" borderId="16" xfId="8" applyFont="1" applyFill="1" applyBorder="1" applyAlignment="1">
      <alignment horizontal="center" vertical="center" wrapText="1" shrinkToFit="1" readingOrder="1"/>
    </xf>
    <xf numFmtId="0" fontId="4" fillId="2" borderId="4" xfId="8" applyFont="1" applyFill="1" applyBorder="1" applyAlignment="1">
      <alignment horizontal="center" vertical="center" wrapText="1" shrinkToFit="1" readingOrder="1"/>
    </xf>
    <xf numFmtId="0" fontId="4" fillId="0" borderId="0" xfId="8" applyFont="1" applyFill="1" applyBorder="1" applyAlignment="1">
      <alignment horizontal="center" vertical="center" shrinkToFit="1"/>
    </xf>
    <xf numFmtId="0" fontId="4" fillId="0" borderId="0" xfId="8" applyFont="1" applyFill="1" applyBorder="1" applyAlignment="1">
      <alignment horizontal="center" vertical="center" wrapText="1" shrinkToFit="1" readingOrder="1"/>
    </xf>
    <xf numFmtId="0" fontId="4" fillId="0" borderId="0" xfId="14" applyFont="1" applyFill="1" applyBorder="1" applyAlignment="1">
      <alignment horizontal="center" vertical="center" wrapText="1"/>
    </xf>
    <xf numFmtId="0" fontId="4" fillId="13" borderId="5" xfId="12" applyFont="1" applyFill="1" applyBorder="1" applyAlignment="1">
      <alignment vertical="center" wrapText="1"/>
    </xf>
    <xf numFmtId="0" fontId="4" fillId="13" borderId="13" xfId="12" applyFont="1" applyFill="1" applyBorder="1" applyAlignment="1">
      <alignment vertical="center" wrapText="1"/>
    </xf>
    <xf numFmtId="0" fontId="4" fillId="13" borderId="16" xfId="12" applyFont="1" applyFill="1" applyBorder="1" applyAlignment="1">
      <alignment vertical="center" wrapText="1"/>
    </xf>
    <xf numFmtId="0" fontId="4" fillId="13" borderId="15" xfId="12" applyFont="1" applyFill="1" applyBorder="1" applyAlignment="1">
      <alignment vertical="center" wrapText="1"/>
    </xf>
    <xf numFmtId="0" fontId="4" fillId="13" borderId="10" xfId="12" applyFont="1" applyFill="1" applyBorder="1" applyAlignment="1">
      <alignment vertical="center" wrapText="1"/>
    </xf>
    <xf numFmtId="0" fontId="4" fillId="13" borderId="6" xfId="12" applyFont="1" applyFill="1" applyBorder="1" applyAlignment="1">
      <alignment vertical="center" wrapText="1"/>
    </xf>
    <xf numFmtId="0" fontId="5" fillId="18" borderId="13" xfId="5" applyFont="1" applyFill="1" applyBorder="1" applyAlignment="1">
      <alignment horizontal="left" vertical="center" shrinkToFit="1"/>
    </xf>
    <xf numFmtId="0" fontId="22" fillId="0" borderId="0" xfId="5" applyFont="1" applyFill="1">
      <alignment vertical="center"/>
    </xf>
    <xf numFmtId="0" fontId="22" fillId="0" borderId="0" xfId="5" applyFont="1" applyFill="1" applyAlignment="1">
      <alignment vertical="center" wrapText="1"/>
    </xf>
    <xf numFmtId="0" fontId="5" fillId="2" borderId="98" xfId="12" applyFont="1" applyFill="1" applyBorder="1" applyAlignment="1">
      <alignment horizontal="center" vertical="center" wrapText="1"/>
    </xf>
    <xf numFmtId="0" fontId="5" fillId="2" borderId="99" xfId="12" applyFont="1" applyFill="1" applyBorder="1" applyAlignment="1">
      <alignment horizontal="center" vertical="center" wrapText="1"/>
    </xf>
    <xf numFmtId="0" fontId="4" fillId="13" borderId="12" xfId="12" applyFont="1" applyFill="1" applyBorder="1" applyAlignment="1">
      <alignment vertical="center" wrapText="1"/>
    </xf>
    <xf numFmtId="0" fontId="4" fillId="13" borderId="0" xfId="12" applyFont="1" applyFill="1" applyBorder="1" applyAlignment="1">
      <alignment vertical="center" wrapText="1"/>
    </xf>
    <xf numFmtId="0" fontId="4" fillId="13" borderId="115" xfId="12" applyFont="1" applyFill="1" applyBorder="1" applyAlignment="1">
      <alignment vertical="center" wrapText="1"/>
    </xf>
    <xf numFmtId="0" fontId="4" fillId="13" borderId="117" xfId="12" applyFont="1" applyFill="1" applyBorder="1" applyAlignment="1">
      <alignment vertical="center" wrapText="1"/>
    </xf>
    <xf numFmtId="0" fontId="12" fillId="13" borderId="13" xfId="8" applyFont="1" applyFill="1" applyBorder="1" applyAlignment="1">
      <alignment horizontal="center" vertical="center" shrinkToFit="1" readingOrder="1"/>
    </xf>
    <xf numFmtId="0" fontId="0" fillId="13" borderId="13" xfId="0" applyFill="1" applyBorder="1" applyAlignment="1">
      <alignment vertical="center" shrinkToFit="1"/>
    </xf>
    <xf numFmtId="189" fontId="36" fillId="8" borderId="175" xfId="5" applyNumberFormat="1" applyFont="1" applyFill="1" applyBorder="1" applyAlignment="1" applyProtection="1">
      <alignment horizontal="left" vertical="center"/>
    </xf>
    <xf numFmtId="0" fontId="0" fillId="0" borderId="176" xfId="0" applyBorder="1" applyAlignment="1">
      <alignment vertical="center"/>
    </xf>
    <xf numFmtId="0" fontId="12" fillId="0" borderId="0" xfId="12" applyFont="1" applyFill="1" applyBorder="1" applyAlignment="1">
      <alignment horizontal="left" shrinkToFit="1"/>
    </xf>
    <xf numFmtId="0" fontId="51" fillId="0" borderId="0" xfId="0" applyFont="1" applyAlignment="1">
      <alignment vertical="center" shrinkToFit="1"/>
    </xf>
    <xf numFmtId="38" fontId="5" fillId="13" borderId="114" xfId="1" applyFont="1" applyFill="1" applyBorder="1" applyAlignment="1">
      <alignment horizontal="right" vertical="center" wrapText="1"/>
    </xf>
    <xf numFmtId="38" fontId="1" fillId="13" borderId="114" xfId="1" applyFont="1" applyFill="1" applyBorder="1" applyAlignment="1">
      <alignment vertical="center"/>
    </xf>
    <xf numFmtId="38" fontId="20" fillId="0" borderId="27" xfId="1" applyFont="1" applyFill="1" applyBorder="1" applyAlignment="1"/>
    <xf numFmtId="38" fontId="20" fillId="0" borderId="141" xfId="1" applyFont="1" applyFill="1" applyBorder="1" applyAlignment="1"/>
    <xf numFmtId="38" fontId="5" fillId="18" borderId="115" xfId="1" applyFont="1" applyFill="1" applyBorder="1" applyAlignment="1">
      <alignment horizontal="right" vertical="center" wrapText="1"/>
    </xf>
    <xf numFmtId="38" fontId="5" fillId="18" borderId="142" xfId="1" applyFont="1" applyFill="1" applyBorder="1" applyAlignment="1">
      <alignment horizontal="right" vertical="center" wrapText="1"/>
    </xf>
    <xf numFmtId="38" fontId="52" fillId="18" borderId="139" xfId="1" applyFont="1" applyFill="1" applyBorder="1" applyAlignment="1"/>
    <xf numFmtId="38" fontId="52" fillId="18" borderId="140" xfId="1" applyFont="1" applyFill="1" applyBorder="1" applyAlignment="1"/>
    <xf numFmtId="38" fontId="12" fillId="13" borderId="0" xfId="1" applyFont="1" applyFill="1" applyBorder="1" applyAlignment="1">
      <alignment horizontal="right" vertical="center" shrinkToFit="1"/>
    </xf>
    <xf numFmtId="0" fontId="0" fillId="13" borderId="0" xfId="0" applyFill="1" applyAlignment="1">
      <alignment vertical="center" shrinkToFit="1"/>
    </xf>
    <xf numFmtId="38" fontId="34" fillId="13" borderId="114" xfId="1" applyFont="1" applyFill="1" applyBorder="1" applyAlignment="1">
      <alignment horizontal="right" vertical="center" wrapText="1"/>
    </xf>
    <xf numFmtId="38" fontId="47" fillId="13" borderId="114" xfId="1" applyFont="1" applyFill="1" applyBorder="1" applyAlignment="1">
      <alignment vertical="center"/>
    </xf>
    <xf numFmtId="38" fontId="20" fillId="18" borderId="114" xfId="1" applyFont="1" applyFill="1" applyBorder="1" applyAlignment="1"/>
    <xf numFmtId="38" fontId="12" fillId="13" borderId="116" xfId="1" applyFont="1" applyFill="1" applyBorder="1" applyAlignment="1">
      <alignment horizontal="right" vertical="center" shrinkToFit="1"/>
    </xf>
    <xf numFmtId="0" fontId="0" fillId="13" borderId="116" xfId="0" applyFill="1" applyBorder="1" applyAlignment="1">
      <alignment vertical="center" shrinkToFit="1"/>
    </xf>
    <xf numFmtId="0" fontId="51" fillId="0" borderId="0" xfId="0" applyFont="1" applyFill="1" applyAlignment="1">
      <alignment vertical="center" shrinkToFit="1"/>
    </xf>
    <xf numFmtId="0" fontId="32" fillId="0" borderId="114" xfId="8" applyFont="1" applyFill="1" applyBorder="1" applyAlignment="1">
      <alignment horizontal="center" vertical="center" readingOrder="1"/>
    </xf>
    <xf numFmtId="0" fontId="47" fillId="0" borderId="114" xfId="0" applyFont="1" applyBorder="1" applyAlignment="1">
      <alignment vertical="center" readingOrder="1"/>
    </xf>
    <xf numFmtId="0" fontId="12" fillId="0" borderId="114" xfId="12" applyFont="1" applyFill="1" applyBorder="1" applyAlignment="1">
      <alignment shrinkToFit="1"/>
    </xf>
    <xf numFmtId="38" fontId="12" fillId="13" borderId="0" xfId="1" applyFont="1" applyFill="1" applyBorder="1" applyAlignment="1">
      <alignment horizontal="left" vertical="center" shrinkToFit="1" readingOrder="1"/>
    </xf>
    <xf numFmtId="0" fontId="0" fillId="13" borderId="0" xfId="0" applyFill="1" applyAlignment="1">
      <alignment horizontal="left" vertical="center" shrinkToFit="1" readingOrder="1"/>
    </xf>
    <xf numFmtId="38" fontId="12" fillId="13" borderId="116" xfId="1" applyFont="1" applyFill="1" applyBorder="1" applyAlignment="1">
      <alignment horizontal="left" vertical="center" shrinkToFit="1"/>
    </xf>
    <xf numFmtId="0" fontId="0" fillId="13" borderId="116" xfId="0" applyFill="1" applyBorder="1" applyAlignment="1">
      <alignment horizontal="left" vertical="center" shrinkToFit="1"/>
    </xf>
    <xf numFmtId="0" fontId="20" fillId="0" borderId="0" xfId="12" applyFont="1" applyFill="1" applyBorder="1" applyAlignment="1">
      <alignment horizontal="left" vertical="center" wrapText="1" shrinkToFit="1"/>
    </xf>
    <xf numFmtId="0" fontId="0" fillId="0" borderId="0" xfId="0" applyAlignment="1">
      <alignment horizontal="left" vertical="center"/>
    </xf>
    <xf numFmtId="0" fontId="12" fillId="13" borderId="13" xfId="8" applyFont="1" applyFill="1" applyBorder="1" applyAlignment="1">
      <alignment horizontal="left" vertical="center" shrinkToFit="1" readingOrder="1"/>
    </xf>
    <xf numFmtId="0" fontId="0" fillId="13" borderId="13" xfId="0" applyFill="1" applyBorder="1" applyAlignment="1">
      <alignment horizontal="left" vertical="center" shrinkToFit="1" readingOrder="1"/>
    </xf>
    <xf numFmtId="0" fontId="20" fillId="0" borderId="0" xfId="12" applyFont="1" applyFill="1" applyBorder="1" applyAlignment="1">
      <alignment horizontal="left" vertical="center" shrinkToFit="1"/>
    </xf>
    <xf numFmtId="38" fontId="4" fillId="18" borderId="16" xfId="1" applyFont="1" applyFill="1" applyBorder="1" applyAlignment="1">
      <alignment horizontal="right" vertical="center" wrapText="1"/>
    </xf>
    <xf numFmtId="38" fontId="4" fillId="18" borderId="4" xfId="1" applyFont="1" applyFill="1" applyBorder="1" applyAlignment="1">
      <alignment horizontal="right" vertical="center" wrapText="1"/>
    </xf>
    <xf numFmtId="38" fontId="4" fillId="7" borderId="51" xfId="1" applyFont="1" applyFill="1" applyBorder="1" applyAlignment="1">
      <alignment horizontal="right" vertical="center" wrapText="1"/>
    </xf>
    <xf numFmtId="38" fontId="4" fillId="7" borderId="52" xfId="1" applyFont="1" applyFill="1" applyBorder="1" applyAlignment="1">
      <alignment horizontal="right" vertical="center" wrapText="1"/>
    </xf>
    <xf numFmtId="0" fontId="4" fillId="2" borderId="15" xfId="8" applyFont="1" applyFill="1" applyBorder="1" applyAlignment="1">
      <alignment horizontal="center" vertical="center" wrapText="1" shrinkToFit="1" readingOrder="1"/>
    </xf>
    <xf numFmtId="0" fontId="4" fillId="2" borderId="16" xfId="14" applyFont="1" applyFill="1" applyBorder="1" applyAlignment="1">
      <alignment horizontal="center" vertical="center" wrapText="1"/>
    </xf>
    <xf numFmtId="0" fontId="4" fillId="2" borderId="4" xfId="14" applyFont="1" applyFill="1" applyBorder="1" applyAlignment="1">
      <alignment horizontal="center" vertical="center" wrapText="1"/>
    </xf>
    <xf numFmtId="38" fontId="4" fillId="18" borderId="25" xfId="1" applyFont="1" applyFill="1" applyBorder="1" applyAlignment="1">
      <alignment horizontal="right" vertical="center" shrinkToFit="1" readingOrder="1"/>
    </xf>
    <xf numFmtId="38" fontId="4" fillId="18" borderId="50" xfId="1" applyFont="1" applyFill="1" applyBorder="1" applyAlignment="1">
      <alignment horizontal="right" vertical="center" shrinkToFit="1" readingOrder="1"/>
    </xf>
    <xf numFmtId="38" fontId="4" fillId="18" borderId="48" xfId="1" applyFont="1" applyFill="1" applyBorder="1" applyAlignment="1">
      <alignment horizontal="right" vertical="center" wrapText="1"/>
    </xf>
    <xf numFmtId="38" fontId="4" fillId="18" borderId="49" xfId="1" applyFont="1" applyFill="1" applyBorder="1" applyAlignment="1">
      <alignment horizontal="right" vertical="center" wrapText="1"/>
    </xf>
    <xf numFmtId="0" fontId="4" fillId="0" borderId="2" xfId="8" applyFont="1" applyFill="1" applyBorder="1" applyAlignment="1">
      <alignment horizontal="left" vertical="center" shrinkToFit="1"/>
    </xf>
    <xf numFmtId="0" fontId="4" fillId="0" borderId="0" xfId="12" applyFont="1" applyFill="1" applyBorder="1" applyAlignment="1">
      <alignment shrinkToFit="1"/>
    </xf>
    <xf numFmtId="0" fontId="21" fillId="0" borderId="0" xfId="5" applyFont="1" applyFill="1" applyBorder="1" applyAlignment="1">
      <alignment horizontal="left" vertical="center" shrinkToFit="1"/>
    </xf>
    <xf numFmtId="0" fontId="5" fillId="18" borderId="111" xfId="0" applyFont="1" applyFill="1" applyBorder="1" applyAlignment="1">
      <alignment horizontal="center" vertical="center"/>
    </xf>
    <xf numFmtId="0" fontId="5" fillId="18" borderId="68" xfId="0" applyFont="1" applyFill="1" applyBorder="1" applyAlignment="1">
      <alignment horizontal="center" vertical="center"/>
    </xf>
    <xf numFmtId="0" fontId="5" fillId="18" borderId="2" xfId="0" applyFont="1" applyFill="1" applyBorder="1" applyAlignment="1">
      <alignment horizontal="center" vertical="center"/>
    </xf>
    <xf numFmtId="0" fontId="5" fillId="18" borderId="3" xfId="0" applyFont="1" applyFill="1" applyBorder="1" applyAlignment="1">
      <alignment horizontal="center" vertical="center"/>
    </xf>
    <xf numFmtId="0" fontId="22" fillId="19" borderId="179" xfId="0" applyFont="1" applyFill="1" applyBorder="1" applyAlignment="1">
      <alignment vertical="center" shrinkToFit="1"/>
    </xf>
    <xf numFmtId="0" fontId="0" fillId="0" borderId="180" xfId="0" applyBorder="1" applyAlignment="1">
      <alignment vertical="center" shrinkToFit="1"/>
    </xf>
    <xf numFmtId="0" fontId="0" fillId="0" borderId="181" xfId="0" applyBorder="1" applyAlignment="1">
      <alignment vertical="center" shrinkToFit="1"/>
    </xf>
    <xf numFmtId="0" fontId="22" fillId="13" borderId="198" xfId="0" applyFont="1" applyFill="1" applyBorder="1" applyAlignment="1">
      <alignment vertical="center" shrinkToFit="1"/>
    </xf>
    <xf numFmtId="0" fontId="0" fillId="13" borderId="180" xfId="0" applyFill="1" applyBorder="1" applyAlignment="1">
      <alignment vertical="center" shrinkToFit="1"/>
    </xf>
    <xf numFmtId="0" fontId="0" fillId="13" borderId="181" xfId="0" applyFill="1" applyBorder="1" applyAlignment="1">
      <alignment vertical="center" shrinkToFit="1"/>
    </xf>
    <xf numFmtId="197" fontId="4" fillId="19" borderId="187" xfId="0" applyNumberFormat="1" applyFont="1" applyFill="1" applyBorder="1" applyAlignment="1">
      <alignment horizontal="center" vertical="center"/>
    </xf>
    <xf numFmtId="197" fontId="4" fillId="19" borderId="188" xfId="0" applyNumberFormat="1" applyFont="1" applyFill="1" applyBorder="1" applyAlignment="1">
      <alignment horizontal="center" vertical="center"/>
    </xf>
    <xf numFmtId="193" fontId="4" fillId="13" borderId="192" xfId="0" applyNumberFormat="1" applyFont="1" applyFill="1" applyBorder="1" applyAlignment="1">
      <alignment horizontal="center" vertical="center" shrinkToFit="1"/>
    </xf>
    <xf numFmtId="193" fontId="4" fillId="13" borderId="191" xfId="0" applyNumberFormat="1" applyFont="1" applyFill="1" applyBorder="1" applyAlignment="1">
      <alignment horizontal="center" vertical="center" shrinkToFit="1"/>
    </xf>
    <xf numFmtId="194" fontId="4" fillId="18" borderId="146" xfId="0" applyNumberFormat="1" applyFont="1" applyFill="1" applyBorder="1" applyAlignment="1">
      <alignment horizontal="center" vertical="center" shrinkToFit="1"/>
    </xf>
    <xf numFmtId="194" fontId="4" fillId="18" borderId="147" xfId="0" applyNumberFormat="1" applyFont="1" applyFill="1" applyBorder="1" applyAlignment="1">
      <alignment horizontal="center" vertical="center" shrinkToFit="1"/>
    </xf>
    <xf numFmtId="193" fontId="4" fillId="13" borderId="35" xfId="0" applyNumberFormat="1" applyFont="1" applyFill="1" applyBorder="1" applyAlignment="1">
      <alignment horizontal="center" vertical="center" shrinkToFit="1"/>
    </xf>
    <xf numFmtId="193" fontId="4" fillId="13" borderId="36" xfId="0" applyNumberFormat="1" applyFont="1" applyFill="1" applyBorder="1" applyAlignment="1">
      <alignment horizontal="center" vertical="center" shrinkToFit="1"/>
    </xf>
    <xf numFmtId="195" fontId="4" fillId="18" borderId="35" xfId="0" applyNumberFormat="1" applyFont="1" applyFill="1" applyBorder="1" applyAlignment="1">
      <alignment horizontal="center" vertical="center" shrinkToFit="1"/>
    </xf>
    <xf numFmtId="195" fontId="4" fillId="18" borderId="36" xfId="0" applyNumberFormat="1" applyFont="1" applyFill="1" applyBorder="1" applyAlignment="1">
      <alignment horizontal="center" vertical="center" shrinkToFit="1"/>
    </xf>
    <xf numFmtId="194" fontId="4" fillId="18" borderId="53" xfId="0" applyNumberFormat="1" applyFont="1" applyFill="1" applyBorder="1" applyAlignment="1">
      <alignment horizontal="center" vertical="center" shrinkToFit="1"/>
    </xf>
    <xf numFmtId="194" fontId="4" fillId="18" borderId="54" xfId="0" applyNumberFormat="1" applyFont="1" applyFill="1" applyBorder="1" applyAlignment="1">
      <alignment horizontal="center" vertical="center" shrinkToFit="1"/>
    </xf>
    <xf numFmtId="0" fontId="4" fillId="19" borderId="183" xfId="0" applyFont="1" applyFill="1" applyBorder="1" applyAlignment="1">
      <alignment horizontal="center" vertical="center"/>
    </xf>
    <xf numFmtId="0" fontId="4" fillId="19" borderId="184" xfId="0" applyFont="1" applyFill="1" applyBorder="1" applyAlignment="1">
      <alignment horizontal="center" vertical="center"/>
    </xf>
    <xf numFmtId="0" fontId="4" fillId="19" borderId="185" xfId="0" applyFont="1" applyFill="1" applyBorder="1" applyAlignment="1">
      <alignment horizontal="center" vertical="center"/>
    </xf>
    <xf numFmtId="0" fontId="4" fillId="19" borderId="186" xfId="0" applyFont="1" applyFill="1" applyBorder="1" applyAlignment="1">
      <alignment horizontal="center" vertical="center"/>
    </xf>
    <xf numFmtId="0" fontId="54" fillId="0" borderId="0" xfId="0" applyFont="1" applyFill="1" applyBorder="1" applyAlignment="1">
      <alignment vertical="center" wrapText="1"/>
    </xf>
    <xf numFmtId="0" fontId="4" fillId="20" borderId="99" xfId="4" applyFont="1" applyFill="1" applyBorder="1">
      <alignment vertical="center"/>
    </xf>
    <xf numFmtId="0" fontId="4" fillId="19" borderId="179" xfId="0" applyFont="1" applyFill="1" applyBorder="1" applyAlignment="1">
      <alignment horizontal="center" vertical="center"/>
    </xf>
    <xf numFmtId="0" fontId="4" fillId="19" borderId="180" xfId="0" applyFont="1" applyFill="1" applyBorder="1" applyAlignment="1">
      <alignment horizontal="center" vertical="center"/>
    </xf>
    <xf numFmtId="0" fontId="4" fillId="19" borderId="181"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00" xfId="0" applyFont="1" applyFill="1" applyBorder="1" applyAlignment="1">
      <alignment vertical="center" wrapText="1"/>
    </xf>
    <xf numFmtId="0" fontId="4" fillId="0" borderId="101" xfId="0" applyFont="1" applyFill="1" applyBorder="1" applyAlignment="1">
      <alignment vertical="center" wrapText="1"/>
    </xf>
    <xf numFmtId="181" fontId="4" fillId="13" borderId="92" xfId="0" applyNumberFormat="1" applyFont="1" applyFill="1" applyBorder="1" applyAlignment="1">
      <alignment vertical="center" wrapText="1"/>
    </xf>
    <xf numFmtId="181" fontId="4" fillId="13" borderId="93" xfId="0" applyNumberFormat="1" applyFont="1" applyFill="1" applyBorder="1" applyAlignment="1">
      <alignment vertical="center" wrapText="1"/>
    </xf>
    <xf numFmtId="0" fontId="4" fillId="0" borderId="108" xfId="0" quotePrefix="1" applyFont="1" applyFill="1" applyBorder="1" applyAlignment="1">
      <alignment vertical="center"/>
    </xf>
    <xf numFmtId="0" fontId="4" fillId="0" borderId="93" xfId="0" quotePrefix="1" applyFont="1" applyFill="1" applyBorder="1" applyAlignment="1">
      <alignment vertical="center"/>
    </xf>
    <xf numFmtId="0" fontId="4" fillId="0" borderId="109" xfId="0" quotePrefix="1" applyFont="1" applyFill="1" applyBorder="1" applyAlignment="1">
      <alignment vertical="center"/>
    </xf>
    <xf numFmtId="0" fontId="4" fillId="0" borderId="110" xfId="0" applyFont="1" applyFill="1" applyBorder="1" applyAlignment="1">
      <alignment vertical="center" wrapText="1"/>
    </xf>
    <xf numFmtId="0" fontId="4" fillId="0" borderId="13" xfId="0" applyFont="1" applyFill="1" applyBorder="1" applyAlignment="1">
      <alignment vertical="center" wrapText="1"/>
    </xf>
    <xf numFmtId="181" fontId="6" fillId="19" borderId="178" xfId="0" applyNumberFormat="1" applyFont="1" applyFill="1" applyBorder="1" applyAlignment="1">
      <alignment horizontal="left" vertical="center" wrapText="1" shrinkToFit="1"/>
    </xf>
    <xf numFmtId="0" fontId="4" fillId="0" borderId="99" xfId="4" applyFont="1" applyFill="1" applyBorder="1">
      <alignment vertical="center"/>
    </xf>
    <xf numFmtId="0" fontId="4" fillId="0" borderId="105" xfId="4" applyFont="1" applyFill="1" applyBorder="1">
      <alignment vertical="center"/>
    </xf>
    <xf numFmtId="0" fontId="4" fillId="20" borderId="108" xfId="4" applyFont="1" applyFill="1" applyBorder="1">
      <alignment vertical="center"/>
    </xf>
    <xf numFmtId="0" fontId="4" fillId="20" borderId="93" xfId="4" applyFont="1" applyFill="1" applyBorder="1">
      <alignment vertical="center"/>
    </xf>
    <xf numFmtId="0" fontId="4" fillId="0" borderId="87" xfId="4" applyFont="1" applyFill="1" applyBorder="1">
      <alignment vertical="center"/>
    </xf>
    <xf numFmtId="0" fontId="4" fillId="0" borderId="113" xfId="4" applyFont="1" applyFill="1" applyBorder="1">
      <alignment vertical="center"/>
    </xf>
    <xf numFmtId="0" fontId="4" fillId="0" borderId="71" xfId="4" applyFont="1" applyFill="1" applyBorder="1">
      <alignment vertical="center"/>
    </xf>
    <xf numFmtId="0" fontId="4" fillId="0" borderId="90" xfId="4" applyFont="1" applyFill="1" applyBorder="1">
      <alignment vertical="center"/>
    </xf>
    <xf numFmtId="0" fontId="4" fillId="20" borderId="105" xfId="4" applyFont="1" applyFill="1" applyBorder="1">
      <alignment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181" fontId="6" fillId="13" borderId="201" xfId="0" applyNumberFormat="1" applyFont="1" applyFill="1" applyBorder="1" applyAlignment="1">
      <alignment horizontal="left" vertical="center" shrinkToFit="1"/>
    </xf>
    <xf numFmtId="181" fontId="6" fillId="13" borderId="202" xfId="0" applyNumberFormat="1" applyFont="1" applyFill="1" applyBorder="1" applyAlignment="1">
      <alignment horizontal="left" vertical="center" shrinkToFit="1"/>
    </xf>
    <xf numFmtId="181" fontId="6" fillId="13" borderId="203" xfId="0" applyNumberFormat="1" applyFont="1" applyFill="1" applyBorder="1" applyAlignment="1">
      <alignment horizontal="left" vertical="center" shrinkToFit="1"/>
    </xf>
    <xf numFmtId="0" fontId="19" fillId="22" borderId="193" xfId="0" applyFont="1" applyFill="1" applyBorder="1" applyAlignment="1">
      <alignment horizontal="left" vertical="center" shrinkToFit="1"/>
    </xf>
    <xf numFmtId="0" fontId="0" fillId="22" borderId="99" xfId="0" applyFill="1" applyBorder="1" applyAlignment="1">
      <alignment horizontal="left" vertical="center" shrinkToFit="1"/>
    </xf>
    <xf numFmtId="0" fontId="0" fillId="22" borderId="194" xfId="0" applyFill="1" applyBorder="1" applyAlignment="1">
      <alignment horizontal="left" vertical="center" shrinkToFit="1"/>
    </xf>
    <xf numFmtId="0" fontId="4" fillId="0" borderId="10" xfId="13" applyFont="1" applyFill="1" applyBorder="1" applyAlignment="1">
      <alignment horizontal="left" vertical="center" wrapText="1"/>
    </xf>
    <xf numFmtId="0" fontId="4" fillId="0" borderId="6" xfId="13" applyFont="1" applyFill="1" applyBorder="1" applyAlignment="1">
      <alignment horizontal="left" vertical="center" wrapText="1"/>
    </xf>
    <xf numFmtId="0" fontId="4" fillId="0" borderId="5" xfId="13" applyFont="1" applyFill="1" applyBorder="1" applyAlignment="1">
      <alignment horizontal="left" vertical="center" wrapText="1"/>
    </xf>
    <xf numFmtId="0" fontId="4" fillId="0" borderId="13" xfId="13" applyFont="1" applyFill="1" applyBorder="1" applyAlignment="1">
      <alignment horizontal="left" vertical="center" wrapText="1"/>
    </xf>
    <xf numFmtId="197" fontId="33" fillId="19" borderId="179" xfId="4" applyNumberFormat="1" applyFont="1" applyFill="1" applyBorder="1" applyAlignment="1">
      <alignment vertical="center" wrapText="1"/>
    </xf>
    <xf numFmtId="197" fontId="33" fillId="19" borderId="180" xfId="4" applyNumberFormat="1" applyFont="1" applyFill="1" applyBorder="1" applyAlignment="1">
      <alignment vertical="center" wrapText="1"/>
    </xf>
    <xf numFmtId="197" fontId="33" fillId="19" borderId="181" xfId="4" applyNumberFormat="1" applyFont="1" applyFill="1" applyBorder="1" applyAlignment="1">
      <alignment vertical="center" wrapText="1"/>
    </xf>
    <xf numFmtId="194" fontId="36" fillId="9" borderId="5" xfId="4" applyNumberFormat="1" applyFont="1" applyFill="1" applyBorder="1">
      <alignment vertical="center"/>
    </xf>
    <xf numFmtId="194" fontId="36" fillId="9" borderId="13" xfId="4" applyNumberFormat="1" applyFont="1" applyFill="1" applyBorder="1">
      <alignment vertical="center"/>
    </xf>
    <xf numFmtId="194" fontId="36" fillId="9" borderId="15" xfId="4" applyNumberFormat="1" applyFont="1" applyFill="1" applyBorder="1">
      <alignment vertical="center"/>
    </xf>
    <xf numFmtId="194" fontId="36" fillId="9" borderId="4" xfId="4" applyNumberFormat="1" applyFont="1" applyFill="1" applyBorder="1">
      <alignment vertical="center"/>
    </xf>
    <xf numFmtId="0" fontId="22" fillId="13" borderId="16" xfId="0" applyFont="1" applyFill="1" applyBorder="1" applyAlignment="1">
      <alignment vertical="center" shrinkToFit="1"/>
    </xf>
    <xf numFmtId="0" fontId="22" fillId="13" borderId="15" xfId="0" applyFont="1" applyFill="1" applyBorder="1" applyAlignment="1">
      <alignment vertical="center" shrinkToFit="1"/>
    </xf>
    <xf numFmtId="0" fontId="22" fillId="13" borderId="4" xfId="0" applyFont="1" applyFill="1" applyBorder="1" applyAlignment="1">
      <alignment vertical="center" shrinkToFit="1"/>
    </xf>
    <xf numFmtId="178" fontId="10" fillId="13" borderId="13" xfId="0" applyNumberFormat="1" applyFont="1" applyFill="1" applyBorder="1" applyAlignment="1">
      <alignment horizontal="center" vertical="center"/>
    </xf>
    <xf numFmtId="178" fontId="10" fillId="13" borderId="14" xfId="0" applyNumberFormat="1" applyFont="1" applyFill="1" applyBorder="1" applyAlignment="1">
      <alignment horizontal="center" vertical="center"/>
    </xf>
    <xf numFmtId="0" fontId="32" fillId="2" borderId="16"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4" xfId="0" applyFont="1" applyFill="1" applyBorder="1" applyAlignment="1">
      <alignment horizontal="center" vertical="center"/>
    </xf>
    <xf numFmtId="0" fontId="22" fillId="19" borderId="179" xfId="0" applyFont="1" applyFill="1" applyBorder="1" applyAlignment="1">
      <alignment vertical="center" wrapText="1"/>
    </xf>
    <xf numFmtId="0" fontId="22" fillId="19" borderId="180" xfId="0" applyFont="1" applyFill="1" applyBorder="1" applyAlignment="1">
      <alignment vertical="center" wrapText="1"/>
    </xf>
    <xf numFmtId="0" fontId="22" fillId="19" borderId="181" xfId="0" applyFont="1" applyFill="1" applyBorder="1" applyAlignment="1">
      <alignment vertical="center" wrapText="1"/>
    </xf>
    <xf numFmtId="0" fontId="33" fillId="2" borderId="1" xfId="0" applyFont="1" applyFill="1" applyBorder="1" applyAlignment="1">
      <alignment horizontal="center" vertical="center"/>
    </xf>
    <xf numFmtId="0" fontId="19" fillId="0" borderId="13" xfId="13" applyFont="1" applyFill="1" applyBorder="1" applyAlignment="1">
      <alignment horizontal="left" vertical="center" wrapText="1"/>
    </xf>
    <xf numFmtId="0" fontId="22" fillId="13" borderId="5" xfId="0" applyFont="1" applyFill="1" applyBorder="1" applyAlignment="1">
      <alignment vertical="center" shrinkToFit="1"/>
    </xf>
    <xf numFmtId="0" fontId="22" fillId="13" borderId="13" xfId="0" applyFont="1" applyFill="1" applyBorder="1" applyAlignment="1">
      <alignment vertical="center" shrinkToFit="1"/>
    </xf>
    <xf numFmtId="0" fontId="22" fillId="13" borderId="14" xfId="0" applyFont="1" applyFill="1" applyBorder="1" applyAlignment="1">
      <alignment vertical="center" shrinkToFit="1"/>
    </xf>
    <xf numFmtId="181" fontId="4" fillId="19" borderId="178" xfId="0" applyNumberFormat="1" applyFont="1" applyFill="1" applyBorder="1" applyAlignment="1">
      <alignment horizontal="center" vertical="center" wrapText="1"/>
    </xf>
    <xf numFmtId="0" fontId="22" fillId="0" borderId="5" xfId="0" applyFont="1" applyFill="1" applyBorder="1" applyAlignment="1">
      <alignment vertical="center" wrapText="1"/>
    </xf>
    <xf numFmtId="0" fontId="22" fillId="0" borderId="13" xfId="0" applyFont="1" applyFill="1" applyBorder="1" applyAlignment="1">
      <alignment vertical="center" wrapText="1"/>
    </xf>
    <xf numFmtId="0" fontId="22" fillId="0" borderId="14" xfId="0" applyFont="1" applyFill="1" applyBorder="1" applyAlignment="1">
      <alignment vertical="center" wrapText="1"/>
    </xf>
    <xf numFmtId="0" fontId="22" fillId="0" borderId="10" xfId="0" applyFont="1" applyFill="1" applyBorder="1" applyAlignment="1">
      <alignment vertical="center" wrapText="1"/>
    </xf>
    <xf numFmtId="0" fontId="22" fillId="0" borderId="6" xfId="0" applyFont="1" applyFill="1" applyBorder="1" applyAlignment="1">
      <alignment vertical="center" wrapText="1"/>
    </xf>
    <xf numFmtId="0" fontId="22" fillId="0" borderId="120" xfId="0" applyFont="1" applyFill="1" applyBorder="1" applyAlignment="1">
      <alignment vertical="center" wrapText="1"/>
    </xf>
    <xf numFmtId="0" fontId="4" fillId="2" borderId="16"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22" fillId="0" borderId="16" xfId="0" applyFont="1" applyFill="1" applyBorder="1" applyAlignment="1">
      <alignment vertical="center" wrapText="1"/>
    </xf>
    <xf numFmtId="0" fontId="22" fillId="0" borderId="15" xfId="0" applyFont="1" applyFill="1" applyBorder="1" applyAlignment="1">
      <alignment vertical="center" wrapText="1"/>
    </xf>
    <xf numFmtId="0" fontId="22" fillId="0" borderId="4" xfId="0" applyFont="1" applyFill="1" applyBorder="1" applyAlignment="1">
      <alignment vertical="center" wrapText="1"/>
    </xf>
    <xf numFmtId="0" fontId="5" fillId="18" borderId="10" xfId="0" applyFont="1" applyFill="1" applyBorder="1" applyAlignment="1">
      <alignment horizontal="center" vertical="center"/>
    </xf>
    <xf numFmtId="0" fontId="4" fillId="0" borderId="13" xfId="0" applyFont="1" applyFill="1" applyBorder="1" applyAlignment="1">
      <alignment horizontal="center" vertical="center"/>
    </xf>
    <xf numFmtId="197" fontId="15" fillId="13" borderId="0" xfId="13" applyNumberFormat="1" applyFont="1" applyFill="1" applyAlignment="1">
      <alignment horizontal="right" vertical="center"/>
    </xf>
    <xf numFmtId="0" fontId="5" fillId="13" borderId="13" xfId="13" applyFont="1" applyFill="1" applyBorder="1" applyAlignment="1">
      <alignment horizontal="center" vertical="center" shrinkToFit="1"/>
    </xf>
    <xf numFmtId="0" fontId="33" fillId="0" borderId="16" xfId="4" applyFont="1" applyFill="1" applyBorder="1">
      <alignment vertical="center"/>
    </xf>
    <xf numFmtId="0" fontId="33" fillId="0" borderId="15" xfId="4" applyFont="1" applyFill="1" applyBorder="1">
      <alignment vertical="center"/>
    </xf>
    <xf numFmtId="0" fontId="33" fillId="0" borderId="4" xfId="4" applyFont="1" applyFill="1" applyBorder="1">
      <alignment vertical="center"/>
    </xf>
    <xf numFmtId="0" fontId="33" fillId="0" borderId="16" xfId="0" applyFont="1" applyFill="1" applyBorder="1" applyAlignment="1">
      <alignment vertical="center"/>
    </xf>
    <xf numFmtId="0" fontId="33" fillId="0" borderId="15" xfId="0" applyFont="1" applyFill="1" applyBorder="1" applyAlignment="1">
      <alignment vertical="center"/>
    </xf>
    <xf numFmtId="0" fontId="33" fillId="0" borderId="116" xfId="0" applyFont="1" applyFill="1" applyBorder="1" applyAlignment="1">
      <alignment vertical="center"/>
    </xf>
    <xf numFmtId="0" fontId="33" fillId="0" borderId="16" xfId="0" applyFont="1" applyFill="1" applyBorder="1" applyAlignment="1">
      <alignment vertical="center" wrapText="1"/>
    </xf>
    <xf numFmtId="0" fontId="33" fillId="0" borderId="15" xfId="0" applyFont="1" applyFill="1" applyBorder="1" applyAlignment="1">
      <alignment vertical="center" wrapText="1"/>
    </xf>
    <xf numFmtId="0" fontId="33" fillId="0" borderId="116" xfId="0" applyFont="1" applyFill="1" applyBorder="1" applyAlignment="1">
      <alignment vertical="center" wrapText="1"/>
    </xf>
    <xf numFmtId="0" fontId="32" fillId="0" borderId="16" xfId="0" applyFont="1" applyFill="1" applyBorder="1" applyAlignment="1">
      <alignment vertical="center" wrapText="1"/>
    </xf>
    <xf numFmtId="0" fontId="32" fillId="0" borderId="15" xfId="0" applyFont="1" applyFill="1" applyBorder="1" applyAlignment="1">
      <alignment vertical="center" wrapText="1"/>
    </xf>
    <xf numFmtId="0" fontId="32" fillId="0" borderId="116" xfId="0" applyFont="1" applyFill="1" applyBorder="1" applyAlignment="1">
      <alignment vertical="center" wrapText="1"/>
    </xf>
    <xf numFmtId="0" fontId="5" fillId="0" borderId="16"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4" xfId="0" applyFont="1" applyFill="1" applyBorder="1" applyAlignment="1">
      <alignment horizontal="center" vertical="center"/>
    </xf>
    <xf numFmtId="0" fontId="4" fillId="2" borderId="16" xfId="0" applyFont="1" applyFill="1" applyBorder="1" applyAlignment="1">
      <alignment horizontal="center" vertical="center"/>
    </xf>
    <xf numFmtId="0" fontId="4" fillId="0" borderId="16" xfId="0" applyFont="1" applyFill="1" applyBorder="1" applyAlignment="1">
      <alignment horizontal="center" vertical="center" textRotation="255"/>
    </xf>
    <xf numFmtId="0" fontId="4" fillId="0" borderId="4" xfId="0" applyFont="1" applyFill="1" applyBorder="1" applyAlignment="1">
      <alignment horizontal="center" vertical="center" textRotation="255"/>
    </xf>
    <xf numFmtId="0" fontId="4" fillId="0" borderId="115" xfId="0" applyFont="1" applyFill="1" applyBorder="1" applyAlignment="1">
      <alignment horizontal="center" vertical="center" textRotation="255"/>
    </xf>
    <xf numFmtId="0" fontId="4" fillId="0" borderId="117" xfId="0" applyFont="1" applyFill="1" applyBorder="1" applyAlignment="1">
      <alignment horizontal="center" vertical="center" textRotation="255"/>
    </xf>
    <xf numFmtId="0" fontId="5" fillId="18" borderId="160" xfId="0" applyFont="1" applyFill="1" applyBorder="1" applyAlignment="1">
      <alignment horizontal="center" vertical="center"/>
    </xf>
    <xf numFmtId="0" fontId="4" fillId="2" borderId="1" xfId="0" applyFont="1" applyFill="1" applyBorder="1" applyAlignment="1">
      <alignment horizontal="center" vertical="center" textRotation="255"/>
    </xf>
    <xf numFmtId="0" fontId="4" fillId="2" borderId="114" xfId="0" applyFont="1" applyFill="1" applyBorder="1" applyAlignment="1">
      <alignment horizontal="center" vertical="center" textRotation="255"/>
    </xf>
    <xf numFmtId="0" fontId="4" fillId="2" borderId="10" xfId="0" applyFont="1" applyFill="1" applyBorder="1" applyAlignment="1">
      <alignment horizontal="center" vertical="center"/>
    </xf>
    <xf numFmtId="0" fontId="4" fillId="2" borderId="6" xfId="0" applyFont="1" applyFill="1" applyBorder="1" applyAlignment="1">
      <alignment horizontal="center" vertical="center"/>
    </xf>
    <xf numFmtId="0" fontId="33" fillId="0" borderId="99" xfId="4" applyFont="1" applyFill="1" applyBorder="1">
      <alignment vertical="center"/>
    </xf>
    <xf numFmtId="0" fontId="33" fillId="0" borderId="105" xfId="4" applyFont="1" applyFill="1" applyBorder="1">
      <alignment vertical="center"/>
    </xf>
    <xf numFmtId="0" fontId="33" fillId="5" borderId="106" xfId="4" applyFont="1" applyFill="1" applyBorder="1">
      <alignment vertical="center"/>
    </xf>
    <xf numFmtId="0" fontId="33" fillId="5" borderId="101" xfId="4" applyFont="1" applyFill="1" applyBorder="1">
      <alignment vertical="center"/>
    </xf>
    <xf numFmtId="0" fontId="33" fillId="5" borderId="107" xfId="4" applyFont="1" applyFill="1" applyBorder="1">
      <alignment vertical="center"/>
    </xf>
    <xf numFmtId="38" fontId="4" fillId="0" borderId="118" xfId="1" applyFont="1" applyFill="1" applyBorder="1" applyAlignment="1">
      <alignment horizontal="left" vertical="center" shrinkToFit="1"/>
    </xf>
    <xf numFmtId="0" fontId="3" fillId="0" borderId="143" xfId="0" applyFont="1" applyBorder="1" applyAlignment="1">
      <alignment horizontal="left" vertical="center"/>
    </xf>
    <xf numFmtId="179" fontId="4" fillId="18" borderId="53" xfId="1" applyNumberFormat="1" applyFont="1" applyFill="1" applyBorder="1" applyAlignment="1">
      <alignment vertical="center" wrapText="1"/>
    </xf>
    <xf numFmtId="179" fontId="0" fillId="18" borderId="6" xfId="0" applyNumberFormat="1" applyFill="1" applyBorder="1" applyAlignment="1">
      <alignment vertical="center" wrapText="1"/>
    </xf>
    <xf numFmtId="179" fontId="0" fillId="18" borderId="120" xfId="0" applyNumberFormat="1" applyFill="1" applyBorder="1" applyAlignment="1">
      <alignment vertical="center" wrapText="1"/>
    </xf>
    <xf numFmtId="38" fontId="4" fillId="0" borderId="47" xfId="1" applyFont="1" applyFill="1" applyBorder="1" applyAlignment="1">
      <alignment horizontal="left" vertical="center" shrinkToFit="1"/>
    </xf>
    <xf numFmtId="0" fontId="3" fillId="0" borderId="144" xfId="0" applyFont="1" applyBorder="1" applyAlignment="1">
      <alignment horizontal="left" vertical="center"/>
    </xf>
    <xf numFmtId="179" fontId="4" fillId="18" borderId="145" xfId="1" applyNumberFormat="1" applyFont="1" applyFill="1" applyBorder="1" applyAlignment="1">
      <alignment vertical="center" wrapText="1"/>
    </xf>
    <xf numFmtId="179" fontId="0" fillId="18" borderId="55" xfId="0" applyNumberFormat="1" applyFill="1" applyBorder="1" applyAlignment="1">
      <alignment vertical="center" wrapText="1"/>
    </xf>
    <xf numFmtId="179" fontId="0" fillId="18" borderId="56" xfId="0" applyNumberFormat="1" applyFill="1" applyBorder="1" applyAlignment="1">
      <alignment vertical="center" wrapText="1"/>
    </xf>
    <xf numFmtId="0" fontId="4" fillId="0" borderId="15" xfId="13" applyFont="1" applyFill="1" applyBorder="1" applyAlignment="1">
      <alignment horizontal="left" vertical="center" wrapText="1"/>
    </xf>
    <xf numFmtId="0" fontId="4" fillId="0" borderId="4" xfId="13" applyFont="1" applyFill="1" applyBorder="1" applyAlignment="1">
      <alignment horizontal="left" vertical="center" wrapText="1"/>
    </xf>
    <xf numFmtId="38" fontId="4" fillId="0" borderId="16" xfId="1" applyFont="1" applyFill="1" applyBorder="1" applyAlignment="1">
      <alignment horizontal="left" vertical="center" wrapText="1"/>
    </xf>
    <xf numFmtId="38" fontId="4" fillId="0" borderId="15" xfId="1" applyFont="1" applyFill="1" applyBorder="1" applyAlignment="1">
      <alignment horizontal="left" vertical="center" wrapText="1"/>
    </xf>
    <xf numFmtId="38" fontId="4" fillId="0" borderId="4" xfId="1" applyFont="1" applyFill="1" applyBorder="1" applyAlignment="1">
      <alignment horizontal="left" vertical="center" wrapText="1"/>
    </xf>
    <xf numFmtId="38" fontId="4" fillId="0" borderId="5" xfId="1" applyFont="1" applyFill="1" applyBorder="1" applyAlignment="1">
      <alignment horizontal="left" vertical="center" wrapText="1"/>
    </xf>
    <xf numFmtId="38" fontId="4" fillId="0" borderId="13" xfId="1" applyFont="1" applyFill="1" applyBorder="1" applyAlignment="1">
      <alignment horizontal="left" vertical="center" wrapText="1"/>
    </xf>
    <xf numFmtId="38" fontId="4" fillId="0" borderId="14" xfId="1" applyFont="1" applyFill="1" applyBorder="1" applyAlignment="1">
      <alignment horizontal="left" vertical="center" wrapText="1"/>
    </xf>
    <xf numFmtId="190" fontId="4" fillId="2" borderId="1" xfId="0" applyNumberFormat="1" applyFont="1" applyFill="1" applyBorder="1" applyAlignment="1">
      <alignment horizontal="center" vertical="center"/>
    </xf>
    <xf numFmtId="191" fontId="24" fillId="18" borderId="115" xfId="1" applyNumberFormat="1" applyFont="1" applyFill="1" applyBorder="1" applyAlignment="1">
      <alignment horizontal="right" vertical="center"/>
    </xf>
    <xf numFmtId="191" fontId="24" fillId="18" borderId="116" xfId="1" applyNumberFormat="1" applyFont="1" applyFill="1" applyBorder="1" applyAlignment="1">
      <alignment horizontal="right" vertical="center"/>
    </xf>
    <xf numFmtId="191" fontId="24" fillId="18" borderId="117" xfId="1" applyNumberFormat="1" applyFont="1" applyFill="1" applyBorder="1" applyAlignment="1">
      <alignment horizontal="right" vertical="center"/>
    </xf>
    <xf numFmtId="0" fontId="9" fillId="0" borderId="0" xfId="13" applyFont="1" applyFill="1" applyAlignment="1">
      <alignment horizontal="center" vertical="center"/>
    </xf>
    <xf numFmtId="0" fontId="4" fillId="0" borderId="16" xfId="0" applyFont="1" applyFill="1" applyBorder="1" applyAlignment="1">
      <alignment horizontal="center" vertical="center"/>
    </xf>
    <xf numFmtId="0" fontId="4" fillId="0" borderId="4" xfId="0" applyFont="1" applyFill="1" applyBorder="1" applyAlignment="1">
      <alignment horizontal="center" vertical="center"/>
    </xf>
    <xf numFmtId="0" fontId="5" fillId="18" borderId="115" xfId="0" applyFont="1" applyFill="1" applyBorder="1" applyAlignment="1">
      <alignment horizontal="left" vertical="center" shrinkToFit="1"/>
    </xf>
    <xf numFmtId="0" fontId="5" fillId="18" borderId="116" xfId="0" applyFont="1" applyFill="1" applyBorder="1" applyAlignment="1">
      <alignment horizontal="left" vertical="center" shrinkToFit="1"/>
    </xf>
    <xf numFmtId="0" fontId="5" fillId="18" borderId="117" xfId="0" applyFont="1" applyFill="1" applyBorder="1" applyAlignment="1">
      <alignment horizontal="left" vertical="center" shrinkToFit="1"/>
    </xf>
    <xf numFmtId="0" fontId="4" fillId="2" borderId="1" xfId="0" applyFont="1" applyFill="1" applyBorder="1" applyAlignment="1">
      <alignment horizontal="center" vertical="center"/>
    </xf>
    <xf numFmtId="191" fontId="24" fillId="18" borderId="16" xfId="1" applyNumberFormat="1" applyFont="1" applyFill="1" applyBorder="1" applyAlignment="1">
      <alignment horizontal="right" vertical="center"/>
    </xf>
    <xf numFmtId="191" fontId="24" fillId="18" borderId="15" xfId="1" applyNumberFormat="1" applyFont="1" applyFill="1" applyBorder="1" applyAlignment="1">
      <alignment horizontal="right" vertical="center"/>
    </xf>
    <xf numFmtId="191" fontId="24" fillId="18" borderId="4" xfId="1" applyNumberFormat="1" applyFont="1" applyFill="1" applyBorder="1" applyAlignment="1">
      <alignment horizontal="right" vertical="center"/>
    </xf>
    <xf numFmtId="0" fontId="4" fillId="2" borderId="121" xfId="13" applyFont="1" applyFill="1" applyBorder="1" applyAlignment="1">
      <alignment horizontal="center" vertical="center" textRotation="255" wrapText="1"/>
    </xf>
    <xf numFmtId="0" fontId="4" fillId="2" borderId="8" xfId="13" applyFont="1" applyFill="1" applyBorder="1" applyAlignment="1">
      <alignment horizontal="center" vertical="center" textRotation="255" wrapText="1"/>
    </xf>
    <xf numFmtId="0" fontId="4" fillId="2" borderId="3" xfId="13" applyFont="1" applyFill="1" applyBorder="1" applyAlignment="1">
      <alignment horizontal="center" vertical="center" textRotation="255" wrapText="1"/>
    </xf>
    <xf numFmtId="191" fontId="24" fillId="18" borderId="5" xfId="1" applyNumberFormat="1" applyFont="1" applyFill="1" applyBorder="1" applyAlignment="1">
      <alignment horizontal="right" vertical="center"/>
    </xf>
    <xf numFmtId="191" fontId="24" fillId="18" borderId="13" xfId="1" applyNumberFormat="1" applyFont="1" applyFill="1" applyBorder="1" applyAlignment="1">
      <alignment horizontal="right" vertical="center"/>
    </xf>
    <xf numFmtId="191" fontId="24" fillId="18" borderId="14" xfId="1" applyNumberFormat="1" applyFont="1" applyFill="1" applyBorder="1" applyAlignment="1">
      <alignment horizontal="right" vertical="center"/>
    </xf>
    <xf numFmtId="0" fontId="4" fillId="0" borderId="13" xfId="13" applyFont="1" applyFill="1" applyBorder="1" applyAlignment="1">
      <alignment vertical="center" wrapText="1"/>
    </xf>
    <xf numFmtId="0" fontId="4" fillId="0" borderId="14" xfId="13" applyFont="1" applyFill="1" applyBorder="1" applyAlignment="1">
      <alignment vertical="center" wrapText="1"/>
    </xf>
    <xf numFmtId="0" fontId="4" fillId="0" borderId="15" xfId="13" applyFont="1" applyFill="1" applyBorder="1" applyAlignment="1">
      <alignment vertical="center" wrapText="1"/>
    </xf>
    <xf numFmtId="0" fontId="4" fillId="0" borderId="4" xfId="13" applyFont="1" applyFill="1" applyBorder="1" applyAlignment="1">
      <alignment vertical="center" wrapText="1"/>
    </xf>
    <xf numFmtId="0" fontId="4" fillId="0" borderId="116" xfId="13" applyFont="1" applyFill="1" applyBorder="1" applyAlignment="1">
      <alignment vertical="center" wrapText="1"/>
    </xf>
    <xf numFmtId="0" fontId="4" fillId="0" borderId="117" xfId="13" applyFont="1" applyFill="1" applyBorder="1" applyAlignment="1">
      <alignment vertical="center" wrapText="1"/>
    </xf>
    <xf numFmtId="191" fontId="24" fillId="18" borderId="10" xfId="1" applyNumberFormat="1" applyFont="1" applyFill="1" applyBorder="1" applyAlignment="1">
      <alignment horizontal="right" vertical="center"/>
    </xf>
    <xf numFmtId="191" fontId="24" fillId="18" borderId="6" xfId="1" applyNumberFormat="1" applyFont="1" applyFill="1" applyBorder="1" applyAlignment="1">
      <alignment horizontal="right" vertical="center"/>
    </xf>
    <xf numFmtId="191" fontId="24" fillId="18" borderId="120" xfId="1" applyNumberFormat="1" applyFont="1" applyFill="1" applyBorder="1" applyAlignment="1">
      <alignment horizontal="right" vertical="center"/>
    </xf>
    <xf numFmtId="38" fontId="4" fillId="13" borderId="10" xfId="1" applyFont="1" applyFill="1" applyBorder="1" applyAlignment="1">
      <alignment horizontal="left" vertical="center" wrapText="1"/>
    </xf>
    <xf numFmtId="38" fontId="4" fillId="13" borderId="6" xfId="1" applyFont="1" applyFill="1" applyBorder="1" applyAlignment="1">
      <alignment horizontal="left" vertical="center" wrapText="1"/>
    </xf>
    <xf numFmtId="38" fontId="4" fillId="13" borderId="120" xfId="1" applyFont="1" applyFill="1" applyBorder="1" applyAlignment="1">
      <alignment horizontal="left" vertical="center" wrapText="1"/>
    </xf>
    <xf numFmtId="0" fontId="4" fillId="0" borderId="10"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20" xfId="0" applyFont="1" applyFill="1" applyBorder="1" applyAlignment="1">
      <alignment horizontal="center" vertical="center"/>
    </xf>
    <xf numFmtId="0" fontId="4" fillId="0" borderId="6" xfId="13" applyFont="1" applyFill="1" applyBorder="1" applyAlignment="1">
      <alignment vertical="center" wrapText="1"/>
    </xf>
    <xf numFmtId="0" fontId="4" fillId="0" borderId="120" xfId="13" applyFont="1" applyFill="1" applyBorder="1" applyAlignment="1">
      <alignment vertical="center" wrapText="1"/>
    </xf>
    <xf numFmtId="180" fontId="37" fillId="19" borderId="179" xfId="0" applyNumberFormat="1" applyFont="1" applyFill="1" applyBorder="1" applyAlignment="1">
      <alignment horizontal="center" vertical="center"/>
    </xf>
    <xf numFmtId="180" fontId="37" fillId="19" borderId="181" xfId="0" applyNumberFormat="1" applyFont="1" applyFill="1" applyBorder="1" applyAlignment="1">
      <alignment horizontal="center" vertical="center"/>
    </xf>
    <xf numFmtId="0" fontId="4" fillId="0" borderId="14" xfId="13" applyFont="1" applyFill="1" applyBorder="1" applyAlignment="1">
      <alignment horizontal="left" vertical="center" wrapText="1"/>
    </xf>
    <xf numFmtId="0" fontId="11" fillId="0" borderId="0" xfId="0" applyFont="1" applyFill="1" applyAlignment="1"/>
    <xf numFmtId="0" fontId="33" fillId="2" borderId="16" xfId="0" applyFont="1" applyFill="1" applyBorder="1" applyAlignment="1">
      <alignment horizontal="center" vertical="center"/>
    </xf>
    <xf numFmtId="0" fontId="33" fillId="2" borderId="15" xfId="0" applyFont="1" applyFill="1" applyBorder="1" applyAlignment="1">
      <alignment horizontal="center" vertical="center"/>
    </xf>
    <xf numFmtId="0" fontId="33" fillId="2" borderId="4" xfId="0" applyFont="1" applyFill="1" applyBorder="1" applyAlignment="1">
      <alignment horizontal="center" vertical="center"/>
    </xf>
    <xf numFmtId="0" fontId="5" fillId="18" borderId="8" xfId="0" applyFont="1" applyFill="1" applyBorder="1" applyAlignment="1">
      <alignment horizontal="center" vertical="center"/>
    </xf>
    <xf numFmtId="0" fontId="19" fillId="2" borderId="2" xfId="0" applyFont="1" applyFill="1" applyBorder="1" applyAlignment="1">
      <alignment horizontal="center" vertical="center" textRotation="255"/>
    </xf>
    <xf numFmtId="0" fontId="19" fillId="2" borderId="8" xfId="0" applyFont="1" applyFill="1" applyBorder="1" applyAlignment="1">
      <alignment horizontal="center" vertical="center" textRotation="255"/>
    </xf>
    <xf numFmtId="0" fontId="19" fillId="2" borderId="3" xfId="0" applyFont="1" applyFill="1" applyBorder="1" applyAlignment="1">
      <alignment horizontal="center" vertical="center" textRotation="255"/>
    </xf>
    <xf numFmtId="0" fontId="4" fillId="0" borderId="1" xfId="0" applyFont="1" applyFill="1" applyBorder="1" applyAlignment="1">
      <alignment horizontal="center" vertical="center" textRotation="255"/>
    </xf>
    <xf numFmtId="0" fontId="4" fillId="0" borderId="114" xfId="0" applyFont="1" applyFill="1" applyBorder="1" applyAlignment="1">
      <alignment horizontal="center" vertical="center" textRotation="255"/>
    </xf>
    <xf numFmtId="0" fontId="4" fillId="0" borderId="10" xfId="0" applyFont="1" applyFill="1" applyBorder="1" applyAlignment="1">
      <alignment horizontal="center" vertical="center" textRotation="255" wrapText="1"/>
    </xf>
    <xf numFmtId="0" fontId="4" fillId="0" borderId="11" xfId="0" applyFont="1" applyFill="1" applyBorder="1" applyAlignment="1">
      <alignment horizontal="center" vertical="center" textRotation="255" wrapText="1"/>
    </xf>
    <xf numFmtId="0" fontId="4" fillId="0" borderId="5" xfId="0" applyFont="1" applyFill="1" applyBorder="1" applyAlignment="1">
      <alignment horizontal="center" vertical="center" textRotation="255" wrapText="1"/>
    </xf>
    <xf numFmtId="0" fontId="4" fillId="0" borderId="14" xfId="0" applyFont="1" applyFill="1" applyBorder="1" applyAlignment="1">
      <alignment horizontal="center" vertical="center" textRotation="255" wrapText="1"/>
    </xf>
    <xf numFmtId="38" fontId="22" fillId="13" borderId="115" xfId="1" applyFont="1" applyFill="1" applyBorder="1" applyAlignment="1">
      <alignment horizontal="left" vertical="center" wrapText="1"/>
    </xf>
    <xf numFmtId="38" fontId="22" fillId="13" borderId="116" xfId="1" applyFont="1" applyFill="1" applyBorder="1" applyAlignment="1">
      <alignment horizontal="left" vertical="center" wrapText="1"/>
    </xf>
    <xf numFmtId="38" fontId="22" fillId="13" borderId="117" xfId="1" applyFont="1" applyFill="1" applyBorder="1" applyAlignment="1">
      <alignment horizontal="left" vertical="center" wrapText="1"/>
    </xf>
    <xf numFmtId="0" fontId="4" fillId="0" borderId="116" xfId="13" applyFont="1" applyFill="1" applyBorder="1" applyAlignment="1">
      <alignment horizontal="left" vertical="center" wrapText="1"/>
    </xf>
    <xf numFmtId="0" fontId="4" fillId="0" borderId="117" xfId="13" applyFont="1" applyFill="1" applyBorder="1" applyAlignment="1">
      <alignment horizontal="left" vertical="center" wrapText="1"/>
    </xf>
    <xf numFmtId="38" fontId="4" fillId="0" borderId="115" xfId="1" applyFont="1" applyFill="1" applyBorder="1" applyAlignment="1">
      <alignment horizontal="left" vertical="center" wrapText="1"/>
    </xf>
    <xf numFmtId="38" fontId="4" fillId="0" borderId="116" xfId="1" applyFont="1" applyFill="1" applyBorder="1" applyAlignment="1">
      <alignment horizontal="left" vertical="center" wrapText="1"/>
    </xf>
    <xf numFmtId="38" fontId="4" fillId="0" borderId="117" xfId="1" applyFont="1" applyFill="1" applyBorder="1" applyAlignment="1">
      <alignment horizontal="left" vertical="center" wrapText="1"/>
    </xf>
    <xf numFmtId="0" fontId="4" fillId="0" borderId="15" xfId="13" applyFont="1" applyFill="1" applyBorder="1" applyAlignment="1">
      <alignment horizontal="left" vertical="center"/>
    </xf>
    <xf numFmtId="0" fontId="4" fillId="0" borderId="4" xfId="13" applyFont="1" applyFill="1" applyBorder="1" applyAlignment="1">
      <alignment horizontal="left" vertical="center"/>
    </xf>
    <xf numFmtId="58" fontId="5" fillId="13" borderId="16" xfId="0" applyNumberFormat="1" applyFont="1" applyFill="1" applyBorder="1" applyAlignment="1">
      <alignment horizontal="center" vertical="center"/>
    </xf>
    <xf numFmtId="0" fontId="5" fillId="13" borderId="15" xfId="0" applyFont="1" applyFill="1" applyBorder="1" applyAlignment="1">
      <alignment horizontal="center" vertical="center"/>
    </xf>
    <xf numFmtId="0" fontId="5" fillId="13" borderId="4" xfId="0" applyFont="1" applyFill="1" applyBorder="1" applyAlignment="1">
      <alignment horizontal="center" vertical="center"/>
    </xf>
    <xf numFmtId="0" fontId="4" fillId="2" borderId="120" xfId="0" applyFont="1" applyFill="1" applyBorder="1" applyAlignment="1">
      <alignment horizontal="center" vertical="center"/>
    </xf>
    <xf numFmtId="0" fontId="15" fillId="13" borderId="0" xfId="0" applyFont="1" applyFill="1" applyAlignment="1">
      <alignment horizontal="left" vertical="center" shrinkToFit="1"/>
    </xf>
    <xf numFmtId="0" fontId="30" fillId="0" borderId="0" xfId="0" applyFont="1" applyFill="1" applyAlignment="1">
      <alignment vertical="center" wrapText="1"/>
    </xf>
    <xf numFmtId="0" fontId="4" fillId="16" borderId="10" xfId="0" applyFont="1" applyFill="1" applyBorder="1" applyAlignment="1">
      <alignment horizontal="center" vertical="center" textRotation="255"/>
    </xf>
    <xf numFmtId="0" fontId="4" fillId="16" borderId="11" xfId="0" applyFont="1" applyFill="1" applyBorder="1" applyAlignment="1">
      <alignment horizontal="center" vertical="center" textRotation="255"/>
    </xf>
    <xf numFmtId="0" fontId="4" fillId="16" borderId="12" xfId="0" applyFont="1" applyFill="1" applyBorder="1" applyAlignment="1">
      <alignment horizontal="center" vertical="center" textRotation="255"/>
    </xf>
    <xf numFmtId="0" fontId="4" fillId="16" borderId="9" xfId="0" applyFont="1" applyFill="1" applyBorder="1" applyAlignment="1">
      <alignment horizontal="center" vertical="center" textRotation="255"/>
    </xf>
    <xf numFmtId="0" fontId="4" fillId="16" borderId="5" xfId="0" applyFont="1" applyFill="1" applyBorder="1" applyAlignment="1">
      <alignment horizontal="center" vertical="center" textRotation="255"/>
    </xf>
    <xf numFmtId="0" fontId="4" fillId="16" borderId="14" xfId="0" applyFont="1" applyFill="1" applyBorder="1" applyAlignment="1">
      <alignment horizontal="center" vertical="center" textRotation="255"/>
    </xf>
    <xf numFmtId="0" fontId="33" fillId="0" borderId="10" xfId="4" applyFont="1" applyFill="1" applyBorder="1" applyAlignment="1">
      <alignment vertical="center" wrapText="1"/>
    </xf>
    <xf numFmtId="0" fontId="33" fillId="0" borderId="6" xfId="4" applyFont="1" applyFill="1" applyBorder="1" applyAlignment="1">
      <alignment vertical="center" wrapText="1"/>
    </xf>
    <xf numFmtId="0" fontId="33" fillId="0" borderId="16" xfId="4" applyFont="1" applyFill="1" applyBorder="1" applyAlignment="1">
      <alignment vertical="center" wrapText="1"/>
    </xf>
    <xf numFmtId="0" fontId="33" fillId="0" borderId="15" xfId="4" applyFont="1" applyFill="1" applyBorder="1" applyAlignment="1">
      <alignment vertical="center" wrapText="1"/>
    </xf>
    <xf numFmtId="0" fontId="33" fillId="0" borderId="116" xfId="4" applyFont="1" applyFill="1" applyBorder="1" applyAlignment="1">
      <alignment vertical="center" wrapText="1"/>
    </xf>
    <xf numFmtId="0" fontId="33" fillId="20" borderId="94" xfId="4" applyFont="1" applyFill="1" applyBorder="1">
      <alignment vertical="center"/>
    </xf>
    <xf numFmtId="0" fontId="33" fillId="20" borderId="87" xfId="4" applyFont="1" applyFill="1" applyBorder="1">
      <alignment vertical="center"/>
    </xf>
    <xf numFmtId="0" fontId="33" fillId="20" borderId="112" xfId="4" applyFont="1" applyFill="1" applyBorder="1">
      <alignment vertical="center"/>
    </xf>
    <xf numFmtId="0" fontId="33" fillId="20" borderId="89" xfId="4" applyFont="1" applyFill="1" applyBorder="1">
      <alignment vertical="center"/>
    </xf>
    <xf numFmtId="0" fontId="33" fillId="20" borderId="71" xfId="4" applyFont="1" applyFill="1" applyBorder="1">
      <alignment vertical="center"/>
    </xf>
    <xf numFmtId="0" fontId="33" fillId="20" borderId="91" xfId="4" applyFont="1" applyFill="1" applyBorder="1">
      <alignment vertical="center"/>
    </xf>
    <xf numFmtId="0" fontId="22" fillId="0" borderId="12" xfId="0" applyFont="1" applyFill="1" applyBorder="1" applyAlignment="1">
      <alignment vertical="center" wrapText="1"/>
    </xf>
    <xf numFmtId="0" fontId="22" fillId="0" borderId="0" xfId="0" applyFont="1" applyFill="1" applyBorder="1" applyAlignment="1">
      <alignment vertical="center" wrapText="1"/>
    </xf>
    <xf numFmtId="0" fontId="22" fillId="0" borderId="9" xfId="0" applyFont="1" applyFill="1" applyBorder="1" applyAlignment="1">
      <alignment vertical="center" wrapText="1"/>
    </xf>
    <xf numFmtId="0" fontId="22" fillId="0" borderId="53" xfId="0" applyFont="1" applyFill="1" applyBorder="1" applyAlignment="1">
      <alignment vertical="center" wrapText="1"/>
    </xf>
    <xf numFmtId="0" fontId="22" fillId="0" borderId="11" xfId="0" applyFont="1" applyFill="1" applyBorder="1" applyAlignment="1">
      <alignment vertical="center" wrapText="1"/>
    </xf>
    <xf numFmtId="0" fontId="22" fillId="0" borderId="182" xfId="0" applyFont="1" applyFill="1" applyBorder="1" applyAlignment="1">
      <alignment vertical="center" wrapText="1"/>
    </xf>
    <xf numFmtId="0" fontId="4" fillId="0" borderId="10"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02"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03" xfId="0" applyFont="1" applyFill="1" applyBorder="1" applyAlignment="1">
      <alignment horizontal="center" vertical="center" wrapText="1"/>
    </xf>
    <xf numFmtId="0" fontId="6" fillId="16" borderId="66" xfId="0" applyFont="1" applyFill="1" applyBorder="1" applyAlignment="1">
      <alignment vertical="center" textRotation="255" wrapText="1"/>
    </xf>
    <xf numFmtId="0" fontId="6" fillId="16" borderId="103" xfId="0" applyFont="1" applyFill="1" applyBorder="1" applyAlignment="1">
      <alignment vertical="center" textRotation="255" wrapText="1"/>
    </xf>
    <xf numFmtId="0" fontId="6" fillId="16" borderId="89" xfId="0" applyFont="1" applyFill="1" applyBorder="1" applyAlignment="1">
      <alignment vertical="center" textRotation="255" wrapText="1"/>
    </xf>
    <xf numFmtId="0" fontId="6" fillId="16" borderId="91" xfId="0" applyFont="1" applyFill="1" applyBorder="1" applyAlignment="1">
      <alignment vertical="center" textRotation="255" wrapText="1"/>
    </xf>
    <xf numFmtId="0" fontId="4" fillId="20" borderId="115" xfId="4" applyFont="1" applyFill="1" applyBorder="1">
      <alignment vertical="center"/>
    </xf>
    <xf numFmtId="0" fontId="4" fillId="20" borderId="116" xfId="4" applyFont="1" applyFill="1" applyBorder="1">
      <alignment vertical="center"/>
    </xf>
    <xf numFmtId="0" fontId="4" fillId="0" borderId="10" xfId="0" applyFont="1" applyFill="1" applyBorder="1" applyAlignment="1">
      <alignment horizontal="center" vertical="center" textRotation="255"/>
    </xf>
    <xf numFmtId="0" fontId="4" fillId="0" borderId="11" xfId="0" applyFont="1" applyFill="1" applyBorder="1" applyAlignment="1">
      <alignment horizontal="center" vertical="center" textRotation="255"/>
    </xf>
    <xf numFmtId="0" fontId="4" fillId="0" borderId="12" xfId="0" applyFont="1" applyFill="1" applyBorder="1" applyAlignment="1">
      <alignment horizontal="center" vertical="center" textRotation="255"/>
    </xf>
    <xf numFmtId="0" fontId="4" fillId="0" borderId="9" xfId="0" applyFont="1" applyFill="1" applyBorder="1" applyAlignment="1">
      <alignment horizontal="center" vertical="center" textRotation="255"/>
    </xf>
    <xf numFmtId="0" fontId="4" fillId="0" borderId="5" xfId="0" applyFont="1" applyFill="1" applyBorder="1" applyAlignment="1">
      <alignment horizontal="center" vertical="center" textRotation="255"/>
    </xf>
    <xf numFmtId="0" fontId="4" fillId="0" borderId="14" xfId="0" applyFont="1" applyFill="1" applyBorder="1" applyAlignment="1">
      <alignment horizontal="center" vertical="center" textRotation="255"/>
    </xf>
    <xf numFmtId="0" fontId="22" fillId="0" borderId="149" xfId="0" applyFont="1" applyFill="1" applyBorder="1" applyAlignment="1">
      <alignment vertical="center" wrapText="1" shrinkToFit="1"/>
    </xf>
    <xf numFmtId="0" fontId="22" fillId="0" borderId="116" xfId="0" applyFont="1" applyFill="1" applyBorder="1" applyAlignment="1">
      <alignment vertical="center" wrapText="1" shrinkToFit="1"/>
    </xf>
    <xf numFmtId="0" fontId="22" fillId="0" borderId="117" xfId="0" applyFont="1" applyFill="1" applyBorder="1" applyAlignment="1">
      <alignment vertical="center" wrapText="1" shrinkToFit="1"/>
    </xf>
    <xf numFmtId="0" fontId="4" fillId="0" borderId="16" xfId="0" applyFont="1" applyFill="1" applyBorder="1" applyAlignment="1">
      <alignment vertical="center" wrapText="1"/>
    </xf>
    <xf numFmtId="0" fontId="4" fillId="0" borderId="15" xfId="0" applyFont="1" applyFill="1" applyBorder="1" applyAlignment="1">
      <alignment vertical="center" wrapText="1"/>
    </xf>
    <xf numFmtId="0" fontId="4" fillId="0" borderId="116" xfId="0" applyFont="1" applyFill="1" applyBorder="1" applyAlignment="1">
      <alignment vertical="center" wrapText="1"/>
    </xf>
    <xf numFmtId="0" fontId="0" fillId="19" borderId="180" xfId="0" applyFill="1" applyBorder="1" applyAlignment="1">
      <alignment vertical="center" wrapText="1"/>
    </xf>
    <xf numFmtId="0" fontId="0" fillId="19" borderId="181" xfId="0" applyFill="1" applyBorder="1" applyAlignment="1">
      <alignment vertical="center" wrapText="1"/>
    </xf>
    <xf numFmtId="0" fontId="22" fillId="13" borderId="196" xfId="0" applyFont="1" applyFill="1" applyBorder="1" applyAlignment="1">
      <alignment vertical="center" shrinkToFit="1"/>
    </xf>
    <xf numFmtId="0" fontId="0" fillId="0" borderId="195" xfId="0" applyBorder="1" applyAlignment="1">
      <alignment vertical="center" shrinkToFit="1"/>
    </xf>
    <xf numFmtId="0" fontId="0" fillId="0" borderId="197" xfId="0" applyBorder="1" applyAlignment="1">
      <alignment vertical="center" shrinkToFit="1"/>
    </xf>
    <xf numFmtId="0" fontId="5" fillId="8" borderId="3" xfId="0" applyFont="1" applyFill="1" applyBorder="1">
      <alignment vertical="center"/>
    </xf>
    <xf numFmtId="181" fontId="6" fillId="13" borderId="0" xfId="0" applyNumberFormat="1" applyFont="1" applyFill="1" applyBorder="1" applyAlignment="1">
      <alignment horizontal="left" vertical="center" shrinkToFit="1"/>
    </xf>
    <xf numFmtId="181" fontId="6" fillId="13" borderId="9" xfId="0" applyNumberFormat="1" applyFont="1" applyFill="1" applyBorder="1" applyAlignment="1">
      <alignment horizontal="left" vertical="center" shrinkToFit="1"/>
    </xf>
    <xf numFmtId="195" fontId="4" fillId="0" borderId="116" xfId="0" applyNumberFormat="1" applyFont="1" applyFill="1" applyBorder="1" applyAlignment="1">
      <alignment horizontal="left" vertical="center" shrinkToFit="1"/>
    </xf>
    <xf numFmtId="0" fontId="0" fillId="0" borderId="13" xfId="0" applyBorder="1" applyAlignment="1">
      <alignment horizontal="left" vertical="center" shrinkToFit="1"/>
    </xf>
    <xf numFmtId="0" fontId="0" fillId="0" borderId="116" xfId="0" applyBorder="1" applyAlignment="1">
      <alignment horizontal="left" vertical="center" shrinkToFit="1"/>
    </xf>
    <xf numFmtId="0" fontId="0" fillId="0" borderId="14" xfId="0" applyBorder="1" applyAlignment="1">
      <alignment horizontal="left" vertical="center" shrinkToFit="1"/>
    </xf>
    <xf numFmtId="0" fontId="0" fillId="0" borderId="0" xfId="0" applyBorder="1" applyAlignment="1">
      <alignment horizontal="left" vertical="center" shrinkToFit="1"/>
    </xf>
    <xf numFmtId="0" fontId="0" fillId="0" borderId="9" xfId="0" applyBorder="1" applyAlignment="1">
      <alignment horizontal="left" vertical="center" shrinkToFit="1"/>
    </xf>
    <xf numFmtId="0" fontId="19" fillId="2" borderId="121" xfId="0" applyFont="1" applyFill="1" applyBorder="1" applyAlignment="1">
      <alignment horizontal="center" vertical="center" textRotation="255"/>
    </xf>
    <xf numFmtId="0" fontId="4" fillId="0" borderId="120" xfId="0" applyFont="1" applyFill="1" applyBorder="1" applyAlignment="1">
      <alignment horizontal="center" vertical="center" textRotation="255" wrapText="1"/>
    </xf>
    <xf numFmtId="0" fontId="4" fillId="0" borderId="12" xfId="0" applyFont="1" applyFill="1" applyBorder="1" applyAlignment="1">
      <alignment horizontal="center" vertical="center" textRotation="255" wrapText="1"/>
    </xf>
    <xf numFmtId="0" fontId="4" fillId="0" borderId="9" xfId="0" applyFont="1" applyFill="1" applyBorder="1" applyAlignment="1">
      <alignment horizontal="center" vertical="center" textRotation="255" wrapText="1"/>
    </xf>
    <xf numFmtId="0" fontId="33" fillId="2" borderId="6" xfId="0" applyFont="1" applyFill="1" applyBorder="1" applyAlignment="1">
      <alignment horizontal="center" vertical="center" wrapText="1" shrinkToFit="1"/>
    </xf>
    <xf numFmtId="0" fontId="33" fillId="2" borderId="11" xfId="0" applyFont="1" applyFill="1" applyBorder="1" applyAlignment="1">
      <alignment horizontal="center" vertical="center" wrapText="1" shrinkToFit="1"/>
    </xf>
    <xf numFmtId="0" fontId="33" fillId="2" borderId="0" xfId="0" applyFont="1" applyFill="1" applyBorder="1" applyAlignment="1">
      <alignment horizontal="center" vertical="center" wrapText="1" shrinkToFit="1"/>
    </xf>
    <xf numFmtId="0" fontId="33" fillId="2" borderId="9" xfId="0" applyFont="1" applyFill="1" applyBorder="1" applyAlignment="1">
      <alignment horizontal="center" vertical="center" wrapText="1" shrinkToFit="1"/>
    </xf>
    <xf numFmtId="0" fontId="33" fillId="2" borderId="5" xfId="0" applyFont="1" applyFill="1" applyBorder="1" applyAlignment="1">
      <alignment horizontal="center" vertical="center" shrinkToFit="1"/>
    </xf>
    <xf numFmtId="0" fontId="33" fillId="2" borderId="14" xfId="0" applyFont="1" applyFill="1" applyBorder="1" applyAlignment="1">
      <alignment horizontal="center" vertical="center" shrinkToFit="1"/>
    </xf>
    <xf numFmtId="0" fontId="5" fillId="19" borderId="187" xfId="0" applyFont="1" applyFill="1" applyBorder="1" applyAlignment="1">
      <alignment horizontal="center" vertical="center"/>
    </xf>
    <xf numFmtId="0" fontId="5" fillId="19" borderId="188" xfId="0" applyFont="1" applyFill="1" applyBorder="1" applyAlignment="1">
      <alignment horizontal="center" vertical="center"/>
    </xf>
    <xf numFmtId="0" fontId="33" fillId="20" borderId="10" xfId="4" applyFont="1" applyFill="1" applyBorder="1">
      <alignment vertical="center"/>
    </xf>
    <xf numFmtId="0" fontId="33" fillId="20" borderId="6" xfId="4" applyFont="1" applyFill="1" applyBorder="1">
      <alignment vertical="center"/>
    </xf>
    <xf numFmtId="0" fontId="33" fillId="20" borderId="5" xfId="4" applyFont="1" applyFill="1" applyBorder="1">
      <alignment vertical="center"/>
    </xf>
    <xf numFmtId="0" fontId="33" fillId="20" borderId="13" xfId="4" applyFont="1" applyFill="1" applyBorder="1">
      <alignment vertical="center"/>
    </xf>
    <xf numFmtId="0" fontId="5" fillId="18" borderId="121" xfId="0" applyFont="1" applyFill="1" applyBorder="1" applyAlignment="1">
      <alignment horizontal="center" vertical="center"/>
    </xf>
    <xf numFmtId="0" fontId="5" fillId="18" borderId="120" xfId="0" applyFont="1" applyFill="1" applyBorder="1" applyAlignment="1">
      <alignment horizontal="center" vertical="center"/>
    </xf>
    <xf numFmtId="0" fontId="5" fillId="18" borderId="14" xfId="0" applyFont="1" applyFill="1" applyBorder="1" applyAlignment="1">
      <alignment horizontal="center" vertical="center"/>
    </xf>
    <xf numFmtId="0" fontId="33" fillId="0" borderId="4" xfId="0" applyFont="1" applyFill="1" applyBorder="1" applyAlignment="1">
      <alignment vertical="center" wrapText="1"/>
    </xf>
    <xf numFmtId="181" fontId="4" fillId="0" borderId="0" xfId="0" applyNumberFormat="1" applyFont="1" applyFill="1" applyBorder="1" applyAlignment="1">
      <alignment vertical="center" wrapText="1"/>
    </xf>
    <xf numFmtId="0" fontId="33" fillId="2" borderId="3" xfId="0" applyFont="1" applyFill="1" applyBorder="1" applyAlignment="1">
      <alignment horizontal="center" vertical="center" shrinkToFit="1"/>
    </xf>
    <xf numFmtId="0" fontId="33" fillId="2" borderId="8" xfId="0" applyFont="1" applyFill="1" applyBorder="1" applyAlignment="1">
      <alignment horizontal="center" vertical="center" shrinkToFit="1"/>
    </xf>
    <xf numFmtId="0" fontId="33" fillId="2" borderId="10" xfId="0" applyFont="1" applyFill="1" applyBorder="1" applyAlignment="1">
      <alignment horizontal="center" vertical="center"/>
    </xf>
    <xf numFmtId="0" fontId="33" fillId="2" borderId="11" xfId="0" applyFont="1" applyFill="1" applyBorder="1" applyAlignment="1">
      <alignment horizontal="center" vertical="center"/>
    </xf>
    <xf numFmtId="0" fontId="33" fillId="2" borderId="12" xfId="0" applyFont="1" applyFill="1" applyBorder="1" applyAlignment="1">
      <alignment horizontal="center" vertical="center"/>
    </xf>
    <xf numFmtId="0" fontId="33" fillId="2" borderId="9" xfId="0" applyFont="1" applyFill="1" applyBorder="1" applyAlignment="1">
      <alignment horizontal="center" vertical="center"/>
    </xf>
    <xf numFmtId="0" fontId="32" fillId="2" borderId="10" xfId="0" applyFont="1" applyFill="1" applyBorder="1" applyAlignment="1">
      <alignment horizontal="center" vertical="center"/>
    </xf>
    <xf numFmtId="0" fontId="33" fillId="2" borderId="6" xfId="0" applyFont="1" applyFill="1" applyBorder="1" applyAlignment="1">
      <alignment horizontal="center" vertical="center"/>
    </xf>
    <xf numFmtId="0" fontId="33" fillId="2" borderId="0" xfId="0" applyFont="1" applyFill="1" applyBorder="1" applyAlignment="1">
      <alignment horizontal="center" vertical="center"/>
    </xf>
    <xf numFmtId="0" fontId="33" fillId="2" borderId="2" xfId="0" applyFont="1" applyFill="1" applyBorder="1" applyAlignment="1">
      <alignment horizontal="center" vertical="center"/>
    </xf>
    <xf numFmtId="0" fontId="4" fillId="16" borderId="6" xfId="0" applyFont="1" applyFill="1" applyBorder="1" applyAlignment="1">
      <alignment horizontal="center" vertical="center" textRotation="255"/>
    </xf>
    <xf numFmtId="0" fontId="4" fillId="16" borderId="0" xfId="0" applyFont="1" applyFill="1" applyBorder="1" applyAlignment="1">
      <alignment horizontal="center" vertical="center" textRotation="255"/>
    </xf>
    <xf numFmtId="0" fontId="6" fillId="21" borderId="1" xfId="0" applyFont="1" applyFill="1" applyBorder="1" applyAlignment="1">
      <alignment horizontal="center" vertical="center"/>
    </xf>
    <xf numFmtId="0" fontId="19" fillId="16" borderId="10" xfId="13" applyFont="1" applyFill="1" applyBorder="1" applyAlignment="1">
      <alignment horizontal="center" vertical="center" textRotation="255" wrapText="1"/>
    </xf>
    <xf numFmtId="0" fontId="19" fillId="16" borderId="6" xfId="13" applyFont="1" applyFill="1" applyBorder="1" applyAlignment="1">
      <alignment horizontal="center" vertical="center" textRotation="255" wrapText="1"/>
    </xf>
    <xf numFmtId="0" fontId="19" fillId="16" borderId="11" xfId="13" applyFont="1" applyFill="1" applyBorder="1" applyAlignment="1">
      <alignment horizontal="center" vertical="center" textRotation="255" wrapText="1"/>
    </xf>
    <xf numFmtId="0" fontId="19" fillId="16" borderId="12" xfId="13" applyFont="1" applyFill="1" applyBorder="1" applyAlignment="1">
      <alignment horizontal="center" vertical="center" textRotation="255" wrapText="1"/>
    </xf>
    <xf numFmtId="0" fontId="19" fillId="16" borderId="0" xfId="13" applyFont="1" applyFill="1" applyBorder="1" applyAlignment="1">
      <alignment horizontal="center" vertical="center" textRotation="255" wrapText="1"/>
    </xf>
    <xf numFmtId="0" fontId="19" fillId="16" borderId="9" xfId="13" applyFont="1" applyFill="1" applyBorder="1" applyAlignment="1">
      <alignment horizontal="center" vertical="center" textRotation="255" wrapText="1"/>
    </xf>
    <xf numFmtId="0" fontId="19" fillId="16" borderId="5" xfId="13" applyFont="1" applyFill="1" applyBorder="1" applyAlignment="1">
      <alignment horizontal="center" vertical="center" textRotation="255" wrapText="1"/>
    </xf>
    <xf numFmtId="0" fontId="19" fillId="16" borderId="13" xfId="13" applyFont="1" applyFill="1" applyBorder="1" applyAlignment="1">
      <alignment horizontal="center" vertical="center" textRotation="255" wrapText="1"/>
    </xf>
    <xf numFmtId="0" fontId="19" fillId="16" borderId="14" xfId="13" applyFont="1" applyFill="1" applyBorder="1" applyAlignment="1">
      <alignment horizontal="center" vertical="center" textRotation="255" wrapText="1"/>
    </xf>
    <xf numFmtId="0" fontId="4" fillId="0" borderId="0" xfId="0" applyFont="1" applyFill="1" applyAlignment="1">
      <alignment vertical="center" wrapText="1"/>
    </xf>
    <xf numFmtId="0" fontId="0" fillId="0" borderId="0" xfId="0" applyFont="1" applyAlignment="1">
      <alignment vertical="center"/>
    </xf>
    <xf numFmtId="0" fontId="33" fillId="2" borderId="5" xfId="0" applyFont="1" applyFill="1" applyBorder="1" applyAlignment="1">
      <alignment horizontal="center" vertical="center"/>
    </xf>
    <xf numFmtId="0" fontId="33" fillId="2" borderId="13" xfId="0" applyFont="1" applyFill="1" applyBorder="1" applyAlignment="1">
      <alignment horizontal="center" vertical="center"/>
    </xf>
    <xf numFmtId="0" fontId="33" fillId="2" borderId="14" xfId="0" applyFont="1" applyFill="1" applyBorder="1" applyAlignment="1">
      <alignment horizontal="center" vertical="center"/>
    </xf>
    <xf numFmtId="0" fontId="4" fillId="4" borderId="0" xfId="13" applyFont="1" applyFill="1" applyBorder="1" applyAlignment="1">
      <alignment vertical="center" wrapText="1"/>
    </xf>
    <xf numFmtId="0" fontId="1" fillId="0" borderId="0" xfId="0" applyFont="1" applyBorder="1" applyAlignment="1">
      <alignment vertical="center"/>
    </xf>
    <xf numFmtId="0" fontId="1" fillId="0" borderId="0" xfId="0" applyFont="1" applyAlignment="1">
      <alignment vertical="center"/>
    </xf>
    <xf numFmtId="0" fontId="4" fillId="0" borderId="0" xfId="0" applyFont="1" applyFill="1" applyBorder="1" applyAlignment="1">
      <alignment vertical="center" wrapText="1"/>
    </xf>
    <xf numFmtId="0" fontId="32" fillId="2" borderId="2"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38" fontId="22" fillId="0" borderId="115" xfId="1" applyFont="1" applyFill="1" applyBorder="1" applyAlignment="1">
      <alignment horizontal="left" vertical="center" wrapText="1"/>
    </xf>
    <xf numFmtId="0" fontId="1" fillId="0" borderId="116" xfId="0" applyFont="1" applyFill="1" applyBorder="1" applyAlignment="1">
      <alignment horizontal="left" vertical="center" wrapText="1"/>
    </xf>
    <xf numFmtId="0" fontId="33" fillId="20" borderId="11" xfId="4" applyFont="1" applyFill="1" applyBorder="1">
      <alignment vertical="center"/>
    </xf>
    <xf numFmtId="0" fontId="33" fillId="20" borderId="14" xfId="4" applyFont="1" applyFill="1" applyBorder="1">
      <alignment vertical="center"/>
    </xf>
    <xf numFmtId="0" fontId="22" fillId="13" borderId="15" xfId="0" applyFont="1" applyFill="1" applyBorder="1" applyAlignment="1">
      <alignment horizontal="center" vertical="center" shrinkToFit="1"/>
    </xf>
    <xf numFmtId="0" fontId="22" fillId="13" borderId="4" xfId="0" applyFont="1" applyFill="1" applyBorder="1" applyAlignment="1">
      <alignment horizontal="center" vertical="center" shrinkToFit="1"/>
    </xf>
    <xf numFmtId="0" fontId="22" fillId="0" borderId="54" xfId="0" applyFont="1" applyFill="1" applyBorder="1" applyAlignment="1">
      <alignment vertical="center" wrapText="1" shrinkToFit="1"/>
    </xf>
    <xf numFmtId="0" fontId="22" fillId="0" borderId="13" xfId="0" applyFont="1" applyFill="1" applyBorder="1" applyAlignment="1">
      <alignment vertical="center" wrapText="1" shrinkToFit="1"/>
    </xf>
    <xf numFmtId="0" fontId="22" fillId="0" borderId="14" xfId="0" applyFont="1" applyFill="1" applyBorder="1" applyAlignment="1">
      <alignment vertical="center" wrapText="1" shrinkToFit="1"/>
    </xf>
    <xf numFmtId="0" fontId="4" fillId="0" borderId="5"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04" xfId="0" applyFont="1" applyFill="1" applyBorder="1" applyAlignment="1">
      <alignment horizontal="center" vertical="center" wrapText="1"/>
    </xf>
    <xf numFmtId="0" fontId="15" fillId="13" borderId="0" xfId="0" applyFont="1" applyFill="1" applyAlignment="1">
      <alignment vertical="center" shrinkToFit="1"/>
    </xf>
    <xf numFmtId="0" fontId="15" fillId="13" borderId="0" xfId="0" applyFont="1" applyFill="1" applyAlignment="1">
      <alignment horizontal="center" vertical="center" shrinkToFit="1"/>
    </xf>
    <xf numFmtId="0" fontId="0" fillId="0" borderId="0" xfId="0" applyAlignment="1">
      <alignment horizontal="center" vertical="center" shrinkToFit="1"/>
    </xf>
    <xf numFmtId="0" fontId="15" fillId="0" borderId="0" xfId="0" applyFont="1" applyFill="1" applyAlignment="1">
      <alignment horizontal="center" vertical="center"/>
    </xf>
    <xf numFmtId="0" fontId="0" fillId="0" borderId="0" xfId="0" applyAlignment="1">
      <alignment horizontal="center" vertical="center"/>
    </xf>
    <xf numFmtId="0" fontId="22" fillId="13" borderId="10" xfId="0" applyFont="1" applyFill="1" applyBorder="1" applyAlignment="1">
      <alignment vertical="center" shrinkToFit="1"/>
    </xf>
    <xf numFmtId="0" fontId="22" fillId="13" borderId="6" xfId="0" applyFont="1" applyFill="1" applyBorder="1" applyAlignment="1">
      <alignment vertical="center" shrinkToFit="1"/>
    </xf>
    <xf numFmtId="0" fontId="22" fillId="13" borderId="120" xfId="0" applyFont="1" applyFill="1" applyBorder="1" applyAlignment="1">
      <alignment vertical="center" shrinkToFit="1"/>
    </xf>
    <xf numFmtId="0" fontId="31" fillId="13" borderId="0" xfId="0" applyFont="1" applyFill="1" applyAlignment="1">
      <alignment vertical="center"/>
    </xf>
    <xf numFmtId="0" fontId="4" fillId="20" borderId="94" xfId="4" applyFont="1" applyFill="1" applyBorder="1" applyAlignment="1">
      <alignment vertical="center" wrapText="1"/>
    </xf>
    <xf numFmtId="0" fontId="4" fillId="20" borderId="87" xfId="4" applyFont="1" applyFill="1" applyBorder="1">
      <alignment vertical="center"/>
    </xf>
    <xf numFmtId="0" fontId="4" fillId="20" borderId="112" xfId="4" applyFont="1" applyFill="1" applyBorder="1">
      <alignment vertical="center"/>
    </xf>
    <xf numFmtId="0" fontId="4" fillId="20" borderId="89" xfId="4" applyFont="1" applyFill="1" applyBorder="1">
      <alignment vertical="center"/>
    </xf>
    <xf numFmtId="0" fontId="4" fillId="20" borderId="71" xfId="4" applyFont="1" applyFill="1" applyBorder="1">
      <alignment vertical="center"/>
    </xf>
    <xf numFmtId="0" fontId="4" fillId="20" borderId="91" xfId="4" applyFont="1" applyFill="1" applyBorder="1">
      <alignment vertical="center"/>
    </xf>
    <xf numFmtId="0" fontId="4" fillId="2" borderId="16" xfId="0" applyFont="1" applyFill="1" applyBorder="1" applyAlignment="1">
      <alignment horizontal="center" vertical="center" shrinkToFit="1"/>
    </xf>
    <xf numFmtId="0" fontId="4" fillId="2" borderId="15"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115" xfId="0" applyFont="1" applyFill="1" applyBorder="1" applyAlignment="1">
      <alignment horizontal="center" vertical="center" shrinkToFit="1"/>
    </xf>
    <xf numFmtId="0" fontId="0" fillId="0" borderId="116" xfId="0" applyBorder="1" applyAlignment="1">
      <alignment horizontal="center" vertical="center" shrinkToFit="1"/>
    </xf>
    <xf numFmtId="0" fontId="0" fillId="0" borderId="117" xfId="0" applyBorder="1" applyAlignment="1">
      <alignment horizontal="center" vertical="center" shrinkToFit="1"/>
    </xf>
    <xf numFmtId="38" fontId="0" fillId="13" borderId="200" xfId="1" applyFont="1" applyFill="1" applyBorder="1" applyAlignment="1">
      <alignment horizontal="right" vertical="center" shrinkToFit="1"/>
    </xf>
    <xf numFmtId="0" fontId="0" fillId="0" borderId="13" xfId="0" applyBorder="1" applyAlignment="1">
      <alignment horizontal="right" vertical="center" shrinkToFit="1"/>
    </xf>
    <xf numFmtId="38" fontId="0" fillId="13" borderId="5" xfId="1" applyFont="1" applyFill="1" applyBorder="1" applyAlignment="1">
      <alignment vertical="center" shrinkToFit="1"/>
    </xf>
    <xf numFmtId="0" fontId="22" fillId="13" borderId="53" xfId="0" applyFont="1" applyFill="1" applyBorder="1" applyAlignment="1">
      <alignment vertical="center" shrinkToFit="1"/>
    </xf>
    <xf numFmtId="0" fontId="22" fillId="13" borderId="11" xfId="0" applyFont="1" applyFill="1" applyBorder="1" applyAlignment="1">
      <alignment vertical="center" shrinkToFit="1"/>
    </xf>
    <xf numFmtId="0" fontId="22" fillId="13" borderId="54" xfId="0" applyFont="1" applyFill="1" applyBorder="1" applyAlignment="1">
      <alignment vertical="center" shrinkToFit="1"/>
    </xf>
    <xf numFmtId="0" fontId="62" fillId="0" borderId="121" xfId="4" applyFont="1" applyBorder="1" applyAlignment="1">
      <alignment horizontal="center" vertical="center"/>
    </xf>
    <xf numFmtId="0" fontId="62" fillId="0" borderId="3" xfId="4" applyFont="1" applyBorder="1" applyAlignment="1">
      <alignment horizontal="center" vertical="center"/>
    </xf>
    <xf numFmtId="0" fontId="62" fillId="0" borderId="121" xfId="4" applyFont="1" applyBorder="1" applyAlignment="1">
      <alignment horizontal="left" vertical="top"/>
    </xf>
    <xf numFmtId="0" fontId="62" fillId="0" borderId="8" xfId="4" applyFont="1" applyBorder="1" applyAlignment="1">
      <alignment horizontal="left" vertical="top"/>
    </xf>
    <xf numFmtId="0" fontId="1" fillId="0" borderId="8" xfId="0" applyFont="1" applyBorder="1" applyAlignment="1">
      <alignment vertical="center"/>
    </xf>
    <xf numFmtId="0" fontId="1" fillId="0" borderId="3" xfId="0" applyFont="1" applyBorder="1" applyAlignment="1">
      <alignment vertical="center"/>
    </xf>
    <xf numFmtId="0" fontId="60" fillId="0" borderId="121" xfId="4" applyFont="1" applyBorder="1" applyAlignment="1">
      <alignment horizontal="left" vertical="top" wrapText="1"/>
    </xf>
    <xf numFmtId="0" fontId="60" fillId="0" borderId="8" xfId="4" applyFont="1" applyBorder="1" applyAlignment="1">
      <alignment horizontal="left" vertical="top" wrapText="1"/>
    </xf>
    <xf numFmtId="0" fontId="60" fillId="0" borderId="121" xfId="4" applyFont="1" applyBorder="1" applyAlignment="1">
      <alignment vertical="top" wrapText="1"/>
    </xf>
    <xf numFmtId="0" fontId="60" fillId="0" borderId="8" xfId="4" applyFont="1" applyBorder="1" applyAlignment="1">
      <alignment vertical="top" wrapText="1"/>
    </xf>
    <xf numFmtId="0" fontId="60" fillId="0" borderId="3" xfId="4" applyFont="1" applyBorder="1" applyAlignment="1">
      <alignment vertical="top" wrapText="1"/>
    </xf>
    <xf numFmtId="0" fontId="60" fillId="0" borderId="121" xfId="4" applyFont="1" applyBorder="1" applyAlignment="1">
      <alignment vertical="center" wrapText="1"/>
    </xf>
    <xf numFmtId="0" fontId="60" fillId="0" borderId="8" xfId="4" applyFont="1" applyBorder="1" applyAlignment="1">
      <alignment vertical="center" wrapText="1"/>
    </xf>
    <xf numFmtId="0" fontId="60" fillId="0" borderId="3" xfId="4" applyFont="1" applyBorder="1" applyAlignment="1">
      <alignment vertical="center" wrapText="1"/>
    </xf>
    <xf numFmtId="0" fontId="60" fillId="5" borderId="121" xfId="4" applyFont="1" applyFill="1" applyBorder="1" applyAlignment="1">
      <alignment horizontal="center" vertical="center"/>
    </xf>
    <xf numFmtId="0" fontId="60" fillId="5" borderId="8" xfId="4" applyFont="1" applyFill="1" applyBorder="1" applyAlignment="1">
      <alignment horizontal="center" vertical="center"/>
    </xf>
    <xf numFmtId="0" fontId="60" fillId="5" borderId="3" xfId="4" applyFont="1" applyFill="1" applyBorder="1" applyAlignment="1">
      <alignment horizontal="center" vertical="center"/>
    </xf>
    <xf numFmtId="0" fontId="60" fillId="0" borderId="121" xfId="4" applyFont="1" applyBorder="1" applyAlignment="1">
      <alignment horizontal="left" vertical="center" wrapText="1"/>
    </xf>
    <xf numFmtId="0" fontId="60" fillId="0" borderId="8" xfId="4" applyFont="1" applyBorder="1" applyAlignment="1">
      <alignment horizontal="left" vertical="center" wrapText="1"/>
    </xf>
    <xf numFmtId="0" fontId="60" fillId="0" borderId="3" xfId="4" applyFont="1" applyBorder="1" applyAlignment="1">
      <alignment horizontal="left" vertical="center" wrapText="1"/>
    </xf>
    <xf numFmtId="0" fontId="1" fillId="0" borderId="8" xfId="0" applyFont="1" applyBorder="1" applyAlignment="1">
      <alignment vertical="center" wrapText="1"/>
    </xf>
    <xf numFmtId="0" fontId="1" fillId="0" borderId="3" xfId="0" applyFont="1" applyBorder="1" applyAlignment="1">
      <alignment vertical="center" wrapText="1"/>
    </xf>
    <xf numFmtId="0" fontId="1" fillId="0" borderId="8" xfId="0" applyFont="1" applyBorder="1" applyAlignment="1">
      <alignment horizontal="center" vertical="center"/>
    </xf>
    <xf numFmtId="0" fontId="1" fillId="0" borderId="3" xfId="0" applyFont="1" applyBorder="1" applyAlignment="1">
      <alignment horizontal="center" vertical="center"/>
    </xf>
    <xf numFmtId="0" fontId="62" fillId="6" borderId="114" xfId="4" applyFont="1" applyFill="1" applyBorder="1" applyAlignment="1">
      <alignment horizontal="center" vertical="center"/>
    </xf>
    <xf numFmtId="0" fontId="60" fillId="0" borderId="10" xfId="4" applyFont="1" applyBorder="1" applyAlignment="1">
      <alignment vertical="top" wrapText="1"/>
    </xf>
    <xf numFmtId="0" fontId="60" fillId="0" borderId="120" xfId="4" applyFont="1" applyBorder="1" applyAlignment="1">
      <alignment vertical="top"/>
    </xf>
    <xf numFmtId="0" fontId="60" fillId="0" borderId="12" xfId="4" applyFont="1" applyBorder="1" applyAlignment="1">
      <alignment vertical="top"/>
    </xf>
    <xf numFmtId="0" fontId="60" fillId="0" borderId="9" xfId="4" applyFont="1" applyBorder="1" applyAlignment="1">
      <alignment vertical="top"/>
    </xf>
    <xf numFmtId="0" fontId="60" fillId="0" borderId="5" xfId="4" applyFont="1" applyBorder="1" applyAlignment="1">
      <alignment vertical="top"/>
    </xf>
    <xf numFmtId="0" fontId="60" fillId="0" borderId="14" xfId="4" applyFont="1" applyBorder="1" applyAlignment="1">
      <alignment vertical="top"/>
    </xf>
    <xf numFmtId="0" fontId="60" fillId="15" borderId="121" xfId="4" applyFont="1" applyFill="1" applyBorder="1" applyAlignment="1">
      <alignment vertical="center" wrapText="1"/>
    </xf>
    <xf numFmtId="0" fontId="60" fillId="15" borderId="8" xfId="4" applyFont="1" applyFill="1" applyBorder="1" applyAlignment="1">
      <alignment vertical="center" wrapText="1"/>
    </xf>
    <xf numFmtId="0" fontId="60" fillId="15" borderId="3" xfId="4" applyFont="1" applyFill="1" applyBorder="1" applyAlignment="1">
      <alignment vertical="center" wrapText="1"/>
    </xf>
    <xf numFmtId="0" fontId="60" fillId="5" borderId="121" xfId="4" applyNumberFormat="1" applyFont="1" applyFill="1" applyBorder="1" applyAlignment="1">
      <alignment horizontal="center" vertical="center" wrapText="1"/>
    </xf>
    <xf numFmtId="0" fontId="60" fillId="5" borderId="8" xfId="4" applyNumberFormat="1" applyFont="1" applyFill="1" applyBorder="1" applyAlignment="1">
      <alignment horizontal="center" vertical="center" wrapText="1"/>
    </xf>
    <xf numFmtId="0" fontId="60" fillId="5" borderId="3" xfId="4" applyNumberFormat="1" applyFont="1" applyFill="1" applyBorder="1" applyAlignment="1">
      <alignment horizontal="center" vertical="center" wrapText="1"/>
    </xf>
    <xf numFmtId="0" fontId="60" fillId="0" borderId="114" xfId="4" applyFont="1" applyBorder="1" applyAlignment="1">
      <alignment horizontal="center" vertical="center" wrapText="1"/>
    </xf>
    <xf numFmtId="0" fontId="62" fillId="0" borderId="114" xfId="4" applyFont="1" applyBorder="1" applyAlignment="1">
      <alignment vertical="top"/>
    </xf>
    <xf numFmtId="0" fontId="60" fillId="0" borderId="114" xfId="4" applyFont="1" applyBorder="1" applyAlignment="1">
      <alignment horizontal="left" vertical="top" wrapText="1"/>
    </xf>
    <xf numFmtId="0" fontId="62" fillId="0" borderId="114" xfId="4" applyFont="1" applyBorder="1" applyAlignment="1">
      <alignment horizontal="center" vertical="center"/>
    </xf>
    <xf numFmtId="0" fontId="60" fillId="0" borderId="10" xfId="4" applyFont="1" applyBorder="1" applyAlignment="1">
      <alignment horizontal="center" vertical="center" wrapText="1"/>
    </xf>
    <xf numFmtId="0" fontId="60" fillId="0" borderId="120" xfId="4" applyFont="1" applyBorder="1" applyAlignment="1">
      <alignment horizontal="center" vertical="center" wrapText="1"/>
    </xf>
    <xf numFmtId="0" fontId="60" fillId="0" borderId="121" xfId="4" applyFont="1" applyBorder="1" applyAlignment="1">
      <alignment horizontal="center" vertical="center" wrapText="1"/>
    </xf>
    <xf numFmtId="0" fontId="60" fillId="0" borderId="3" xfId="4" applyFont="1" applyBorder="1" applyAlignment="1">
      <alignment horizontal="center" vertical="center" wrapText="1"/>
    </xf>
    <xf numFmtId="0" fontId="59" fillId="5" borderId="121" xfId="4" applyFont="1" applyFill="1" applyBorder="1" applyAlignment="1">
      <alignment horizontal="center" vertical="center" wrapText="1"/>
    </xf>
    <xf numFmtId="0" fontId="59" fillId="5" borderId="3" xfId="4" applyFont="1" applyFill="1" applyBorder="1" applyAlignment="1">
      <alignment horizontal="center" vertical="center" wrapText="1"/>
    </xf>
    <xf numFmtId="0" fontId="60" fillId="0" borderId="5" xfId="4" applyFont="1" applyBorder="1" applyAlignment="1">
      <alignment horizontal="center" vertical="center" wrapText="1"/>
    </xf>
    <xf numFmtId="0" fontId="60" fillId="0" borderId="3" xfId="4" applyFont="1" applyBorder="1" applyAlignment="1">
      <alignment horizontal="left" vertical="top" wrapText="1"/>
    </xf>
    <xf numFmtId="0" fontId="60" fillId="15" borderId="121" xfId="4" applyFont="1" applyFill="1" applyBorder="1" applyAlignment="1">
      <alignment horizontal="left" vertical="center" wrapText="1"/>
    </xf>
    <xf numFmtId="0" fontId="60" fillId="15" borderId="3" xfId="4" applyFont="1" applyFill="1" applyBorder="1" applyAlignment="1">
      <alignment horizontal="left" vertical="center" wrapText="1"/>
    </xf>
    <xf numFmtId="0" fontId="60" fillId="5" borderId="121" xfId="4" applyFont="1" applyFill="1" applyBorder="1" applyAlignment="1">
      <alignment horizontal="center" vertical="center" wrapText="1"/>
    </xf>
    <xf numFmtId="0" fontId="60" fillId="5" borderId="3" xfId="4" applyFont="1" applyFill="1" applyBorder="1" applyAlignment="1">
      <alignment horizontal="center" vertical="center" wrapText="1"/>
    </xf>
    <xf numFmtId="0" fontId="60" fillId="15" borderId="8" xfId="4" applyFont="1" applyFill="1" applyBorder="1" applyAlignment="1">
      <alignment horizontal="left" vertical="center" wrapText="1"/>
    </xf>
    <xf numFmtId="0" fontId="60" fillId="5" borderId="8" xfId="4" applyFont="1" applyFill="1" applyBorder="1" applyAlignment="1">
      <alignment horizontal="center" vertical="center" wrapText="1"/>
    </xf>
    <xf numFmtId="0" fontId="1" fillId="0" borderId="3" xfId="0" applyFont="1" applyBorder="1" applyAlignment="1">
      <alignment horizontal="left" vertical="center" wrapText="1"/>
    </xf>
    <xf numFmtId="0" fontId="1" fillId="0" borderId="3" xfId="0" applyFont="1" applyBorder="1" applyAlignment="1">
      <alignment horizontal="center" vertical="center" wrapText="1"/>
    </xf>
    <xf numFmtId="0" fontId="60" fillId="0" borderId="10" xfId="4" applyFont="1" applyBorder="1" applyAlignment="1">
      <alignment horizontal="left" vertical="top" wrapText="1"/>
    </xf>
    <xf numFmtId="0" fontId="60" fillId="0" borderId="120" xfId="4" applyFont="1" applyBorder="1" applyAlignment="1">
      <alignment horizontal="left" vertical="top" wrapText="1"/>
    </xf>
    <xf numFmtId="0" fontId="60" fillId="0" borderId="12" xfId="4" applyFont="1" applyBorder="1" applyAlignment="1">
      <alignment horizontal="left" vertical="top" wrapText="1"/>
    </xf>
    <xf numFmtId="0" fontId="60" fillId="0" borderId="9" xfId="4" applyFont="1" applyBorder="1" applyAlignment="1">
      <alignment horizontal="left" vertical="top" wrapText="1"/>
    </xf>
    <xf numFmtId="0" fontId="60" fillId="0" borderId="5" xfId="4" applyFont="1" applyBorder="1" applyAlignment="1">
      <alignment horizontal="left" vertical="top" wrapText="1"/>
    </xf>
    <xf numFmtId="0" fontId="60" fillId="0" borderId="14" xfId="4" applyFont="1" applyBorder="1" applyAlignment="1">
      <alignment horizontal="left" vertical="top" wrapText="1"/>
    </xf>
    <xf numFmtId="0" fontId="60" fillId="0" borderId="121" xfId="4" applyFont="1" applyFill="1" applyBorder="1" applyAlignment="1">
      <alignment horizontal="left" vertical="center" wrapText="1"/>
    </xf>
    <xf numFmtId="0" fontId="60" fillId="0" borderId="8" xfId="4" applyFont="1" applyFill="1" applyBorder="1" applyAlignment="1">
      <alignment horizontal="left" vertical="center" wrapText="1"/>
    </xf>
    <xf numFmtId="0" fontId="60" fillId="0" borderId="3" xfId="4" applyFont="1" applyFill="1" applyBorder="1" applyAlignment="1">
      <alignment horizontal="left" vertical="center" wrapText="1"/>
    </xf>
    <xf numFmtId="0" fontId="60" fillId="0" borderId="121" xfId="4" applyFont="1" applyFill="1" applyBorder="1" applyAlignment="1">
      <alignment vertical="center" wrapText="1"/>
    </xf>
    <xf numFmtId="0" fontId="60" fillId="0" borderId="8" xfId="4" applyFont="1" applyFill="1" applyBorder="1" applyAlignment="1">
      <alignment vertical="center" wrapText="1"/>
    </xf>
    <xf numFmtId="0" fontId="60" fillId="0" borderId="3" xfId="4" applyFont="1" applyFill="1" applyBorder="1" applyAlignment="1">
      <alignment vertical="center" wrapText="1"/>
    </xf>
    <xf numFmtId="0" fontId="60" fillId="0" borderId="4" xfId="4" applyFont="1" applyBorder="1" applyAlignment="1">
      <alignment horizontal="left" vertical="top" wrapText="1"/>
    </xf>
    <xf numFmtId="0" fontId="60" fillId="0" borderId="117" xfId="4" applyFont="1" applyBorder="1" applyAlignment="1">
      <alignment horizontal="left" vertical="top" wrapText="1"/>
    </xf>
    <xf numFmtId="0" fontId="60" fillId="0" borderId="11" xfId="4" applyFont="1" applyBorder="1" applyAlignment="1">
      <alignment horizontal="left" vertical="top" wrapText="1"/>
    </xf>
    <xf numFmtId="0" fontId="60" fillId="0" borderId="2" xfId="4" applyFont="1" applyBorder="1" applyAlignment="1">
      <alignment horizontal="left" vertical="center"/>
    </xf>
    <xf numFmtId="0" fontId="60" fillId="0" borderId="8" xfId="4" applyFont="1" applyBorder="1" applyAlignment="1">
      <alignment horizontal="left" vertical="center"/>
    </xf>
    <xf numFmtId="0" fontId="60" fillId="0" borderId="3" xfId="4" applyFont="1" applyBorder="1" applyAlignment="1">
      <alignment horizontal="left" vertical="center"/>
    </xf>
    <xf numFmtId="0" fontId="60" fillId="5" borderId="10" xfId="4" applyFont="1" applyFill="1" applyBorder="1" applyAlignment="1">
      <alignment horizontal="center" vertical="center"/>
    </xf>
    <xf numFmtId="0" fontId="60" fillId="5" borderId="12" xfId="4" applyFont="1" applyFill="1" applyBorder="1" applyAlignment="1">
      <alignment horizontal="center" vertical="center"/>
    </xf>
    <xf numFmtId="0" fontId="60" fillId="5" borderId="5" xfId="4" applyFont="1" applyFill="1" applyBorder="1" applyAlignment="1">
      <alignment horizontal="center" vertical="center"/>
    </xf>
    <xf numFmtId="0" fontId="60" fillId="15" borderId="2" xfId="4" applyFont="1" applyFill="1" applyBorder="1" applyAlignment="1">
      <alignment horizontal="left" vertical="center"/>
    </xf>
    <xf numFmtId="0" fontId="60" fillId="15" borderId="3" xfId="4" applyFont="1" applyFill="1" applyBorder="1" applyAlignment="1">
      <alignment horizontal="left" vertical="center"/>
    </xf>
    <xf numFmtId="0" fontId="60" fillId="0" borderId="121" xfId="4" applyFont="1" applyBorder="1" applyAlignment="1">
      <alignment horizontal="left" vertical="center"/>
    </xf>
    <xf numFmtId="0" fontId="1" fillId="0" borderId="3" xfId="0" applyFont="1" applyBorder="1" applyAlignment="1">
      <alignment horizontal="left" vertical="center"/>
    </xf>
    <xf numFmtId="0" fontId="60" fillId="15" borderId="2" xfId="4" applyFont="1" applyFill="1" applyBorder="1" applyAlignment="1">
      <alignment vertical="center"/>
    </xf>
    <xf numFmtId="0" fontId="60" fillId="15" borderId="3" xfId="4" applyFont="1" applyFill="1" applyBorder="1" applyAlignment="1">
      <alignment vertical="center"/>
    </xf>
    <xf numFmtId="0" fontId="60" fillId="0" borderId="16" xfId="4" applyFont="1" applyBorder="1" applyAlignment="1">
      <alignment horizontal="center" vertical="center" wrapText="1"/>
    </xf>
    <xf numFmtId="0" fontId="60" fillId="0" borderId="4" xfId="4" applyFont="1" applyBorder="1" applyAlignment="1">
      <alignment horizontal="center" vertical="center" wrapText="1"/>
    </xf>
    <xf numFmtId="0" fontId="60" fillId="0" borderId="2" xfId="4" applyFont="1" applyBorder="1" applyAlignment="1">
      <alignment horizontal="left" vertical="top"/>
    </xf>
    <xf numFmtId="0" fontId="60" fillId="0" borderId="8" xfId="4" applyFont="1" applyBorder="1" applyAlignment="1">
      <alignment horizontal="left" vertical="top"/>
    </xf>
    <xf numFmtId="0" fontId="60" fillId="0" borderId="2" xfId="4" applyFont="1" applyBorder="1" applyAlignment="1">
      <alignment horizontal="left" vertical="center" wrapText="1"/>
    </xf>
    <xf numFmtId="0" fontId="60" fillId="0" borderId="16" xfId="4" applyFont="1" applyBorder="1" applyAlignment="1">
      <alignment horizontal="left" vertical="top" wrapText="1"/>
    </xf>
    <xf numFmtId="0" fontId="63" fillId="0" borderId="0" xfId="4" applyFont="1" applyAlignment="1">
      <alignment horizontal="center" vertical="center" wrapText="1"/>
    </xf>
    <xf numFmtId="0" fontId="62" fillId="0" borderId="1" xfId="4" applyFont="1" applyBorder="1" applyAlignment="1">
      <alignment vertical="top" wrapText="1"/>
    </xf>
    <xf numFmtId="0" fontId="62" fillId="0" borderId="114" xfId="4" applyFont="1" applyBorder="1" applyAlignment="1">
      <alignment vertical="top" wrapText="1"/>
    </xf>
    <xf numFmtId="0" fontId="62" fillId="0" borderId="1" xfId="4" applyFont="1" applyBorder="1" applyAlignment="1">
      <alignment vertical="top"/>
    </xf>
    <xf numFmtId="0" fontId="60" fillId="0" borderId="121" xfId="4" applyFont="1" applyBorder="1" applyAlignment="1">
      <alignment horizontal="left" vertical="center" wrapText="1" shrinkToFit="1"/>
    </xf>
    <xf numFmtId="0" fontId="1" fillId="0" borderId="3" xfId="0" applyFont="1" applyBorder="1" applyAlignment="1">
      <alignment horizontal="left" vertical="center" wrapText="1" shrinkToFit="1"/>
    </xf>
    <xf numFmtId="0" fontId="60" fillId="0" borderId="115" xfId="4" applyFont="1" applyBorder="1" applyAlignment="1">
      <alignment horizontal="center" vertical="center" wrapText="1"/>
    </xf>
    <xf numFmtId="0" fontId="60" fillId="0" borderId="117" xfId="4" applyFont="1" applyBorder="1" applyAlignment="1">
      <alignment horizontal="center" vertical="center" wrapText="1"/>
    </xf>
    <xf numFmtId="0" fontId="60" fillId="0" borderId="2" xfId="4" applyFont="1" applyBorder="1" applyAlignment="1">
      <alignment horizontal="left" vertical="top" wrapText="1"/>
    </xf>
    <xf numFmtId="0" fontId="60" fillId="0" borderId="3" xfId="4" applyFont="1" applyBorder="1" applyAlignment="1">
      <alignment horizontal="left" vertical="top"/>
    </xf>
    <xf numFmtId="0" fontId="60" fillId="0" borderId="2" xfId="4" applyFont="1" applyBorder="1" applyAlignment="1">
      <alignment vertical="top" wrapText="1"/>
    </xf>
    <xf numFmtId="0" fontId="60" fillId="0" borderId="2" xfId="4" applyFont="1" applyBorder="1" applyAlignment="1">
      <alignment vertical="center"/>
    </xf>
    <xf numFmtId="0" fontId="60" fillId="0" borderId="3" xfId="4" applyFont="1" applyBorder="1" applyAlignment="1">
      <alignment vertical="center"/>
    </xf>
    <xf numFmtId="0" fontId="60" fillId="5" borderId="2" xfId="4" applyFont="1" applyFill="1" applyBorder="1" applyAlignment="1">
      <alignment horizontal="center" vertical="center"/>
    </xf>
    <xf numFmtId="0" fontId="38" fillId="6" borderId="13" xfId="0" applyFont="1" applyFill="1" applyBorder="1" applyAlignment="1">
      <alignment horizontal="center" vertical="center"/>
    </xf>
    <xf numFmtId="0" fontId="25" fillId="11" borderId="131" xfId="0" applyFont="1" applyFill="1" applyBorder="1" applyAlignment="1">
      <alignment vertical="center" wrapText="1"/>
    </xf>
    <xf numFmtId="0" fontId="25" fillId="11" borderId="42" xfId="0" applyFont="1" applyFill="1" applyBorder="1" applyAlignment="1">
      <alignment vertical="center" wrapText="1"/>
    </xf>
    <xf numFmtId="0" fontId="38" fillId="0" borderId="9" xfId="0" applyFont="1" applyBorder="1" applyAlignment="1">
      <alignment vertical="center" wrapText="1"/>
    </xf>
    <xf numFmtId="0" fontId="38" fillId="0" borderId="12" xfId="0" applyFont="1" applyBorder="1" applyAlignment="1">
      <alignment horizontal="left" vertical="center" indent="1"/>
    </xf>
    <xf numFmtId="0" fontId="38" fillId="0" borderId="0" xfId="0" applyFont="1" applyBorder="1" applyAlignment="1">
      <alignment horizontal="left" vertical="center" indent="1"/>
    </xf>
    <xf numFmtId="0" fontId="38" fillId="0" borderId="9" xfId="0" applyFont="1" applyBorder="1" applyAlignment="1">
      <alignment horizontal="left" vertical="center" indent="1"/>
    </xf>
    <xf numFmtId="0" fontId="43" fillId="0" borderId="12" xfId="0" applyFont="1" applyBorder="1" applyAlignment="1">
      <alignment horizontal="left" vertical="center" indent="2"/>
    </xf>
    <xf numFmtId="0" fontId="43" fillId="0" borderId="0" xfId="0" applyFont="1" applyBorder="1" applyAlignment="1">
      <alignment horizontal="left" vertical="center" indent="2"/>
    </xf>
    <xf numFmtId="0" fontId="43" fillId="0" borderId="9" xfId="0" applyFont="1" applyBorder="1" applyAlignment="1">
      <alignment horizontal="left" vertical="center" indent="2"/>
    </xf>
    <xf numFmtId="0" fontId="39" fillId="11" borderId="100" xfId="4" applyFont="1" applyFill="1" applyBorder="1" applyAlignment="1">
      <alignment horizontal="center" vertical="center"/>
    </xf>
    <xf numFmtId="0" fontId="39" fillId="11" borderId="101" xfId="4" applyFont="1" applyFill="1" applyBorder="1" applyAlignment="1">
      <alignment horizontal="center" vertical="center"/>
    </xf>
    <xf numFmtId="0" fontId="39" fillId="11" borderId="107" xfId="4" applyFont="1" applyFill="1" applyBorder="1" applyAlignment="1">
      <alignment horizontal="center" vertical="center"/>
    </xf>
    <xf numFmtId="0" fontId="43" fillId="0" borderId="12" xfId="0" applyFont="1" applyBorder="1">
      <alignment vertical="center"/>
    </xf>
    <xf numFmtId="0" fontId="43" fillId="0" borderId="0" xfId="0" applyFont="1" applyBorder="1">
      <alignment vertical="center"/>
    </xf>
    <xf numFmtId="0" fontId="43" fillId="0" borderId="9" xfId="0" applyFont="1" applyBorder="1">
      <alignment vertical="center"/>
    </xf>
    <xf numFmtId="0" fontId="38" fillId="0" borderId="12" xfId="0" applyFont="1" applyBorder="1">
      <alignment vertical="center"/>
    </xf>
    <xf numFmtId="0" fontId="38" fillId="0" borderId="0" xfId="0" applyFont="1" applyBorder="1">
      <alignment vertical="center"/>
    </xf>
    <xf numFmtId="0" fontId="38" fillId="0" borderId="9" xfId="0" applyFont="1" applyBorder="1">
      <alignment vertical="center"/>
    </xf>
    <xf numFmtId="0" fontId="39" fillId="10" borderId="118" xfId="4" applyFont="1" applyFill="1" applyBorder="1" applyAlignment="1">
      <alignment horizontal="center" vertical="center"/>
    </xf>
    <xf numFmtId="0" fontId="39" fillId="10" borderId="119" xfId="4" applyFont="1" applyFill="1" applyBorder="1" applyAlignment="1">
      <alignment horizontal="center" vertical="center"/>
    </xf>
    <xf numFmtId="0" fontId="69" fillId="0" borderId="1" xfId="5" applyNumberFormat="1" applyFont="1" applyFill="1" applyBorder="1" applyAlignment="1" applyProtection="1">
      <alignment horizontal="center" vertical="center" wrapText="1"/>
    </xf>
  </cellXfs>
  <cellStyles count="15">
    <cellStyle name="桁区切り" xfId="1" builtinId="6"/>
    <cellStyle name="桁区切り 2" xfId="2"/>
    <cellStyle name="標準" xfId="0" builtinId="0"/>
    <cellStyle name="標準 11" xfId="3"/>
    <cellStyle name="標準 2" xfId="4"/>
    <cellStyle name="標準 2 2" xfId="5"/>
    <cellStyle name="標準 2 4" xfId="6"/>
    <cellStyle name="標準 3" xfId="7"/>
    <cellStyle name="標準 3 2" xfId="8"/>
    <cellStyle name="標準 3 2 2" xfId="9"/>
    <cellStyle name="標準 4" xfId="10"/>
    <cellStyle name="標準 7" xfId="11"/>
    <cellStyle name="標準 8" xfId="12"/>
    <cellStyle name="標準_⑤参考様式11,12号別紙(収支実績報告書（支援交付金））" xfId="13"/>
    <cellStyle name="標準_出納帳20061221" xfId="14"/>
  </cellStyles>
  <dxfs count="1">
    <dxf>
      <fill>
        <patternFill>
          <bgColor rgb="FFFFC000"/>
        </patternFill>
      </fill>
    </dxf>
  </dxfs>
  <tableStyles count="0" defaultTableStyle="TableStyleMedium2" defaultPivotStyle="PivotStyleLight16"/>
  <colors>
    <mruColors>
      <color rgb="FFFFCCCC"/>
      <color rgb="FFFFCCFF"/>
      <color rgb="FFFF99FF"/>
      <color rgb="FFCCFF66"/>
      <color rgb="FFFFFF99"/>
      <color rgb="FFCCFFFF"/>
      <color rgb="FFCCFF99"/>
      <color rgb="FF3A3838"/>
      <color rgb="FF99FF33"/>
      <color rgb="FFCC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23</xdr:col>
      <xdr:colOff>28575</xdr:colOff>
      <xdr:row>62</xdr:row>
      <xdr:rowOff>95249</xdr:rowOff>
    </xdr:from>
    <xdr:to>
      <xdr:col>24</xdr:col>
      <xdr:colOff>619125</xdr:colOff>
      <xdr:row>62</xdr:row>
      <xdr:rowOff>257175</xdr:rowOff>
    </xdr:to>
    <xdr:sp macro="" textlink="">
      <xdr:nvSpPr>
        <xdr:cNvPr id="2" name="矢印: 右 1">
          <a:extLst>
            <a:ext uri="{FF2B5EF4-FFF2-40B4-BE49-F238E27FC236}">
              <a16:creationId xmlns:a16="http://schemas.microsoft.com/office/drawing/2014/main" id="{D01BB42C-D380-488C-ADB4-1D4EA1EE25B7}"/>
            </a:ext>
          </a:extLst>
        </xdr:cNvPr>
        <xdr:cNvSpPr/>
      </xdr:nvSpPr>
      <xdr:spPr>
        <a:xfrm>
          <a:off x="7439025" y="20716874"/>
          <a:ext cx="714375" cy="161926"/>
        </a:xfrm>
        <a:prstGeom prst="rightArrow">
          <a:avLst/>
        </a:prstGeom>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ja-JP" altLang="en-US" sz="1100" b="0" cap="none" spc="0">
            <a:ln w="0"/>
            <a:solidFill>
              <a:schemeClr val="tx1"/>
            </a:solidFill>
            <a:effectLst>
              <a:outerShdw blurRad="38100" dist="19050" dir="2700000" algn="tl" rotWithShape="0">
                <a:schemeClr val="dk1">
                  <a:alpha val="40000"/>
                </a:schemeClr>
              </a:outerShdw>
            </a:effectLst>
          </a:endParaRPr>
        </a:p>
      </xdr:txBody>
    </xdr:sp>
    <xdr:clientData/>
  </xdr:twoCellAnchor>
  <xdr:twoCellAnchor editAs="oneCell">
    <xdr:from>
      <xdr:col>24</xdr:col>
      <xdr:colOff>5768</xdr:colOff>
      <xdr:row>99</xdr:row>
      <xdr:rowOff>47626</xdr:rowOff>
    </xdr:from>
    <xdr:to>
      <xdr:col>24</xdr:col>
      <xdr:colOff>661479</xdr:colOff>
      <xdr:row>99</xdr:row>
      <xdr:rowOff>295275</xdr:rowOff>
    </xdr:to>
    <xdr:pic>
      <xdr:nvPicPr>
        <xdr:cNvPr id="3" name="図 2">
          <a:extLst>
            <a:ext uri="{FF2B5EF4-FFF2-40B4-BE49-F238E27FC236}">
              <a16:creationId xmlns:a16="http://schemas.microsoft.com/office/drawing/2014/main" id="{2076E5B0-19F1-4BCF-BB36-435723C98562}"/>
            </a:ext>
          </a:extLst>
        </xdr:cNvPr>
        <xdr:cNvPicPr>
          <a:picLocks noChangeAspect="1"/>
        </xdr:cNvPicPr>
      </xdr:nvPicPr>
      <xdr:blipFill>
        <a:blip xmlns:r="http://schemas.openxmlformats.org/officeDocument/2006/relationships" r:embed="rId1"/>
        <a:stretch>
          <a:fillRect/>
        </a:stretch>
      </xdr:blipFill>
      <xdr:spPr>
        <a:xfrm>
          <a:off x="7540043" y="31937326"/>
          <a:ext cx="655711" cy="2476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33145</xdr:colOff>
      <xdr:row>85</xdr:row>
      <xdr:rowOff>121867</xdr:rowOff>
    </xdr:from>
    <xdr:to>
      <xdr:col>15</xdr:col>
      <xdr:colOff>635000</xdr:colOff>
      <xdr:row>88</xdr:row>
      <xdr:rowOff>121227</xdr:rowOff>
    </xdr:to>
    <xdr:sp macro="" textlink="">
      <xdr:nvSpPr>
        <xdr:cNvPr id="2" name="テキスト ボックス 1">
          <a:extLst>
            <a:ext uri="{FF2B5EF4-FFF2-40B4-BE49-F238E27FC236}">
              <a16:creationId xmlns:a16="http://schemas.microsoft.com/office/drawing/2014/main" id="{00000000-0008-0000-1000-000002000000}"/>
            </a:ext>
          </a:extLst>
        </xdr:cNvPr>
        <xdr:cNvSpPr txBox="1"/>
      </xdr:nvSpPr>
      <xdr:spPr>
        <a:xfrm>
          <a:off x="3739236" y="15275276"/>
          <a:ext cx="8377719" cy="622815"/>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57</xdr:row>
      <xdr:rowOff>116632</xdr:rowOff>
    </xdr:from>
    <xdr:to>
      <xdr:col>16</xdr:col>
      <xdr:colOff>3217118</xdr:colOff>
      <xdr:row>62</xdr:row>
      <xdr:rowOff>0</xdr:rowOff>
    </xdr:to>
    <xdr:sp macro="" textlink="">
      <xdr:nvSpPr>
        <xdr:cNvPr id="3" name="テキスト ボックス 2">
          <a:extLst>
            <a:ext uri="{FF2B5EF4-FFF2-40B4-BE49-F238E27FC236}">
              <a16:creationId xmlns:a16="http://schemas.microsoft.com/office/drawing/2014/main" id="{00000000-0008-0000-1000-000003000000}"/>
            </a:ext>
          </a:extLst>
        </xdr:cNvPr>
        <xdr:cNvSpPr txBox="1"/>
      </xdr:nvSpPr>
      <xdr:spPr>
        <a:xfrm>
          <a:off x="12207552" y="9904055"/>
          <a:ext cx="3197678" cy="758113"/>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66</xdr:row>
      <xdr:rowOff>78341</xdr:rowOff>
    </xdr:from>
    <xdr:to>
      <xdr:col>17</xdr:col>
      <xdr:colOff>2370159</xdr:colOff>
      <xdr:row>71</xdr:row>
      <xdr:rowOff>130048</xdr:rowOff>
    </xdr:to>
    <xdr:sp macro="" textlink="">
      <xdr:nvSpPr>
        <xdr:cNvPr id="4" name="テキスト ボックス 3">
          <a:extLst>
            <a:ext uri="{FF2B5EF4-FFF2-40B4-BE49-F238E27FC236}">
              <a16:creationId xmlns:a16="http://schemas.microsoft.com/office/drawing/2014/main" id="{00000000-0008-0000-1000-000004000000}"/>
            </a:ext>
          </a:extLst>
        </xdr:cNvPr>
        <xdr:cNvSpPr txBox="1"/>
      </xdr:nvSpPr>
      <xdr:spPr>
        <a:xfrm>
          <a:off x="23686871" y="14191440"/>
          <a:ext cx="2267725" cy="1124946"/>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75</xdr:row>
      <xdr:rowOff>78278</xdr:rowOff>
    </xdr:from>
    <xdr:to>
      <xdr:col>18</xdr:col>
      <xdr:colOff>2304435</xdr:colOff>
      <xdr:row>88</xdr:row>
      <xdr:rowOff>51209</xdr:rowOff>
    </xdr:to>
    <xdr:sp macro="" textlink="">
      <xdr:nvSpPr>
        <xdr:cNvPr id="5" name="テキスト ボックス 4">
          <a:extLst>
            <a:ext uri="{FF2B5EF4-FFF2-40B4-BE49-F238E27FC236}">
              <a16:creationId xmlns:a16="http://schemas.microsoft.com/office/drawing/2014/main" id="{00000000-0008-0000-1000-000005000000}"/>
            </a:ext>
          </a:extLst>
        </xdr:cNvPr>
        <xdr:cNvSpPr txBox="1"/>
      </xdr:nvSpPr>
      <xdr:spPr>
        <a:xfrm>
          <a:off x="25641626" y="15277310"/>
          <a:ext cx="2226680" cy="997125"/>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3</xdr:col>
      <xdr:colOff>676404</xdr:colOff>
      <xdr:row>0</xdr:row>
      <xdr:rowOff>152439</xdr:rowOff>
    </xdr:from>
    <xdr:to>
      <xdr:col>9</xdr:col>
      <xdr:colOff>767522</xdr:colOff>
      <xdr:row>0</xdr:row>
      <xdr:rowOff>952526</xdr:rowOff>
    </xdr:to>
    <xdr:sp macro="" textlink="">
      <xdr:nvSpPr>
        <xdr:cNvPr id="6" name="テキスト ボックス 5">
          <a:extLst>
            <a:ext uri="{FF2B5EF4-FFF2-40B4-BE49-F238E27FC236}">
              <a16:creationId xmlns:a16="http://schemas.microsoft.com/office/drawing/2014/main" id="{00000000-0008-0000-1000-000006000000}"/>
            </a:ext>
          </a:extLst>
        </xdr:cNvPr>
        <xdr:cNvSpPr txBox="1"/>
      </xdr:nvSpPr>
      <xdr:spPr>
        <a:xfrm>
          <a:off x="2663047" y="152439"/>
          <a:ext cx="8228189" cy="800087"/>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1</xdr:row>
      <xdr:rowOff>27214</xdr:rowOff>
    </xdr:from>
    <xdr:to>
      <xdr:col>9</xdr:col>
      <xdr:colOff>1406599</xdr:colOff>
      <xdr:row>1</xdr:row>
      <xdr:rowOff>536691</xdr:rowOff>
    </xdr:to>
    <xdr:sp macro="" textlink="">
      <xdr:nvSpPr>
        <xdr:cNvPr id="7" name="正方形/長方形 6">
          <a:extLst>
            <a:ext uri="{FF2B5EF4-FFF2-40B4-BE49-F238E27FC236}">
              <a16:creationId xmlns:a16="http://schemas.microsoft.com/office/drawing/2014/main" id="{00000000-0008-0000-1000-000007000000}"/>
            </a:ext>
          </a:extLst>
        </xdr:cNvPr>
        <xdr:cNvSpPr/>
      </xdr:nvSpPr>
      <xdr:spPr>
        <a:xfrm>
          <a:off x="0" y="557893"/>
          <a:ext cx="11530313"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Z92"/>
  <sheetViews>
    <sheetView showZeros="0" view="pageBreakPreview" topLeftCell="A31" zoomScale="90" zoomScaleSheetLayoutView="90" workbookViewId="0">
      <selection activeCell="G51" sqref="G51"/>
    </sheetView>
  </sheetViews>
  <sheetFormatPr defaultColWidth="9" defaultRowHeight="18.75" x14ac:dyDescent="0.15"/>
  <cols>
    <col min="1" max="1" width="1.625" style="239" customWidth="1"/>
    <col min="2" max="2" width="2.625" style="239" customWidth="1"/>
    <col min="3" max="3" width="7.25" style="239" customWidth="1"/>
    <col min="4" max="4" width="7.75" style="239" customWidth="1"/>
    <col min="5" max="5" width="8" style="239" customWidth="1"/>
    <col min="6" max="6" width="6.375" style="239" customWidth="1"/>
    <col min="7" max="8" width="7" style="239" customWidth="1"/>
    <col min="9" max="14" width="4.875" style="239" customWidth="1"/>
    <col min="15" max="15" width="9.125" style="239" customWidth="1"/>
    <col min="16" max="16" width="12.5" style="239" customWidth="1"/>
    <col min="17" max="17" width="21" style="239" customWidth="1"/>
    <col min="18" max="18" width="26" style="239" customWidth="1"/>
    <col min="19" max="20" width="1.625" style="239" customWidth="1"/>
    <col min="21" max="23" width="7.625" style="239" customWidth="1"/>
    <col min="24" max="24" width="7.5" style="239" customWidth="1"/>
    <col min="25" max="25" width="7.625" style="239" hidden="1" customWidth="1"/>
    <col min="26" max="27" width="7.625" style="239" customWidth="1"/>
    <col min="28" max="28" width="6" style="239" customWidth="1"/>
    <col min="29" max="16384" width="9" style="239"/>
  </cols>
  <sheetData>
    <row r="1" spans="2:26" ht="24" customHeight="1" x14ac:dyDescent="0.15">
      <c r="G1" s="709" t="s">
        <v>712</v>
      </c>
      <c r="H1" s="710"/>
      <c r="I1" s="710"/>
      <c r="J1" s="710"/>
      <c r="K1" s="710"/>
      <c r="L1" s="710"/>
      <c r="M1" s="710"/>
      <c r="N1" s="710"/>
      <c r="O1" s="710"/>
      <c r="P1" s="730"/>
      <c r="U1" s="709" t="s">
        <v>711</v>
      </c>
      <c r="V1" s="710"/>
    </row>
    <row r="2" spans="2:26" ht="24" customHeight="1" x14ac:dyDescent="0.45">
      <c r="B2" s="238" t="s">
        <v>141</v>
      </c>
      <c r="D2" s="240"/>
      <c r="E2" s="240"/>
      <c r="F2" s="240"/>
      <c r="G2" s="240"/>
      <c r="H2" s="240"/>
      <c r="I2" s="240"/>
      <c r="J2" s="240"/>
      <c r="K2" s="240"/>
      <c r="L2" s="240"/>
      <c r="M2" s="240"/>
      <c r="N2" s="240"/>
      <c r="O2" s="240"/>
      <c r="R2" s="241" t="s">
        <v>425</v>
      </c>
      <c r="S2" s="240"/>
      <c r="T2" s="240"/>
      <c r="U2" s="240"/>
      <c r="V2" s="240"/>
      <c r="W2" s="240"/>
      <c r="X2" s="240"/>
      <c r="Y2" s="240"/>
    </row>
    <row r="3" spans="2:26" ht="27" customHeight="1" x14ac:dyDescent="0.15">
      <c r="D3" s="242"/>
      <c r="E3" s="242"/>
      <c r="F3" s="242"/>
      <c r="G3" s="728" t="s">
        <v>844</v>
      </c>
      <c r="H3" s="729"/>
      <c r="I3" s="243" t="s">
        <v>845</v>
      </c>
      <c r="J3" s="242"/>
      <c r="K3" s="242"/>
      <c r="L3" s="242"/>
      <c r="M3" s="242"/>
      <c r="O3" s="242"/>
      <c r="P3" s="242"/>
      <c r="R3" s="698">
        <f xml:space="preserve"> '報告書(様式1-8号)'!P6</f>
        <v>0</v>
      </c>
      <c r="U3" s="266"/>
    </row>
    <row r="4" spans="2:26" ht="27" customHeight="1" x14ac:dyDescent="0.15">
      <c r="C4" s="244" t="s">
        <v>317</v>
      </c>
      <c r="D4" s="245"/>
      <c r="E4" s="245"/>
      <c r="F4" s="245"/>
      <c r="G4" s="245"/>
      <c r="H4" s="245"/>
      <c r="I4" s="245"/>
      <c r="J4" s="245"/>
      <c r="K4" s="245"/>
      <c r="L4" s="245"/>
      <c r="M4" s="245"/>
      <c r="N4" s="245"/>
      <c r="O4" s="244"/>
      <c r="P4" s="245"/>
      <c r="Q4" s="245"/>
      <c r="R4" s="245"/>
    </row>
    <row r="5" spans="2:26" s="246" customFormat="1" ht="63" customHeight="1" x14ac:dyDescent="0.15">
      <c r="C5" s="712" t="s">
        <v>838</v>
      </c>
      <c r="D5" s="713"/>
      <c r="E5" s="713"/>
      <c r="F5" s="713"/>
      <c r="G5" s="713"/>
      <c r="H5" s="713"/>
      <c r="I5" s="713"/>
      <c r="J5" s="713"/>
      <c r="K5" s="713"/>
      <c r="L5" s="713"/>
      <c r="M5" s="713"/>
      <c r="N5" s="713"/>
      <c r="O5" s="713"/>
      <c r="P5" s="713"/>
      <c r="Q5" s="713"/>
      <c r="R5" s="713"/>
    </row>
    <row r="6" spans="2:26" ht="19.5" customHeight="1" x14ac:dyDescent="0.15">
      <c r="C6" s="714" t="s">
        <v>140</v>
      </c>
      <c r="D6" s="714"/>
      <c r="E6" s="714"/>
      <c r="F6" s="715" t="s">
        <v>139</v>
      </c>
      <c r="G6" s="715"/>
      <c r="H6" s="715"/>
      <c r="I6" s="717" t="s">
        <v>833</v>
      </c>
      <c r="J6" s="718"/>
      <c r="K6" s="718"/>
      <c r="L6" s="718"/>
      <c r="M6" s="718"/>
      <c r="N6" s="718"/>
      <c r="O6" s="715" t="s">
        <v>23</v>
      </c>
      <c r="P6" s="715"/>
      <c r="Q6" s="715"/>
      <c r="R6" s="714" t="s">
        <v>355</v>
      </c>
      <c r="S6" s="648"/>
      <c r="T6" s="647"/>
      <c r="U6" s="647"/>
      <c r="V6" s="647"/>
      <c r="W6" s="647"/>
      <c r="X6" s="647"/>
      <c r="Y6" s="647"/>
      <c r="Z6" s="647"/>
    </row>
    <row r="7" spans="2:26" ht="18.75" customHeight="1" x14ac:dyDescent="0.15">
      <c r="C7" s="714" t="s">
        <v>389</v>
      </c>
      <c r="D7" s="715" t="s">
        <v>138</v>
      </c>
      <c r="E7" s="715"/>
      <c r="F7" s="715" t="s">
        <v>50</v>
      </c>
      <c r="G7" s="714" t="s">
        <v>137</v>
      </c>
      <c r="H7" s="714" t="s">
        <v>136</v>
      </c>
      <c r="I7" s="719"/>
      <c r="J7" s="720"/>
      <c r="K7" s="720"/>
      <c r="L7" s="720"/>
      <c r="M7" s="720"/>
      <c r="N7" s="720"/>
      <c r="O7" s="715" t="s">
        <v>148</v>
      </c>
      <c r="P7" s="714" t="s">
        <v>832</v>
      </c>
      <c r="Q7" s="716" t="s">
        <v>14</v>
      </c>
      <c r="R7" s="715"/>
      <c r="S7" s="648"/>
      <c r="T7" s="647"/>
      <c r="U7" s="649" t="s">
        <v>769</v>
      </c>
      <c r="V7" s="647"/>
      <c r="W7" s="647"/>
      <c r="X7" s="647"/>
      <c r="Y7" s="647"/>
      <c r="Z7" s="647"/>
    </row>
    <row r="8" spans="2:26" ht="21" customHeight="1" x14ac:dyDescent="0.15">
      <c r="C8" s="714"/>
      <c r="D8" s="247" t="s">
        <v>135</v>
      </c>
      <c r="E8" s="247" t="s">
        <v>138</v>
      </c>
      <c r="F8" s="715"/>
      <c r="G8" s="714"/>
      <c r="H8" s="715"/>
      <c r="I8" s="721"/>
      <c r="J8" s="722"/>
      <c r="K8" s="722"/>
      <c r="L8" s="722"/>
      <c r="M8" s="722"/>
      <c r="N8" s="722"/>
      <c r="O8" s="715"/>
      <c r="P8" s="714"/>
      <c r="Q8" s="715"/>
      <c r="R8" s="715"/>
      <c r="S8" s="648"/>
      <c r="T8" s="647"/>
      <c r="U8" s="649" t="s">
        <v>770</v>
      </c>
      <c r="V8" s="647"/>
      <c r="W8" s="647"/>
      <c r="X8" s="647"/>
      <c r="Y8" s="647"/>
      <c r="Z8" s="647"/>
    </row>
    <row r="9" spans="2:26" ht="19.5" customHeight="1" x14ac:dyDescent="0.15">
      <c r="B9" s="248"/>
      <c r="C9" s="278"/>
      <c r="D9" s="279"/>
      <c r="E9" s="280"/>
      <c r="F9" s="281"/>
      <c r="G9" s="281"/>
      <c r="H9" s="592">
        <f>SUM(F9+G9)</f>
        <v>0</v>
      </c>
      <c r="I9" s="611"/>
      <c r="J9" s="611"/>
      <c r="K9" s="611"/>
      <c r="L9" s="611"/>
      <c r="M9" s="611"/>
      <c r="N9" s="611"/>
      <c r="O9" s="594" t="str">
        <f>IF(I9="","",(IFERROR(VLOOKUP($I9,※【触らない】【選択肢】!$K$4:$O$85,2,)," ")&amp;IF(J9="","",","&amp;IFERROR(VLOOKUP($J9,※【触らない】【選択肢】!$K$4:$O$85,2,)," ")&amp;IF(K9="","",","&amp;IFERROR(VLOOKUP($K9,※【触らない】【選択肢】!$K$4:$O$85,2,)," ")&amp;IF(L9="","",","&amp;IFERROR(VLOOKUP($L9,※【触らない】【選択肢】!$K$4:$O$85,2,)," ")&amp;IF(M9="","",","&amp;IFERROR(VLOOKUP($M9,※【触らない】【選択肢】!$K$4:$O$85,2,)," ")&amp;IF(N9="","",","&amp;IFERROR(VLOOKUP($N9,※【触らない】【選択肢】!$K$4:$O$85,2,)," "))))))))</f>
        <v/>
      </c>
      <c r="P9" s="594" t="str">
        <f>IF(I9="","",(IFERROR(VLOOKUP($I9,※【触らない】【選択肢】!$K$4:$O$85,4,)," ")&amp;IF(J9="","",","&amp;IFERROR(VLOOKUP($J9,※【触らない】【選択肢】!$K$4:$O$85,4,)," ")&amp;IF(K9="","",","&amp;IFERROR(VLOOKUP($K9,※【触らない】【選択肢】!$K$4:$O$85,4,)," ")&amp;IF(L9="","",","&amp;IFERROR(VLOOKUP($L9,※【触らない】【選択肢】!$K$4:$O$85,4,)," ")&amp;IF(M9="","",","&amp;IFERROR(VLOOKUP($M9,※【触らない】【選択肢】!$K$4:$O$85,4,)," ")&amp;IF(N9="","",","&amp;IFERROR(VLOOKUP($N9,※【触らない】【選択肢】!$K$4:$O$85,4,)," "))))))))</f>
        <v/>
      </c>
      <c r="Q9" s="594" t="str">
        <f>IF(I9="","",(IFERROR(VLOOKUP($I9,※【触らない】【選択肢】!$K$4:$O$85,5,)," ")&amp;IF(J9="","",","&amp;IFERROR(VLOOKUP($J9,※【触らない】【選択肢】!$K$4:$O$85,5,)," ")&amp;IF(K9="","",","&amp;IFERROR(VLOOKUP($K9,※【触らない】【選択肢】!$K$4:$O$85,5,)," ")&amp;IF(L9="","",","&amp;IFERROR(VLOOKUP($L9,※【触らない】【選択肢】!$K$4:$O$85,5,)," ")&amp;IF(M9="","",","&amp;IFERROR(VLOOKUP($M9,※【触らない】【選択肢】!$K$4:$O$85,5,)," ")&amp;IF(N9="","",","&amp;IFERROR(VLOOKUP($N9,※【触らない】【選択肢】!$K$4:$O$85,5,)," "))))))))</f>
        <v/>
      </c>
      <c r="R9" s="289"/>
      <c r="S9" s="249"/>
      <c r="T9" s="250"/>
      <c r="U9" s="626" t="s">
        <v>758</v>
      </c>
      <c r="V9" s="404"/>
      <c r="W9" s="250"/>
      <c r="X9" s="250"/>
      <c r="Y9" s="250"/>
      <c r="Z9" s="250"/>
    </row>
    <row r="10" spans="2:26" ht="19.5" customHeight="1" x14ac:dyDescent="0.15">
      <c r="C10" s="282"/>
      <c r="D10" s="283"/>
      <c r="E10" s="284"/>
      <c r="F10" s="285"/>
      <c r="G10" s="285"/>
      <c r="H10" s="592">
        <f t="shared" ref="H10:H38" si="0">SUM(F10+G10)</f>
        <v>0</v>
      </c>
      <c r="I10" s="613"/>
      <c r="J10" s="613"/>
      <c r="K10" s="613"/>
      <c r="L10" s="613"/>
      <c r="M10" s="613"/>
      <c r="N10" s="613"/>
      <c r="O10" s="594" t="str">
        <f>IF(I10="","",(IFERROR(VLOOKUP($I10,※【触らない】【選択肢】!$K$4:$O$85,2,)," ")&amp;IF(J10="","",","&amp;IFERROR(VLOOKUP($J10,※【触らない】【選択肢】!$K$4:$O$85,2,)," ")&amp;IF(K10="","",","&amp;IFERROR(VLOOKUP($K10,※【触らない】【選択肢】!$K$4:$O$85,2,)," ")&amp;IF(L10="","",","&amp;IFERROR(VLOOKUP($L10,※【触らない】【選択肢】!$K$4:$O$85,2,)," ")&amp;IF(M10="","",","&amp;IFERROR(VLOOKUP($M10,※【触らない】【選択肢】!$K$4:$O$85,2,)," ")&amp;IF(N10="","",","&amp;IFERROR(VLOOKUP($N10,※【触らない】【選択肢】!$K$4:$O$85,2,)," "))))))))</f>
        <v/>
      </c>
      <c r="P10" s="594" t="str">
        <f>IF(I10="","",(IFERROR(VLOOKUP($I10,※【触らない】【選択肢】!$K$4:$O$85,4,)," ")&amp;IF(J10="","",","&amp;IFERROR(VLOOKUP($J10,※【触らない】【選択肢】!$K$4:$O$85,4,)," ")&amp;IF(K10="","",","&amp;IFERROR(VLOOKUP($K10,※【触らない】【選択肢】!$K$4:$O$85,4,)," ")&amp;IF(L10="","",","&amp;IFERROR(VLOOKUP($L10,※【触らない】【選択肢】!$K$4:$O$85,4,)," ")&amp;IF(M10="","",","&amp;IFERROR(VLOOKUP($M10,※【触らない】【選択肢】!$K$4:$O$85,4,)," ")&amp;IF(N10="","",","&amp;IFERROR(VLOOKUP($N10,※【触らない】【選択肢】!$K$4:$O$85,4,)," "))))))))</f>
        <v/>
      </c>
      <c r="Q10" s="594" t="str">
        <f>IF(I10="","",(IFERROR(VLOOKUP($I10,※【触らない】【選択肢】!$K$4:$O$85,5,)," ")&amp;IF(J10="","",","&amp;IFERROR(VLOOKUP($J10,※【触らない】【選択肢】!$K$4:$O$85,5,)," ")&amp;IF(K10="","",","&amp;IFERROR(VLOOKUP($K10,※【触らない】【選択肢】!$K$4:$O$85,5,)," ")&amp;IF(L10="","",","&amp;IFERROR(VLOOKUP($L10,※【触らない】【選択肢】!$K$4:$O$85,5,)," ")&amp;IF(M10="","",","&amp;IFERROR(VLOOKUP($M10,※【触らない】【選択肢】!$K$4:$O$85,5,)," ")&amp;IF(N10="","",","&amp;IFERROR(VLOOKUP($N10,※【触らない】【選択肢】!$K$4:$O$85,5,)," "))))))))</f>
        <v/>
      </c>
      <c r="R10" s="290"/>
      <c r="S10" s="249"/>
      <c r="T10" s="250"/>
      <c r="U10" s="651" t="s">
        <v>771</v>
      </c>
      <c r="V10" s="250"/>
      <c r="W10" s="250"/>
      <c r="X10" s="250"/>
      <c r="Y10" s="250"/>
      <c r="Z10" s="250"/>
    </row>
    <row r="11" spans="2:26" ht="19.5" customHeight="1" x14ac:dyDescent="0.15">
      <c r="C11" s="282"/>
      <c r="D11" s="283"/>
      <c r="E11" s="284"/>
      <c r="F11" s="285"/>
      <c r="G11" s="285"/>
      <c r="H11" s="592">
        <f t="shared" si="0"/>
        <v>0</v>
      </c>
      <c r="I11" s="613"/>
      <c r="J11" s="613"/>
      <c r="K11" s="613"/>
      <c r="L11" s="613"/>
      <c r="M11" s="613"/>
      <c r="N11" s="613"/>
      <c r="O11" s="594" t="str">
        <f>IF(I11="","",(IFERROR(VLOOKUP($I11,※【触らない】【選択肢】!$K$4:$O$85,2,)," ")&amp;IF(J11="","",","&amp;IFERROR(VLOOKUP($J11,※【触らない】【選択肢】!$K$4:$O$85,2,)," ")&amp;IF(K11="","",","&amp;IFERROR(VLOOKUP($K11,※【触らない】【選択肢】!$K$4:$O$85,2,)," ")&amp;IF(L11="","",","&amp;IFERROR(VLOOKUP($L11,※【触らない】【選択肢】!$K$4:$O$85,2,)," ")&amp;IF(M11="","",","&amp;IFERROR(VLOOKUP($M11,※【触らない】【選択肢】!$K$4:$O$85,2,)," ")&amp;IF(N11="","",","&amp;IFERROR(VLOOKUP($N11,※【触らない】【選択肢】!$K$4:$O$85,2,)," "))))))))</f>
        <v/>
      </c>
      <c r="P11" s="594" t="str">
        <f>IF(I11="","",(IFERROR(VLOOKUP($I11,※【触らない】【選択肢】!$K$4:$O$85,4,)," ")&amp;IF(J11="","",","&amp;IFERROR(VLOOKUP($J11,※【触らない】【選択肢】!$K$4:$O$85,4,)," ")&amp;IF(K11="","",","&amp;IFERROR(VLOOKUP($K11,※【触らない】【選択肢】!$K$4:$O$85,4,)," ")&amp;IF(L11="","",","&amp;IFERROR(VLOOKUP($L11,※【触らない】【選択肢】!$K$4:$O$85,4,)," ")&amp;IF(M11="","",","&amp;IFERROR(VLOOKUP($M11,※【触らない】【選択肢】!$K$4:$O$85,4,)," ")&amp;IF(N11="","",","&amp;IFERROR(VLOOKUP($N11,※【触らない】【選択肢】!$K$4:$O$85,4,)," "))))))))</f>
        <v/>
      </c>
      <c r="Q11" s="594" t="str">
        <f>IF(I11="","",(IFERROR(VLOOKUP($I11,※【触らない】【選択肢】!$K$4:$O$85,5,)," ")&amp;IF(J11="","",","&amp;IFERROR(VLOOKUP($J11,※【触らない】【選択肢】!$K$4:$O$85,5,)," ")&amp;IF(K11="","",","&amp;IFERROR(VLOOKUP($K11,※【触らない】【選択肢】!$K$4:$O$85,5,)," ")&amp;IF(L11="","",","&amp;IFERROR(VLOOKUP($L11,※【触らない】【選択肢】!$K$4:$O$85,5,)," ")&amp;IF(M11="","",","&amp;IFERROR(VLOOKUP($M11,※【触らない】【選択肢】!$K$4:$O$85,5,)," ")&amp;IF(N11="","",","&amp;IFERROR(VLOOKUP($N11,※【触らない】【選択肢】!$K$4:$O$85,5,)," "))))))))</f>
        <v/>
      </c>
      <c r="R11" s="290"/>
      <c r="S11" s="249"/>
      <c r="T11" s="250"/>
      <c r="U11" s="250"/>
      <c r="V11" s="250"/>
      <c r="W11" s="250"/>
      <c r="X11" s="250"/>
      <c r="Y11" s="250"/>
      <c r="Z11" s="250"/>
    </row>
    <row r="12" spans="2:26" ht="19.5" customHeight="1" x14ac:dyDescent="0.15">
      <c r="C12" s="282"/>
      <c r="D12" s="283"/>
      <c r="E12" s="284"/>
      <c r="F12" s="285"/>
      <c r="G12" s="285"/>
      <c r="H12" s="592">
        <f t="shared" si="0"/>
        <v>0</v>
      </c>
      <c r="I12" s="613"/>
      <c r="J12" s="613"/>
      <c r="K12" s="613"/>
      <c r="L12" s="613"/>
      <c r="M12" s="613"/>
      <c r="N12" s="613"/>
      <c r="O12" s="594" t="str">
        <f>IF(I12="","",(IFERROR(VLOOKUP($I12,※【触らない】【選択肢】!$K$4:$O$85,2,)," ")&amp;IF(J12="","",","&amp;IFERROR(VLOOKUP($J12,※【触らない】【選択肢】!$K$4:$O$85,2,)," ")&amp;IF(K12="","",","&amp;IFERROR(VLOOKUP($K12,※【触らない】【選択肢】!$K$4:$O$85,2,)," ")&amp;IF(L12="","",","&amp;IFERROR(VLOOKUP($L12,※【触らない】【選択肢】!$K$4:$O$85,2,)," ")&amp;IF(M12="","",","&amp;IFERROR(VLOOKUP($M12,※【触らない】【選択肢】!$K$4:$O$85,2,)," ")&amp;IF(N12="","",","&amp;IFERROR(VLOOKUP($N12,※【触らない】【選択肢】!$K$4:$O$85,2,)," "))))))))</f>
        <v/>
      </c>
      <c r="P12" s="594" t="str">
        <f>IF(I12="","",(IFERROR(VLOOKUP($I12,※【触らない】【選択肢】!$K$4:$O$85,4,)," ")&amp;IF(J12="","",","&amp;IFERROR(VLOOKUP($J12,※【触らない】【選択肢】!$K$4:$O$85,4,)," ")&amp;IF(K12="","",","&amp;IFERROR(VLOOKUP($K12,※【触らない】【選択肢】!$K$4:$O$85,4,)," ")&amp;IF(L12="","",","&amp;IFERROR(VLOOKUP($L12,※【触らない】【選択肢】!$K$4:$O$85,4,)," ")&amp;IF(M12="","",","&amp;IFERROR(VLOOKUP($M12,※【触らない】【選択肢】!$K$4:$O$85,4,)," ")&amp;IF(N12="","",","&amp;IFERROR(VLOOKUP($N12,※【触らない】【選択肢】!$K$4:$O$85,4,)," "))))))))</f>
        <v/>
      </c>
      <c r="Q12" s="594" t="str">
        <f>IF(I12="","",(IFERROR(VLOOKUP($I12,※【触らない】【選択肢】!$K$4:$O$85,5,)," ")&amp;IF(J12="","",","&amp;IFERROR(VLOOKUP($J12,※【触らない】【選択肢】!$K$4:$O$85,5,)," ")&amp;IF(K12="","",","&amp;IFERROR(VLOOKUP($K12,※【触らない】【選択肢】!$K$4:$O$85,5,)," ")&amp;IF(L12="","",","&amp;IFERROR(VLOOKUP($L12,※【触らない】【選択肢】!$K$4:$O$85,5,)," ")&amp;IF(M12="","",","&amp;IFERROR(VLOOKUP($M12,※【触らない】【選択肢】!$K$4:$O$85,5,)," ")&amp;IF(N12="","",","&amp;IFERROR(VLOOKUP($N12,※【触らない】【選択肢】!$K$4:$O$85,5,)," "))))))))</f>
        <v/>
      </c>
      <c r="R12" s="290"/>
      <c r="S12" s="249"/>
      <c r="T12" s="250"/>
      <c r="U12" s="403"/>
      <c r="V12" s="404" t="s">
        <v>748</v>
      </c>
      <c r="W12" s="250"/>
      <c r="X12" s="250"/>
      <c r="Y12" s="250"/>
      <c r="Z12" s="250"/>
    </row>
    <row r="13" spans="2:26" ht="19.5" customHeight="1" x14ac:dyDescent="0.15">
      <c r="C13" s="282"/>
      <c r="D13" s="283"/>
      <c r="E13" s="284"/>
      <c r="F13" s="285"/>
      <c r="G13" s="285"/>
      <c r="H13" s="592">
        <f t="shared" si="0"/>
        <v>0</v>
      </c>
      <c r="I13" s="613"/>
      <c r="J13" s="613"/>
      <c r="K13" s="613"/>
      <c r="L13" s="613"/>
      <c r="M13" s="613"/>
      <c r="N13" s="613"/>
      <c r="O13" s="594" t="str">
        <f>IF(I13="","",(IFERROR(VLOOKUP($I13,※【触らない】【選択肢】!$K$4:$O$85,2,)," ")&amp;IF(J13="","",","&amp;IFERROR(VLOOKUP($J13,※【触らない】【選択肢】!$K$4:$O$85,2,)," ")&amp;IF(K13="","",","&amp;IFERROR(VLOOKUP($K13,※【触らない】【選択肢】!$K$4:$O$85,2,)," ")&amp;IF(L13="","",","&amp;IFERROR(VLOOKUP($L13,※【触らない】【選択肢】!$K$4:$O$85,2,)," ")&amp;IF(M13="","",","&amp;IFERROR(VLOOKUP($M13,※【触らない】【選択肢】!$K$4:$O$85,2,)," ")&amp;IF(N13="","",","&amp;IFERROR(VLOOKUP($N13,※【触らない】【選択肢】!$K$4:$O$85,2,)," "))))))))</f>
        <v/>
      </c>
      <c r="P13" s="594" t="str">
        <f>IF(I13="","",(IFERROR(VLOOKUP($I13,※【触らない】【選択肢】!$K$4:$O$85,4,)," ")&amp;IF(J13="","",","&amp;IFERROR(VLOOKUP($J13,※【触らない】【選択肢】!$K$4:$O$85,4,)," ")&amp;IF(K13="","",","&amp;IFERROR(VLOOKUP($K13,※【触らない】【選択肢】!$K$4:$O$85,4,)," ")&amp;IF(L13="","",","&amp;IFERROR(VLOOKUP($L13,※【触らない】【選択肢】!$K$4:$O$85,4,)," ")&amp;IF(M13="","",","&amp;IFERROR(VLOOKUP($M13,※【触らない】【選択肢】!$K$4:$O$85,4,)," ")&amp;IF(N13="","",","&amp;IFERROR(VLOOKUP($N13,※【触らない】【選択肢】!$K$4:$O$85,4,)," "))))))))</f>
        <v/>
      </c>
      <c r="Q13" s="594" t="str">
        <f>IF(I13="","",(IFERROR(VLOOKUP($I13,※【触らない】【選択肢】!$K$4:$O$85,5,)," ")&amp;IF(J13="","",","&amp;IFERROR(VLOOKUP($J13,※【触らない】【選択肢】!$K$4:$O$85,5,)," ")&amp;IF(K13="","",","&amp;IFERROR(VLOOKUP($K13,※【触らない】【選択肢】!$K$4:$O$85,5,)," ")&amp;IF(L13="","",","&amp;IFERROR(VLOOKUP($L13,※【触らない】【選択肢】!$K$4:$O$85,5,)," ")&amp;IF(M13="","",","&amp;IFERROR(VLOOKUP($M13,※【触らない】【選択肢】!$K$4:$O$85,5,)," ")&amp;IF(N13="","",","&amp;IFERROR(VLOOKUP($N13,※【触らない】【選択肢】!$K$4:$O$85,5,)," "))))))))</f>
        <v/>
      </c>
      <c r="R13" s="290"/>
      <c r="S13" s="249"/>
      <c r="T13" s="250"/>
      <c r="U13" s="250"/>
      <c r="V13" s="250"/>
      <c r="W13" s="250"/>
      <c r="X13" s="250"/>
      <c r="Y13" s="250"/>
      <c r="Z13" s="250"/>
    </row>
    <row r="14" spans="2:26" ht="19.5" customHeight="1" x14ac:dyDescent="0.15">
      <c r="C14" s="282"/>
      <c r="D14" s="283"/>
      <c r="E14" s="284"/>
      <c r="F14" s="285"/>
      <c r="G14" s="285"/>
      <c r="H14" s="592">
        <f t="shared" si="0"/>
        <v>0</v>
      </c>
      <c r="I14" s="613"/>
      <c r="J14" s="613"/>
      <c r="K14" s="613"/>
      <c r="L14" s="613"/>
      <c r="M14" s="613"/>
      <c r="N14" s="613"/>
      <c r="O14" s="594" t="str">
        <f>IF(I14="","",(IFERROR(VLOOKUP($I14,※【触らない】【選択肢】!$K$4:$O$85,2,)," ")&amp;IF(J14="","",","&amp;IFERROR(VLOOKUP($J14,※【触らない】【選択肢】!$K$4:$O$85,2,)," ")&amp;IF(K14="","",","&amp;IFERROR(VLOOKUP($K14,※【触らない】【選択肢】!$K$4:$O$85,2,)," ")&amp;IF(L14="","",","&amp;IFERROR(VLOOKUP($L14,※【触らない】【選択肢】!$K$4:$O$85,2,)," ")&amp;IF(M14="","",","&amp;IFERROR(VLOOKUP($M14,※【触らない】【選択肢】!$K$4:$O$85,2,)," ")&amp;IF(N14="","",","&amp;IFERROR(VLOOKUP($N14,※【触らない】【選択肢】!$K$4:$O$85,2,)," "))))))))</f>
        <v/>
      </c>
      <c r="P14" s="594" t="str">
        <f>IF(I14="","",(IFERROR(VLOOKUP($I14,※【触らない】【選択肢】!$K$4:$O$85,4,)," ")&amp;IF(J14="","",","&amp;IFERROR(VLOOKUP($J14,※【触らない】【選択肢】!$K$4:$O$85,4,)," ")&amp;IF(K14="","",","&amp;IFERROR(VLOOKUP($K14,※【触らない】【選択肢】!$K$4:$O$85,4,)," ")&amp;IF(L14="","",","&amp;IFERROR(VLOOKUP($L14,※【触らない】【選択肢】!$K$4:$O$85,4,)," ")&amp;IF(M14="","",","&amp;IFERROR(VLOOKUP($M14,※【触らない】【選択肢】!$K$4:$O$85,4,)," ")&amp;IF(N14="","",","&amp;IFERROR(VLOOKUP($N14,※【触らない】【選択肢】!$K$4:$O$85,4,)," "))))))))</f>
        <v/>
      </c>
      <c r="Q14" s="594" t="str">
        <f>IF(I14="","",(IFERROR(VLOOKUP($I14,※【触らない】【選択肢】!$K$4:$O$85,5,)," ")&amp;IF(J14="","",","&amp;IFERROR(VLOOKUP($J14,※【触らない】【選択肢】!$K$4:$O$85,5,)," ")&amp;IF(K14="","",","&amp;IFERROR(VLOOKUP($K14,※【触らない】【選択肢】!$K$4:$O$85,5,)," ")&amp;IF(L14="","",","&amp;IFERROR(VLOOKUP($L14,※【触らない】【選択肢】!$K$4:$O$85,5,)," ")&amp;IF(M14="","",","&amp;IFERROR(VLOOKUP($M14,※【触らない】【選択肢】!$K$4:$O$85,5,)," ")&amp;IF(N14="","",","&amp;IFERROR(VLOOKUP($N14,※【触らない】【選択肢】!$K$4:$O$85,5,)," "))))))))</f>
        <v/>
      </c>
      <c r="R14" s="290"/>
      <c r="S14" s="249"/>
      <c r="T14" s="250"/>
      <c r="U14" s="612"/>
      <c r="V14" s="404" t="s">
        <v>759</v>
      </c>
      <c r="W14" s="250"/>
      <c r="X14" s="250"/>
      <c r="Y14" s="250"/>
      <c r="Z14" s="250"/>
    </row>
    <row r="15" spans="2:26" ht="19.5" customHeight="1" x14ac:dyDescent="0.15">
      <c r="C15" s="282"/>
      <c r="D15" s="286"/>
      <c r="E15" s="284"/>
      <c r="F15" s="285"/>
      <c r="G15" s="287"/>
      <c r="H15" s="592">
        <f t="shared" si="0"/>
        <v>0</v>
      </c>
      <c r="I15" s="614"/>
      <c r="J15" s="614"/>
      <c r="K15" s="614"/>
      <c r="L15" s="614"/>
      <c r="M15" s="614"/>
      <c r="N15" s="614"/>
      <c r="O15" s="594" t="str">
        <f>IF(I15="","",(IFERROR(VLOOKUP($I15,※【触らない】【選択肢】!$K$4:$O$85,2,)," ")&amp;IF(J15="","",","&amp;IFERROR(VLOOKUP($J15,※【触らない】【選択肢】!$K$4:$O$85,2,)," ")&amp;IF(K15="","",","&amp;IFERROR(VLOOKUP($K15,※【触らない】【選択肢】!$K$4:$O$85,2,)," ")&amp;IF(L15="","",","&amp;IFERROR(VLOOKUP($L15,※【触らない】【選択肢】!$K$4:$O$85,2,)," ")&amp;IF(M15="","",","&amp;IFERROR(VLOOKUP($M15,※【触らない】【選択肢】!$K$4:$O$85,2,)," ")&amp;IF(N15="","",","&amp;IFERROR(VLOOKUP($N15,※【触らない】【選択肢】!$K$4:$O$85,2,)," "))))))))</f>
        <v/>
      </c>
      <c r="P15" s="594" t="str">
        <f>IF(I15="","",(IFERROR(VLOOKUP($I15,※【触らない】【選択肢】!$K$4:$O$85,4,)," ")&amp;IF(J15="","",","&amp;IFERROR(VLOOKUP($J15,※【触らない】【選択肢】!$K$4:$O$85,4,)," ")&amp;IF(K15="","",","&amp;IFERROR(VLOOKUP($K15,※【触らない】【選択肢】!$K$4:$O$85,4,)," ")&amp;IF(L15="","",","&amp;IFERROR(VLOOKUP($L15,※【触らない】【選択肢】!$K$4:$O$85,4,)," ")&amp;IF(M15="","",","&amp;IFERROR(VLOOKUP($M15,※【触らない】【選択肢】!$K$4:$O$85,4,)," ")&amp;IF(N15="","",","&amp;IFERROR(VLOOKUP($N15,※【触らない】【選択肢】!$K$4:$O$85,4,)," "))))))))</f>
        <v/>
      </c>
      <c r="Q15" s="594" t="str">
        <f>IF(I15="","",(IFERROR(VLOOKUP($I15,※【触らない】【選択肢】!$K$4:$O$85,5,)," ")&amp;IF(J15="","",","&amp;IFERROR(VLOOKUP($J15,※【触らない】【選択肢】!$K$4:$O$85,5,)," ")&amp;IF(K15="","",","&amp;IFERROR(VLOOKUP($K15,※【触らない】【選択肢】!$K$4:$O$85,5,)," ")&amp;IF(L15="","",","&amp;IFERROR(VLOOKUP($L15,※【触らない】【選択肢】!$K$4:$O$85,5,)," ")&amp;IF(M15="","",","&amp;IFERROR(VLOOKUP($M15,※【触らない】【選択肢】!$K$4:$O$85,5,)," ")&amp;IF(N15="","",","&amp;IFERROR(VLOOKUP($N15,※【触らない】【選択肢】!$K$4:$O$85,5,)," "))))))))</f>
        <v/>
      </c>
      <c r="R15" s="291"/>
      <c r="S15" s="249"/>
      <c r="T15" s="250"/>
      <c r="U15" s="250"/>
      <c r="V15" s="250"/>
      <c r="W15" s="250"/>
      <c r="X15" s="250"/>
      <c r="Y15" s="250"/>
      <c r="Z15" s="250"/>
    </row>
    <row r="16" spans="2:26" ht="19.5" customHeight="1" x14ac:dyDescent="0.15">
      <c r="C16" s="282"/>
      <c r="D16" s="286"/>
      <c r="E16" s="284"/>
      <c r="F16" s="285"/>
      <c r="G16" s="287"/>
      <c r="H16" s="592">
        <f t="shared" si="0"/>
        <v>0</v>
      </c>
      <c r="I16" s="614"/>
      <c r="J16" s="614"/>
      <c r="K16" s="614"/>
      <c r="L16" s="614"/>
      <c r="M16" s="614"/>
      <c r="N16" s="614"/>
      <c r="O16" s="594" t="str">
        <f>IF(I16="","",(IFERROR(VLOOKUP($I16,※【触らない】【選択肢】!$K$4:$O$85,2,)," ")&amp;IF(J16="","",","&amp;IFERROR(VLOOKUP($J16,※【触らない】【選択肢】!$K$4:$O$85,2,)," ")&amp;IF(K16="","",","&amp;IFERROR(VLOOKUP($K16,※【触らない】【選択肢】!$K$4:$O$85,2,)," ")&amp;IF(L16="","",","&amp;IFERROR(VLOOKUP($L16,※【触らない】【選択肢】!$K$4:$O$85,2,)," ")&amp;IF(M16="","",","&amp;IFERROR(VLOOKUP($M16,※【触らない】【選択肢】!$K$4:$O$85,2,)," ")&amp;IF(N16="","",","&amp;IFERROR(VLOOKUP($N16,※【触らない】【選択肢】!$K$4:$O$85,2,)," "))))))))</f>
        <v/>
      </c>
      <c r="P16" s="594" t="str">
        <f>IF(I16="","",(IFERROR(VLOOKUP($I16,※【触らない】【選択肢】!$K$4:$O$85,4,)," ")&amp;IF(J16="","",","&amp;IFERROR(VLOOKUP($J16,※【触らない】【選択肢】!$K$4:$O$85,4,)," ")&amp;IF(K16="","",","&amp;IFERROR(VLOOKUP($K16,※【触らない】【選択肢】!$K$4:$O$85,4,)," ")&amp;IF(L16="","",","&amp;IFERROR(VLOOKUP($L16,※【触らない】【選択肢】!$K$4:$O$85,4,)," ")&amp;IF(M16="","",","&amp;IFERROR(VLOOKUP($M16,※【触らない】【選択肢】!$K$4:$O$85,4,)," ")&amp;IF(N16="","",","&amp;IFERROR(VLOOKUP($N16,※【触らない】【選択肢】!$K$4:$O$85,4,)," "))))))))</f>
        <v/>
      </c>
      <c r="Q16" s="594" t="str">
        <f>IF(I16="","",(IFERROR(VLOOKUP($I16,※【触らない】【選択肢】!$K$4:$O$85,5,)," ")&amp;IF(J16="","",","&amp;IFERROR(VLOOKUP($J16,※【触らない】【選択肢】!$K$4:$O$85,5,)," ")&amp;IF(K16="","",","&amp;IFERROR(VLOOKUP($K16,※【触らない】【選択肢】!$K$4:$O$85,5,)," ")&amp;IF(L16="","",","&amp;IFERROR(VLOOKUP($L16,※【触らない】【選択肢】!$K$4:$O$85,5,)," ")&amp;IF(M16="","",","&amp;IFERROR(VLOOKUP($M16,※【触らない】【選択肢】!$K$4:$O$85,5,)," ")&amp;IF(N16="","",","&amp;IFERROR(VLOOKUP($N16,※【触らない】【選択肢】!$K$4:$O$85,5,)," "))))))))</f>
        <v/>
      </c>
      <c r="R16" s="291"/>
      <c r="S16" s="249"/>
      <c r="T16" s="250"/>
      <c r="U16" s="595"/>
      <c r="V16" s="239" t="s">
        <v>674</v>
      </c>
      <c r="X16" s="250"/>
      <c r="Y16" s="250"/>
      <c r="Z16" s="250"/>
    </row>
    <row r="17" spans="3:26" ht="19.5" customHeight="1" x14ac:dyDescent="0.15">
      <c r="C17" s="282"/>
      <c r="D17" s="286"/>
      <c r="E17" s="284"/>
      <c r="F17" s="285"/>
      <c r="G17" s="287"/>
      <c r="H17" s="592">
        <f t="shared" si="0"/>
        <v>0</v>
      </c>
      <c r="I17" s="614"/>
      <c r="J17" s="614"/>
      <c r="K17" s="614"/>
      <c r="L17" s="614"/>
      <c r="M17" s="614"/>
      <c r="N17" s="614"/>
      <c r="O17" s="594" t="str">
        <f>IF(I17="","",(IFERROR(VLOOKUP($I17,※【触らない】【選択肢】!$K$4:$O$85,2,)," ")&amp;IF(J17="","",","&amp;IFERROR(VLOOKUP($J17,※【触らない】【選択肢】!$K$4:$O$85,2,)," ")&amp;IF(K17="","",","&amp;IFERROR(VLOOKUP($K17,※【触らない】【選択肢】!$K$4:$O$85,2,)," ")&amp;IF(L17="","",","&amp;IFERROR(VLOOKUP($L17,※【触らない】【選択肢】!$K$4:$O$85,2,)," ")&amp;IF(M17="","",","&amp;IFERROR(VLOOKUP($M17,※【触らない】【選択肢】!$K$4:$O$85,2,)," ")&amp;IF(N17="","",","&amp;IFERROR(VLOOKUP($N17,※【触らない】【選択肢】!$K$4:$O$85,2,)," "))))))))</f>
        <v/>
      </c>
      <c r="P17" s="594" t="str">
        <f>IF(I17="","",(IFERROR(VLOOKUP($I17,※【触らない】【選択肢】!$K$4:$O$85,4,)," ")&amp;IF(J17="","",","&amp;IFERROR(VLOOKUP($J17,※【触らない】【選択肢】!$K$4:$O$85,4,)," ")&amp;IF(K17="","",","&amp;IFERROR(VLOOKUP($K17,※【触らない】【選択肢】!$K$4:$O$85,4,)," ")&amp;IF(L17="","",","&amp;IFERROR(VLOOKUP($L17,※【触らない】【選択肢】!$K$4:$O$85,4,)," ")&amp;IF(M17="","",","&amp;IFERROR(VLOOKUP($M17,※【触らない】【選択肢】!$K$4:$O$85,4,)," ")&amp;IF(N17="","",","&amp;IFERROR(VLOOKUP($N17,※【触らない】【選択肢】!$K$4:$O$85,4,)," "))))))))</f>
        <v/>
      </c>
      <c r="Q17" s="594" t="str">
        <f>IF(I17="","",(IFERROR(VLOOKUP($I17,※【触らない】【選択肢】!$K$4:$O$85,5,)," ")&amp;IF(J17="","",","&amp;IFERROR(VLOOKUP($J17,※【触らない】【選択肢】!$K$4:$O$85,5,)," ")&amp;IF(K17="","",","&amp;IFERROR(VLOOKUP($K17,※【触らない】【選択肢】!$K$4:$O$85,5,)," ")&amp;IF(L17="","",","&amp;IFERROR(VLOOKUP($L17,※【触らない】【選択肢】!$K$4:$O$85,5,)," ")&amp;IF(M17="","",","&amp;IFERROR(VLOOKUP($M17,※【触らない】【選択肢】!$K$4:$O$85,5,)," ")&amp;IF(N17="","",","&amp;IFERROR(VLOOKUP($N17,※【触らない】【選択肢】!$K$4:$O$85,5,)," "))))))))</f>
        <v/>
      </c>
      <c r="R17" s="291"/>
      <c r="S17" s="249"/>
      <c r="T17" s="250"/>
      <c r="U17" s="674" t="s">
        <v>823</v>
      </c>
      <c r="X17" s="250"/>
      <c r="Y17" s="250"/>
      <c r="Z17" s="250"/>
    </row>
    <row r="18" spans="3:26" ht="19.5" customHeight="1" x14ac:dyDescent="0.15">
      <c r="C18" s="282"/>
      <c r="D18" s="286"/>
      <c r="E18" s="284"/>
      <c r="F18" s="285"/>
      <c r="G18" s="287"/>
      <c r="H18" s="592">
        <f t="shared" si="0"/>
        <v>0</v>
      </c>
      <c r="I18" s="613"/>
      <c r="J18" s="613"/>
      <c r="K18" s="613"/>
      <c r="L18" s="613"/>
      <c r="M18" s="613"/>
      <c r="N18" s="613"/>
      <c r="O18" s="594" t="str">
        <f>IF(I18="","",(IFERROR(VLOOKUP($I18,※【触らない】【選択肢】!$K$4:$O$85,2,)," ")&amp;IF(J18="","",","&amp;IFERROR(VLOOKUP($J18,※【触らない】【選択肢】!$K$4:$O$85,2,)," ")&amp;IF(K18="","",","&amp;IFERROR(VLOOKUP($K18,※【触らない】【選択肢】!$K$4:$O$85,2,)," ")&amp;IF(L18="","",","&amp;IFERROR(VLOOKUP($L18,※【触らない】【選択肢】!$K$4:$O$85,2,)," ")&amp;IF(M18="","",","&amp;IFERROR(VLOOKUP($M18,※【触らない】【選択肢】!$K$4:$O$85,2,)," ")&amp;IF(N18="","",","&amp;IFERROR(VLOOKUP($N18,※【触らない】【選択肢】!$K$4:$O$85,2,)," "))))))))</f>
        <v/>
      </c>
      <c r="P18" s="594" t="str">
        <f>IF(I18="","",(IFERROR(VLOOKUP($I18,※【触らない】【選択肢】!$K$4:$O$85,4,)," ")&amp;IF(J18="","",","&amp;IFERROR(VLOOKUP($J18,※【触らない】【選択肢】!$K$4:$O$85,4,)," ")&amp;IF(K18="","",","&amp;IFERROR(VLOOKUP($K18,※【触らない】【選択肢】!$K$4:$O$85,4,)," ")&amp;IF(L18="","",","&amp;IFERROR(VLOOKUP($L18,※【触らない】【選択肢】!$K$4:$O$85,4,)," ")&amp;IF(M18="","",","&amp;IFERROR(VLOOKUP($M18,※【触らない】【選択肢】!$K$4:$O$85,4,)," ")&amp;IF(N18="","",","&amp;IFERROR(VLOOKUP($N18,※【触らない】【選択肢】!$K$4:$O$85,4,)," "))))))))</f>
        <v/>
      </c>
      <c r="Q18" s="594" t="str">
        <f>IF(I18="","",(IFERROR(VLOOKUP($I18,※【触らない】【選択肢】!$K$4:$O$85,5,)," ")&amp;IF(J18="","",","&amp;IFERROR(VLOOKUP($J18,※【触らない】【選択肢】!$K$4:$O$85,5,)," ")&amp;IF(K18="","",","&amp;IFERROR(VLOOKUP($K18,※【触らない】【選択肢】!$K$4:$O$85,5,)," ")&amp;IF(L18="","",","&amp;IFERROR(VLOOKUP($L18,※【触らない】【選択肢】!$K$4:$O$85,5,)," ")&amp;IF(M18="","",","&amp;IFERROR(VLOOKUP($M18,※【触らない】【選択肢】!$K$4:$O$85,5,)," ")&amp;IF(N18="","",","&amp;IFERROR(VLOOKUP($N18,※【触らない】【選択肢】!$K$4:$O$85,5,)," "))))))))</f>
        <v/>
      </c>
      <c r="R18" s="290"/>
      <c r="S18" s="249"/>
      <c r="T18" s="250"/>
      <c r="U18" s="250"/>
      <c r="V18" s="250"/>
      <c r="W18" s="250"/>
      <c r="X18" s="250"/>
      <c r="Y18" s="250"/>
      <c r="Z18" s="250"/>
    </row>
    <row r="19" spans="3:26" ht="19.5" customHeight="1" x14ac:dyDescent="0.15">
      <c r="C19" s="282"/>
      <c r="D19" s="283"/>
      <c r="E19" s="284"/>
      <c r="F19" s="285"/>
      <c r="G19" s="285"/>
      <c r="H19" s="593">
        <f t="shared" si="0"/>
        <v>0</v>
      </c>
      <c r="I19" s="613"/>
      <c r="J19" s="613"/>
      <c r="K19" s="613"/>
      <c r="L19" s="613"/>
      <c r="M19" s="613"/>
      <c r="N19" s="613"/>
      <c r="O19" s="594" t="str">
        <f>IF(I19="","",(IFERROR(VLOOKUP($I19,※【触らない】【選択肢】!$K$4:$O$85,2,)," ")&amp;IF(J19="","",","&amp;IFERROR(VLOOKUP($J19,※【触らない】【選択肢】!$K$4:$O$85,2,)," ")&amp;IF(K19="","",","&amp;IFERROR(VLOOKUP($K19,※【触らない】【選択肢】!$K$4:$O$85,2,)," ")&amp;IF(L19="","",","&amp;IFERROR(VLOOKUP($L19,※【触らない】【選択肢】!$K$4:$O$85,2,)," ")&amp;IF(M19="","",","&amp;IFERROR(VLOOKUP($M19,※【触らない】【選択肢】!$K$4:$O$85,2,)," ")&amp;IF(N19="","",","&amp;IFERROR(VLOOKUP($N19,※【触らない】【選択肢】!$K$4:$O$85,2,)," "))))))))</f>
        <v/>
      </c>
      <c r="P19" s="594" t="str">
        <f>IF(I19="","",(IFERROR(VLOOKUP($I19,※【触らない】【選択肢】!$K$4:$O$85,4,)," ")&amp;IF(J19="","",","&amp;IFERROR(VLOOKUP($J19,※【触らない】【選択肢】!$K$4:$O$85,4,)," ")&amp;IF(K19="","",","&amp;IFERROR(VLOOKUP($K19,※【触らない】【選択肢】!$K$4:$O$85,4,)," ")&amp;IF(L19="","",","&amp;IFERROR(VLOOKUP($L19,※【触らない】【選択肢】!$K$4:$O$85,4,)," ")&amp;IF(M19="","",","&amp;IFERROR(VLOOKUP($M19,※【触らない】【選択肢】!$K$4:$O$85,4,)," ")&amp;IF(N19="","",","&amp;IFERROR(VLOOKUP($N19,※【触らない】【選択肢】!$K$4:$O$85,4,)," "))))))))</f>
        <v/>
      </c>
      <c r="Q19" s="594" t="str">
        <f>IF(I19="","",(IFERROR(VLOOKUP($I19,※【触らない】【選択肢】!$K$4:$O$85,5,)," ")&amp;IF(J19="","",","&amp;IFERROR(VLOOKUP($J19,※【触らない】【選択肢】!$K$4:$O$85,5,)," ")&amp;IF(K19="","",","&amp;IFERROR(VLOOKUP($K19,※【触らない】【選択肢】!$K$4:$O$85,5,)," ")&amp;IF(L19="","",","&amp;IFERROR(VLOOKUP($L19,※【触らない】【選択肢】!$K$4:$O$85,5,)," ")&amp;IF(M19="","",","&amp;IFERROR(VLOOKUP($M19,※【触らない】【選択肢】!$K$4:$O$85,5,)," ")&amp;IF(N19="","",","&amp;IFERROR(VLOOKUP($N19,※【触らない】【選択肢】!$K$4:$O$85,5,)," "))))))))</f>
        <v/>
      </c>
      <c r="R19" s="290"/>
      <c r="S19" s="249"/>
      <c r="T19" s="250"/>
      <c r="U19" s="250"/>
      <c r="V19" s="250"/>
      <c r="W19" s="250"/>
      <c r="X19" s="250"/>
      <c r="Y19" s="250"/>
      <c r="Z19" s="250"/>
    </row>
    <row r="20" spans="3:26" ht="19.5" customHeight="1" x14ac:dyDescent="0.15">
      <c r="C20" s="282"/>
      <c r="D20" s="283"/>
      <c r="E20" s="284"/>
      <c r="F20" s="285"/>
      <c r="G20" s="285"/>
      <c r="H20" s="593">
        <f t="shared" si="0"/>
        <v>0</v>
      </c>
      <c r="I20" s="613"/>
      <c r="J20" s="613"/>
      <c r="K20" s="613"/>
      <c r="L20" s="613"/>
      <c r="M20" s="613"/>
      <c r="N20" s="613"/>
      <c r="O20" s="594" t="str">
        <f>IF(I20="","",(IFERROR(VLOOKUP($I20,※【触らない】【選択肢】!$K$4:$O$85,2,)," ")&amp;IF(J20="","",","&amp;IFERROR(VLOOKUP($J20,※【触らない】【選択肢】!$K$4:$O$85,2,)," ")&amp;IF(K20="","",","&amp;IFERROR(VLOOKUP($K20,※【触らない】【選択肢】!$K$4:$O$85,2,)," ")&amp;IF(L20="","",","&amp;IFERROR(VLOOKUP($L20,※【触らない】【選択肢】!$K$4:$O$85,2,)," ")&amp;IF(M20="","",","&amp;IFERROR(VLOOKUP($M20,※【触らない】【選択肢】!$K$4:$O$85,2,)," ")&amp;IF(N20="","",","&amp;IFERROR(VLOOKUP($N20,※【触らない】【選択肢】!$K$4:$O$85,2,)," "))))))))</f>
        <v/>
      </c>
      <c r="P20" s="594" t="str">
        <f>IF(I20="","",(IFERROR(VLOOKUP($I20,※【触らない】【選択肢】!$K$4:$O$85,4,)," ")&amp;IF(J20="","",","&amp;IFERROR(VLOOKUP($J20,※【触らない】【選択肢】!$K$4:$O$85,4,)," ")&amp;IF(K20="","",","&amp;IFERROR(VLOOKUP($K20,※【触らない】【選択肢】!$K$4:$O$85,4,)," ")&amp;IF(L20="","",","&amp;IFERROR(VLOOKUP($L20,※【触らない】【選択肢】!$K$4:$O$85,4,)," ")&amp;IF(M20="","",","&amp;IFERROR(VLOOKUP($M20,※【触らない】【選択肢】!$K$4:$O$85,4,)," ")&amp;IF(N20="","",","&amp;IFERROR(VLOOKUP($N20,※【触らない】【選択肢】!$K$4:$O$85,4,)," "))))))))</f>
        <v/>
      </c>
      <c r="Q20" s="594" t="str">
        <f>IF(I20="","",(IFERROR(VLOOKUP($I20,※【触らない】【選択肢】!$K$4:$O$85,5,)," ")&amp;IF(J20="","",","&amp;IFERROR(VLOOKUP($J20,※【触らない】【選択肢】!$K$4:$O$85,5,)," ")&amp;IF(K20="","",","&amp;IFERROR(VLOOKUP($K20,※【触らない】【選択肢】!$K$4:$O$85,5,)," ")&amp;IF(L20="","",","&amp;IFERROR(VLOOKUP($L20,※【触らない】【選択肢】!$K$4:$O$85,5,)," ")&amp;IF(M20="","",","&amp;IFERROR(VLOOKUP($M20,※【触らない】【選択肢】!$K$4:$O$85,5,)," ")&amp;IF(N20="","",","&amp;IFERROR(VLOOKUP($N20,※【触らない】【選択肢】!$K$4:$O$85,5,)," "))))))))</f>
        <v/>
      </c>
      <c r="R20" s="290"/>
      <c r="S20" s="249"/>
      <c r="T20" s="250"/>
      <c r="U20" s="250"/>
      <c r="V20" s="250"/>
      <c r="W20" s="250"/>
      <c r="X20" s="250"/>
      <c r="Y20" s="250"/>
      <c r="Z20" s="250"/>
    </row>
    <row r="21" spans="3:26" ht="19.5" customHeight="1" x14ac:dyDescent="0.15">
      <c r="C21" s="282"/>
      <c r="D21" s="283"/>
      <c r="E21" s="284"/>
      <c r="F21" s="285"/>
      <c r="G21" s="285"/>
      <c r="H21" s="593">
        <f t="shared" si="0"/>
        <v>0</v>
      </c>
      <c r="I21" s="613"/>
      <c r="J21" s="613"/>
      <c r="K21" s="613"/>
      <c r="L21" s="613"/>
      <c r="M21" s="613"/>
      <c r="N21" s="613"/>
      <c r="O21" s="594" t="str">
        <f>IF(I21="","",(IFERROR(VLOOKUP($I21,※【触らない】【選択肢】!$K$4:$O$85,2,)," ")&amp;IF(J21="","",","&amp;IFERROR(VLOOKUP($J21,※【触らない】【選択肢】!$K$4:$O$85,2,)," ")&amp;IF(K21="","",","&amp;IFERROR(VLOOKUP($K21,※【触らない】【選択肢】!$K$4:$O$85,2,)," ")&amp;IF(L21="","",","&amp;IFERROR(VLOOKUP($L21,※【触らない】【選択肢】!$K$4:$O$85,2,)," ")&amp;IF(M21="","",","&amp;IFERROR(VLOOKUP($M21,※【触らない】【選択肢】!$K$4:$O$85,2,)," ")&amp;IF(N21="","",","&amp;IFERROR(VLOOKUP($N21,※【触らない】【選択肢】!$K$4:$O$85,2,)," "))))))))</f>
        <v/>
      </c>
      <c r="P21" s="594" t="str">
        <f>IF(I21="","",(IFERROR(VLOOKUP($I21,※【触らない】【選択肢】!$K$4:$O$85,4,)," ")&amp;IF(J21="","",","&amp;IFERROR(VLOOKUP($J21,※【触らない】【選択肢】!$K$4:$O$85,4,)," ")&amp;IF(K21="","",","&amp;IFERROR(VLOOKUP($K21,※【触らない】【選択肢】!$K$4:$O$85,4,)," ")&amp;IF(L21="","",","&amp;IFERROR(VLOOKUP($L21,※【触らない】【選択肢】!$K$4:$O$85,4,)," ")&amp;IF(M21="","",","&amp;IFERROR(VLOOKUP($M21,※【触らない】【選択肢】!$K$4:$O$85,4,)," ")&amp;IF(N21="","",","&amp;IFERROR(VLOOKUP($N21,※【触らない】【選択肢】!$K$4:$O$85,4,)," "))))))))</f>
        <v/>
      </c>
      <c r="Q21" s="594" t="str">
        <f>IF(I21="","",(IFERROR(VLOOKUP($I21,※【触らない】【選択肢】!$K$4:$O$85,5,)," ")&amp;IF(J21="","",","&amp;IFERROR(VLOOKUP($J21,※【触らない】【選択肢】!$K$4:$O$85,5,)," ")&amp;IF(K21="","",","&amp;IFERROR(VLOOKUP($K21,※【触らない】【選択肢】!$K$4:$O$85,5,)," ")&amp;IF(L21="","",","&amp;IFERROR(VLOOKUP($L21,※【触らない】【選択肢】!$K$4:$O$85,5,)," ")&amp;IF(M21="","",","&amp;IFERROR(VLOOKUP($M21,※【触らない】【選択肢】!$K$4:$O$85,5,)," ")&amp;IF(N21="","",","&amp;IFERROR(VLOOKUP($N21,※【触らない】【選択肢】!$K$4:$O$85,5,)," "))))))))</f>
        <v/>
      </c>
      <c r="R21" s="290"/>
      <c r="S21" s="249"/>
      <c r="T21" s="250"/>
      <c r="U21" s="404" t="s">
        <v>859</v>
      </c>
      <c r="V21" s="250"/>
      <c r="W21" s="250"/>
      <c r="X21" s="250"/>
      <c r="Y21" s="250"/>
      <c r="Z21" s="250"/>
    </row>
    <row r="22" spans="3:26" ht="19.5" customHeight="1" x14ac:dyDescent="0.15">
      <c r="C22" s="282"/>
      <c r="D22" s="283"/>
      <c r="E22" s="284"/>
      <c r="F22" s="285"/>
      <c r="G22" s="285"/>
      <c r="H22" s="592">
        <f t="shared" si="0"/>
        <v>0</v>
      </c>
      <c r="I22" s="613"/>
      <c r="J22" s="613"/>
      <c r="K22" s="613"/>
      <c r="L22" s="613"/>
      <c r="M22" s="613"/>
      <c r="N22" s="613"/>
      <c r="O22" s="594" t="str">
        <f>IF(I22="","",(IFERROR(VLOOKUP($I22,※【触らない】【選択肢】!$K$4:$O$85,2,)," ")&amp;IF(J22="","",","&amp;IFERROR(VLOOKUP($J22,※【触らない】【選択肢】!$K$4:$O$85,2,)," ")&amp;IF(K22="","",","&amp;IFERROR(VLOOKUP($K22,※【触らない】【選択肢】!$K$4:$O$85,2,)," ")&amp;IF(L22="","",","&amp;IFERROR(VLOOKUP($L22,※【触らない】【選択肢】!$K$4:$O$85,2,)," ")&amp;IF(M22="","",","&amp;IFERROR(VLOOKUP($M22,※【触らない】【選択肢】!$K$4:$O$85,2,)," ")&amp;IF(N22="","",","&amp;IFERROR(VLOOKUP($N22,※【触らない】【選択肢】!$K$4:$O$85,2,)," "))))))))</f>
        <v/>
      </c>
      <c r="P22" s="594" t="str">
        <f>IF(I22="","",(IFERROR(VLOOKUP($I22,※【触らない】【選択肢】!$K$4:$O$85,4,)," ")&amp;IF(J22="","",","&amp;IFERROR(VLOOKUP($J22,※【触らない】【選択肢】!$K$4:$O$85,4,)," ")&amp;IF(K22="","",","&amp;IFERROR(VLOOKUP($K22,※【触らない】【選択肢】!$K$4:$O$85,4,)," ")&amp;IF(L22="","",","&amp;IFERROR(VLOOKUP($L22,※【触らない】【選択肢】!$K$4:$O$85,4,)," ")&amp;IF(M22="","",","&amp;IFERROR(VLOOKUP($M22,※【触らない】【選択肢】!$K$4:$O$85,4,)," ")&amp;IF(N22="","",","&amp;IFERROR(VLOOKUP($N22,※【触らない】【選択肢】!$K$4:$O$85,4,)," "))))))))</f>
        <v/>
      </c>
      <c r="Q22" s="594" t="str">
        <f>IF(I22="","",(IFERROR(VLOOKUP($I22,※【触らない】【選択肢】!$K$4:$O$85,5,)," ")&amp;IF(J22="","",","&amp;IFERROR(VLOOKUP($J22,※【触らない】【選択肢】!$K$4:$O$85,5,)," ")&amp;IF(K22="","",","&amp;IFERROR(VLOOKUP($K22,※【触らない】【選択肢】!$K$4:$O$85,5,)," ")&amp;IF(L22="","",","&amp;IFERROR(VLOOKUP($L22,※【触らない】【選択肢】!$K$4:$O$85,5,)," ")&amp;IF(M22="","",","&amp;IFERROR(VLOOKUP($M22,※【触らない】【選択肢】!$K$4:$O$85,5,)," ")&amp;IF(N22="","",","&amp;IFERROR(VLOOKUP($N22,※【触らない】【選択肢】!$K$4:$O$85,5,)," "))))))))</f>
        <v/>
      </c>
      <c r="R22" s="290"/>
      <c r="S22" s="249"/>
      <c r="T22" s="250"/>
      <c r="U22" s="404" t="s">
        <v>860</v>
      </c>
      <c r="V22" s="250"/>
      <c r="W22" s="250"/>
      <c r="X22" s="250"/>
      <c r="Y22" s="250"/>
      <c r="Z22" s="250"/>
    </row>
    <row r="23" spans="3:26" ht="19.5" customHeight="1" x14ac:dyDescent="0.15">
      <c r="C23" s="282"/>
      <c r="D23" s="283"/>
      <c r="E23" s="284"/>
      <c r="F23" s="285"/>
      <c r="G23" s="285"/>
      <c r="H23" s="592"/>
      <c r="I23" s="613"/>
      <c r="J23" s="613"/>
      <c r="K23" s="613"/>
      <c r="L23" s="613"/>
      <c r="M23" s="613"/>
      <c r="N23" s="613"/>
      <c r="O23" s="594"/>
      <c r="P23" s="594"/>
      <c r="Q23" s="594"/>
      <c r="R23" s="290"/>
      <c r="S23" s="249"/>
      <c r="T23" s="250"/>
      <c r="U23" s="706" t="s">
        <v>861</v>
      </c>
      <c r="V23" s="707"/>
      <c r="W23" s="707"/>
      <c r="X23" s="707"/>
      <c r="Y23" s="250"/>
      <c r="Z23" s="250"/>
    </row>
    <row r="24" spans="3:26" ht="19.5" customHeight="1" x14ac:dyDescent="0.15">
      <c r="C24" s="282"/>
      <c r="D24" s="283"/>
      <c r="E24" s="284"/>
      <c r="F24" s="285"/>
      <c r="G24" s="285"/>
      <c r="H24" s="592">
        <f t="shared" si="0"/>
        <v>0</v>
      </c>
      <c r="I24" s="613"/>
      <c r="J24" s="613"/>
      <c r="K24" s="613"/>
      <c r="L24" s="613"/>
      <c r="M24" s="613"/>
      <c r="N24" s="613"/>
      <c r="O24" s="594" t="str">
        <f>IF(I24="","",(IFERROR(VLOOKUP($I24,※【触らない】【選択肢】!$K$4:$O$85,2,)," ")&amp;IF(J24="","",","&amp;IFERROR(VLOOKUP($J24,※【触らない】【選択肢】!$K$4:$O$85,2,)," ")&amp;IF(K24="","",","&amp;IFERROR(VLOOKUP($K24,※【触らない】【選択肢】!$K$4:$O$85,2,)," ")&amp;IF(L24="","",","&amp;IFERROR(VLOOKUP($L24,※【触らない】【選択肢】!$K$4:$O$85,2,)," ")&amp;IF(M24="","",","&amp;IFERROR(VLOOKUP($M24,※【触らない】【選択肢】!$K$4:$O$85,2,)," ")&amp;IF(N24="","",","&amp;IFERROR(VLOOKUP($N24,※【触らない】【選択肢】!$K$4:$O$85,2,)," "))))))))</f>
        <v/>
      </c>
      <c r="P24" s="594" t="str">
        <f>IF(I24="","",(IFERROR(VLOOKUP($I24,※【触らない】【選択肢】!$K$4:$O$85,4,)," ")&amp;IF(J24="","",","&amp;IFERROR(VLOOKUP($J24,※【触らない】【選択肢】!$K$4:$O$85,4,)," ")&amp;IF(K24="","",","&amp;IFERROR(VLOOKUP($K24,※【触らない】【選択肢】!$K$4:$O$85,4,)," ")&amp;IF(L24="","",","&amp;IFERROR(VLOOKUP($L24,※【触らない】【選択肢】!$K$4:$O$85,4,)," ")&amp;IF(M24="","",","&amp;IFERROR(VLOOKUP($M24,※【触らない】【選択肢】!$K$4:$O$85,4,)," ")&amp;IF(N24="","",","&amp;IFERROR(VLOOKUP($N24,※【触らない】【選択肢】!$K$4:$O$85,4,)," "))))))))</f>
        <v/>
      </c>
      <c r="Q24" s="594" t="str">
        <f>IF(I24="","",(IFERROR(VLOOKUP($I24,※【触らない】【選択肢】!$K$4:$O$85,5,)," ")&amp;IF(J24="","",","&amp;IFERROR(VLOOKUP($J24,※【触らない】【選択肢】!$K$4:$O$85,5,)," ")&amp;IF(K24="","",","&amp;IFERROR(VLOOKUP($K24,※【触らない】【選択肢】!$K$4:$O$85,5,)," ")&amp;IF(L24="","",","&amp;IFERROR(VLOOKUP($L24,※【触らない】【選択肢】!$K$4:$O$85,5,)," ")&amp;IF(M24="","",","&amp;IFERROR(VLOOKUP($M24,※【触らない】【選択肢】!$K$4:$O$85,5,)," ")&amp;IF(N24="","",","&amp;IFERROR(VLOOKUP($N24,※【触らない】【選択肢】!$K$4:$O$85,5,)," "))))))))</f>
        <v/>
      </c>
      <c r="R24" s="290"/>
      <c r="S24" s="249"/>
      <c r="T24" s="250"/>
      <c r="U24" s="706" t="s">
        <v>862</v>
      </c>
      <c r="V24" s="707"/>
      <c r="W24" s="707"/>
      <c r="X24" s="707"/>
      <c r="Y24" s="250"/>
      <c r="Z24" s="250"/>
    </row>
    <row r="25" spans="3:26" ht="19.5" customHeight="1" x14ac:dyDescent="0.15">
      <c r="C25" s="282"/>
      <c r="D25" s="283"/>
      <c r="E25" s="284"/>
      <c r="F25" s="285"/>
      <c r="G25" s="285"/>
      <c r="H25" s="592"/>
      <c r="I25" s="613"/>
      <c r="J25" s="613"/>
      <c r="K25" s="613"/>
      <c r="L25" s="613"/>
      <c r="M25" s="613"/>
      <c r="N25" s="613"/>
      <c r="O25" s="594"/>
      <c r="P25" s="594"/>
      <c r="Q25" s="594"/>
      <c r="R25" s="290"/>
      <c r="S25" s="249"/>
      <c r="T25" s="250"/>
      <c r="U25" s="404" t="s">
        <v>863</v>
      </c>
      <c r="V25" s="250"/>
      <c r="W25" s="250"/>
      <c r="X25" s="250"/>
      <c r="Y25" s="250"/>
      <c r="Z25" s="250"/>
    </row>
    <row r="26" spans="3:26" ht="19.5" customHeight="1" x14ac:dyDescent="0.15">
      <c r="C26" s="282"/>
      <c r="D26" s="283"/>
      <c r="E26" s="284"/>
      <c r="F26" s="285"/>
      <c r="G26" s="285"/>
      <c r="H26" s="592">
        <f t="shared" si="0"/>
        <v>0</v>
      </c>
      <c r="I26" s="613"/>
      <c r="J26" s="613"/>
      <c r="K26" s="613"/>
      <c r="L26" s="613"/>
      <c r="M26" s="613"/>
      <c r="N26" s="613"/>
      <c r="O26" s="594" t="str">
        <f>IF(I26="","",(IFERROR(VLOOKUP($I26,※【触らない】【選択肢】!$K$4:$O$85,2,)," ")&amp;IF(J26="","",","&amp;IFERROR(VLOOKUP($J26,※【触らない】【選択肢】!$K$4:$O$85,2,)," ")&amp;IF(K26="","",","&amp;IFERROR(VLOOKUP($K26,※【触らない】【選択肢】!$K$4:$O$85,2,)," ")&amp;IF(L26="","",","&amp;IFERROR(VLOOKUP($L26,※【触らない】【選択肢】!$K$4:$O$85,2,)," ")&amp;IF(M26="","",","&amp;IFERROR(VLOOKUP($M26,※【触らない】【選択肢】!$K$4:$O$85,2,)," ")&amp;IF(N26="","",","&amp;IFERROR(VLOOKUP($N26,※【触らない】【選択肢】!$K$4:$O$85,2,)," "))))))))</f>
        <v/>
      </c>
      <c r="P26" s="594" t="str">
        <f>IF(I26="","",(IFERROR(VLOOKUP($I26,※【触らない】【選択肢】!$K$4:$O$85,4,)," ")&amp;IF(J26="","",","&amp;IFERROR(VLOOKUP($J26,※【触らない】【選択肢】!$K$4:$O$85,4,)," ")&amp;IF(K26="","",","&amp;IFERROR(VLOOKUP($K26,※【触らない】【選択肢】!$K$4:$O$85,4,)," ")&amp;IF(L26="","",","&amp;IFERROR(VLOOKUP($L26,※【触らない】【選択肢】!$K$4:$O$85,4,)," ")&amp;IF(M26="","",","&amp;IFERROR(VLOOKUP($M26,※【触らない】【選択肢】!$K$4:$O$85,4,)," ")&amp;IF(N26="","",","&amp;IFERROR(VLOOKUP($N26,※【触らない】【選択肢】!$K$4:$O$85,4,)," "))))))))</f>
        <v/>
      </c>
      <c r="Q26" s="594" t="str">
        <f>IF(I26="","",(IFERROR(VLOOKUP($I26,※【触らない】【選択肢】!$K$4:$O$85,5,)," ")&amp;IF(J26="","",","&amp;IFERROR(VLOOKUP($J26,※【触らない】【選択肢】!$K$4:$O$85,5,)," ")&amp;IF(K26="","",","&amp;IFERROR(VLOOKUP($K26,※【触らない】【選択肢】!$K$4:$O$85,5,)," ")&amp;IF(L26="","",","&amp;IFERROR(VLOOKUP($L26,※【触らない】【選択肢】!$K$4:$O$85,5,)," ")&amp;IF(M26="","",","&amp;IFERROR(VLOOKUP($M26,※【触らない】【選択肢】!$K$4:$O$85,5,)," ")&amp;IF(N26="","",","&amp;IFERROR(VLOOKUP($N26,※【触らない】【選択肢】!$K$4:$O$85,5,)," "))))))))</f>
        <v/>
      </c>
      <c r="R26" s="290"/>
      <c r="S26" s="249"/>
      <c r="T26" s="250"/>
      <c r="U26" s="706" t="s">
        <v>864</v>
      </c>
      <c r="V26" s="250"/>
      <c r="W26" s="250"/>
      <c r="X26" s="250"/>
      <c r="Y26" s="250"/>
      <c r="Z26" s="250"/>
    </row>
    <row r="27" spans="3:26" ht="19.5" customHeight="1" x14ac:dyDescent="0.15">
      <c r="C27" s="282"/>
      <c r="D27" s="283"/>
      <c r="E27" s="284"/>
      <c r="F27" s="285"/>
      <c r="G27" s="285"/>
      <c r="H27" s="592">
        <f t="shared" si="0"/>
        <v>0</v>
      </c>
      <c r="I27" s="613"/>
      <c r="J27" s="613"/>
      <c r="K27" s="613"/>
      <c r="L27" s="613"/>
      <c r="M27" s="613"/>
      <c r="N27" s="613"/>
      <c r="O27" s="594" t="str">
        <f>IF(I27="","",(IFERROR(VLOOKUP($I27,※【触らない】【選択肢】!$K$4:$O$85,2,)," ")&amp;IF(J27="","",","&amp;IFERROR(VLOOKUP($J27,※【触らない】【選択肢】!$K$4:$O$85,2,)," ")&amp;IF(K27="","",","&amp;IFERROR(VLOOKUP($K27,※【触らない】【選択肢】!$K$4:$O$85,2,)," ")&amp;IF(L27="","",","&amp;IFERROR(VLOOKUP($L27,※【触らない】【選択肢】!$K$4:$O$85,2,)," ")&amp;IF(M27="","",","&amp;IFERROR(VLOOKUP($M27,※【触らない】【選択肢】!$K$4:$O$85,2,)," ")&amp;IF(N27="","",","&amp;IFERROR(VLOOKUP($N27,※【触らない】【選択肢】!$K$4:$O$85,2,)," "))))))))</f>
        <v/>
      </c>
      <c r="P27" s="594" t="str">
        <f>IF(I27="","",(IFERROR(VLOOKUP($I27,※【触らない】【選択肢】!$K$4:$O$85,4,)," ")&amp;IF(J27="","",","&amp;IFERROR(VLOOKUP($J27,※【触らない】【選択肢】!$K$4:$O$85,4,)," ")&amp;IF(K27="","",","&amp;IFERROR(VLOOKUP($K27,※【触らない】【選択肢】!$K$4:$O$85,4,)," ")&amp;IF(L27="","",","&amp;IFERROR(VLOOKUP($L27,※【触らない】【選択肢】!$K$4:$O$85,4,)," ")&amp;IF(M27="","",","&amp;IFERROR(VLOOKUP($M27,※【触らない】【選択肢】!$K$4:$O$85,4,)," ")&amp;IF(N27="","",","&amp;IFERROR(VLOOKUP($N27,※【触らない】【選択肢】!$K$4:$O$85,4,)," "))))))))</f>
        <v/>
      </c>
      <c r="Q27" s="594" t="str">
        <f>IF(I27="","",(IFERROR(VLOOKUP($I27,※【触らない】【選択肢】!$K$4:$O$85,5,)," ")&amp;IF(J27="","",","&amp;IFERROR(VLOOKUP($J27,※【触らない】【選択肢】!$K$4:$O$85,5,)," ")&amp;IF(K27="","",","&amp;IFERROR(VLOOKUP($K27,※【触らない】【選択肢】!$K$4:$O$85,5,)," ")&amp;IF(L27="","",","&amp;IFERROR(VLOOKUP($L27,※【触らない】【選択肢】!$K$4:$O$85,5,)," ")&amp;IF(M27="","",","&amp;IFERROR(VLOOKUP($M27,※【触らない】【選択肢】!$K$4:$O$85,5,)," ")&amp;IF(N27="","",","&amp;IFERROR(VLOOKUP($N27,※【触らない】【選択肢】!$K$4:$O$85,5,)," "))))))))</f>
        <v/>
      </c>
      <c r="R27" s="290"/>
      <c r="S27" s="249"/>
      <c r="T27" s="250"/>
      <c r="U27" s="404" t="s">
        <v>865</v>
      </c>
      <c r="V27" s="250"/>
      <c r="W27" s="250"/>
      <c r="X27" s="250"/>
      <c r="Y27" s="250"/>
      <c r="Z27" s="250"/>
    </row>
    <row r="28" spans="3:26" ht="19.5" customHeight="1" x14ac:dyDescent="0.15">
      <c r="C28" s="282"/>
      <c r="D28" s="283"/>
      <c r="E28" s="284"/>
      <c r="F28" s="285"/>
      <c r="G28" s="285"/>
      <c r="H28" s="592">
        <f t="shared" si="0"/>
        <v>0</v>
      </c>
      <c r="I28" s="613"/>
      <c r="J28" s="613"/>
      <c r="K28" s="613"/>
      <c r="L28" s="613"/>
      <c r="M28" s="613"/>
      <c r="N28" s="613"/>
      <c r="O28" s="594" t="str">
        <f>IF(I28="","",(IFERROR(VLOOKUP($I28,※【触らない】【選択肢】!$K$4:$O$85,2,)," ")&amp;IF(J28="","",","&amp;IFERROR(VLOOKUP($J28,※【触らない】【選択肢】!$K$4:$O$85,2,)," ")&amp;IF(K28="","",","&amp;IFERROR(VLOOKUP($K28,※【触らない】【選択肢】!$K$4:$O$85,2,)," ")&amp;IF(L28="","",","&amp;IFERROR(VLOOKUP($L28,※【触らない】【選択肢】!$K$4:$O$85,2,)," ")&amp;IF(M28="","",","&amp;IFERROR(VLOOKUP($M28,※【触らない】【選択肢】!$K$4:$O$85,2,)," ")&amp;IF(N28="","",","&amp;IFERROR(VLOOKUP($N28,※【触らない】【選択肢】!$K$4:$O$85,2,)," "))))))))</f>
        <v/>
      </c>
      <c r="P28" s="594" t="str">
        <f>IF(I28="","",(IFERROR(VLOOKUP($I28,※【触らない】【選択肢】!$K$4:$O$85,4,)," ")&amp;IF(J28="","",","&amp;IFERROR(VLOOKUP($J28,※【触らない】【選択肢】!$K$4:$O$85,4,)," ")&amp;IF(K28="","",","&amp;IFERROR(VLOOKUP($K28,※【触らない】【選択肢】!$K$4:$O$85,4,)," ")&amp;IF(L28="","",","&amp;IFERROR(VLOOKUP($L28,※【触らない】【選択肢】!$K$4:$O$85,4,)," ")&amp;IF(M28="","",","&amp;IFERROR(VLOOKUP($M28,※【触らない】【選択肢】!$K$4:$O$85,4,)," ")&amp;IF(N28="","",","&amp;IFERROR(VLOOKUP($N28,※【触らない】【選択肢】!$K$4:$O$85,4,)," "))))))))</f>
        <v/>
      </c>
      <c r="Q28" s="594" t="str">
        <f>IF(I28="","",(IFERROR(VLOOKUP($I28,※【触らない】【選択肢】!$K$4:$O$85,5,)," ")&amp;IF(J28="","",","&amp;IFERROR(VLOOKUP($J28,※【触らない】【選択肢】!$K$4:$O$85,5,)," ")&amp;IF(K28="","",","&amp;IFERROR(VLOOKUP($K28,※【触らない】【選択肢】!$K$4:$O$85,5,)," ")&amp;IF(L28="","",","&amp;IFERROR(VLOOKUP($L28,※【触らない】【選択肢】!$K$4:$O$85,5,)," ")&amp;IF(M28="","",","&amp;IFERROR(VLOOKUP($M28,※【触らない】【選択肢】!$K$4:$O$85,5,)," ")&amp;IF(N28="","",","&amp;IFERROR(VLOOKUP($N28,※【触らない】【選択肢】!$K$4:$O$85,5,)," "))))))))</f>
        <v/>
      </c>
      <c r="R28" s="290"/>
      <c r="S28" s="249"/>
      <c r="T28" s="250"/>
      <c r="U28" s="404" t="s">
        <v>866</v>
      </c>
      <c r="V28" s="250"/>
      <c r="W28" s="250"/>
      <c r="X28" s="250"/>
      <c r="Y28" s="250"/>
      <c r="Z28" s="250"/>
    </row>
    <row r="29" spans="3:26" ht="19.5" customHeight="1" x14ac:dyDescent="0.15">
      <c r="C29" s="282"/>
      <c r="D29" s="283"/>
      <c r="E29" s="284"/>
      <c r="F29" s="285"/>
      <c r="G29" s="285"/>
      <c r="H29" s="592">
        <f t="shared" si="0"/>
        <v>0</v>
      </c>
      <c r="I29" s="613"/>
      <c r="J29" s="613"/>
      <c r="K29" s="613"/>
      <c r="L29" s="613"/>
      <c r="M29" s="613"/>
      <c r="N29" s="613"/>
      <c r="O29" s="594" t="str">
        <f>IF(I29="","",(IFERROR(VLOOKUP($I29,※【触らない】【選択肢】!$K$4:$O$85,2,)," ")&amp;IF(J29="","",","&amp;IFERROR(VLOOKUP($J29,※【触らない】【選択肢】!$K$4:$O$85,2,)," ")&amp;IF(K29="","",","&amp;IFERROR(VLOOKUP($K29,※【触らない】【選択肢】!$K$4:$O$85,2,)," ")&amp;IF(L29="","",","&amp;IFERROR(VLOOKUP($L29,※【触らない】【選択肢】!$K$4:$O$85,2,)," ")&amp;IF(M29="","",","&amp;IFERROR(VLOOKUP($M29,※【触らない】【選択肢】!$K$4:$O$85,2,)," ")&amp;IF(N29="","",","&amp;IFERROR(VLOOKUP($N29,※【触らない】【選択肢】!$K$4:$O$85,2,)," "))))))))</f>
        <v/>
      </c>
      <c r="P29" s="594" t="str">
        <f>IF(I29="","",(IFERROR(VLOOKUP($I29,※【触らない】【選択肢】!$K$4:$O$85,4,)," ")&amp;IF(J29="","",","&amp;IFERROR(VLOOKUP($J29,※【触らない】【選択肢】!$K$4:$O$85,4,)," ")&amp;IF(K29="","",","&amp;IFERROR(VLOOKUP($K29,※【触らない】【選択肢】!$K$4:$O$85,4,)," ")&amp;IF(L29="","",","&amp;IFERROR(VLOOKUP($L29,※【触らない】【選択肢】!$K$4:$O$85,4,)," ")&amp;IF(M29="","",","&amp;IFERROR(VLOOKUP($M29,※【触らない】【選択肢】!$K$4:$O$85,4,)," ")&amp;IF(N29="","",","&amp;IFERROR(VLOOKUP($N29,※【触らない】【選択肢】!$K$4:$O$85,4,)," "))))))))</f>
        <v/>
      </c>
      <c r="Q29" s="594" t="str">
        <f>IF(I29="","",(IFERROR(VLOOKUP($I29,※【触らない】【選択肢】!$K$4:$O$85,5,)," ")&amp;IF(J29="","",","&amp;IFERROR(VLOOKUP($J29,※【触らない】【選択肢】!$K$4:$O$85,5,)," ")&amp;IF(K29="","",","&amp;IFERROR(VLOOKUP($K29,※【触らない】【選択肢】!$K$4:$O$85,5,)," ")&amp;IF(L29="","",","&amp;IFERROR(VLOOKUP($L29,※【触らない】【選択肢】!$K$4:$O$85,5,)," ")&amp;IF(M29="","",","&amp;IFERROR(VLOOKUP($M29,※【触らない】【選択肢】!$K$4:$O$85,5,)," ")&amp;IF(N29="","",","&amp;IFERROR(VLOOKUP($N29,※【触らない】【選択肢】!$K$4:$O$85,5,)," "))))))))</f>
        <v/>
      </c>
      <c r="R29" s="290"/>
      <c r="S29" s="249"/>
      <c r="T29" s="250"/>
      <c r="U29" s="706" t="s">
        <v>867</v>
      </c>
      <c r="V29" s="250"/>
      <c r="W29" s="250"/>
      <c r="X29" s="250"/>
      <c r="Y29" s="250"/>
      <c r="Z29" s="250"/>
    </row>
    <row r="30" spans="3:26" ht="19.5" customHeight="1" x14ac:dyDescent="0.15">
      <c r="C30" s="282"/>
      <c r="D30" s="283"/>
      <c r="E30" s="284"/>
      <c r="F30" s="285"/>
      <c r="G30" s="285"/>
      <c r="H30" s="592">
        <f t="shared" si="0"/>
        <v>0</v>
      </c>
      <c r="I30" s="613"/>
      <c r="J30" s="613"/>
      <c r="K30" s="613"/>
      <c r="L30" s="613"/>
      <c r="M30" s="613"/>
      <c r="N30" s="613"/>
      <c r="O30" s="594" t="str">
        <f>IF(I30="","",(IFERROR(VLOOKUP($I30,※【触らない】【選択肢】!$K$4:$O$85,2,)," ")&amp;IF(J30="","",","&amp;IFERROR(VLOOKUP($J30,※【触らない】【選択肢】!$K$4:$O$85,2,)," ")&amp;IF(K30="","",","&amp;IFERROR(VLOOKUP($K30,※【触らない】【選択肢】!$K$4:$O$85,2,)," ")&amp;IF(L30="","",","&amp;IFERROR(VLOOKUP($L30,※【触らない】【選択肢】!$K$4:$O$85,2,)," ")&amp;IF(M30="","",","&amp;IFERROR(VLOOKUP($M30,※【触らない】【選択肢】!$K$4:$O$85,2,)," ")&amp;IF(N30="","",","&amp;IFERROR(VLOOKUP($N30,※【触らない】【選択肢】!$K$4:$O$85,2,)," "))))))))</f>
        <v/>
      </c>
      <c r="P30" s="594" t="str">
        <f>IF(I30="","",(IFERROR(VLOOKUP($I30,※【触らない】【選択肢】!$K$4:$O$85,4,)," ")&amp;IF(J30="","",","&amp;IFERROR(VLOOKUP($J30,※【触らない】【選択肢】!$K$4:$O$85,4,)," ")&amp;IF(K30="","",","&amp;IFERROR(VLOOKUP($K30,※【触らない】【選択肢】!$K$4:$O$85,4,)," ")&amp;IF(L30="","",","&amp;IFERROR(VLOOKUP($L30,※【触らない】【選択肢】!$K$4:$O$85,4,)," ")&amp;IF(M30="","",","&amp;IFERROR(VLOOKUP($M30,※【触らない】【選択肢】!$K$4:$O$85,4,)," ")&amp;IF(N30="","",","&amp;IFERROR(VLOOKUP($N30,※【触らない】【選択肢】!$K$4:$O$85,4,)," "))))))))</f>
        <v/>
      </c>
      <c r="Q30" s="594" t="str">
        <f>IF(I30="","",(IFERROR(VLOOKUP($I30,※【触らない】【選択肢】!$K$4:$O$85,5,)," ")&amp;IF(J30="","",","&amp;IFERROR(VLOOKUP($J30,※【触らない】【選択肢】!$K$4:$O$85,5,)," ")&amp;IF(K30="","",","&amp;IFERROR(VLOOKUP($K30,※【触らない】【選択肢】!$K$4:$O$85,5,)," ")&amp;IF(L30="","",","&amp;IFERROR(VLOOKUP($L30,※【触らない】【選択肢】!$K$4:$O$85,5,)," ")&amp;IF(M30="","",","&amp;IFERROR(VLOOKUP($M30,※【触らない】【選択肢】!$K$4:$O$85,5,)," ")&amp;IF(N30="","",","&amp;IFERROR(VLOOKUP($N30,※【触らない】【選択肢】!$K$4:$O$85,5,)," "))))))))</f>
        <v/>
      </c>
      <c r="R30" s="290"/>
      <c r="S30" s="249"/>
      <c r="T30" s="250"/>
      <c r="U30" s="404" t="s">
        <v>868</v>
      </c>
      <c r="V30" s="250"/>
      <c r="W30" s="250"/>
      <c r="X30" s="250"/>
      <c r="Y30" s="250"/>
      <c r="Z30" s="250"/>
    </row>
    <row r="31" spans="3:26" ht="19.5" customHeight="1" x14ac:dyDescent="0.15">
      <c r="C31" s="282"/>
      <c r="D31" s="283"/>
      <c r="E31" s="284"/>
      <c r="F31" s="285"/>
      <c r="G31" s="285"/>
      <c r="H31" s="592">
        <f t="shared" si="0"/>
        <v>0</v>
      </c>
      <c r="I31" s="613"/>
      <c r="J31" s="613"/>
      <c r="K31" s="613"/>
      <c r="L31" s="613"/>
      <c r="M31" s="613"/>
      <c r="N31" s="613"/>
      <c r="O31" s="594" t="str">
        <f>IF(I31="","",(IFERROR(VLOOKUP($I31,※【触らない】【選択肢】!$K$4:$O$85,2,)," ")&amp;IF(J31="","",","&amp;IFERROR(VLOOKUP($J31,※【触らない】【選択肢】!$K$4:$O$85,2,)," ")&amp;IF(K31="","",","&amp;IFERROR(VLOOKUP($K31,※【触らない】【選択肢】!$K$4:$O$85,2,)," ")&amp;IF(L31="","",","&amp;IFERROR(VLOOKUP($L31,※【触らない】【選択肢】!$K$4:$O$85,2,)," ")&amp;IF(M31="","",","&amp;IFERROR(VLOOKUP($M31,※【触らない】【選択肢】!$K$4:$O$85,2,)," ")&amp;IF(N31="","",","&amp;IFERROR(VLOOKUP($N31,※【触らない】【選択肢】!$K$4:$O$85,2,)," "))))))))</f>
        <v/>
      </c>
      <c r="P31" s="594" t="str">
        <f>IF(I31="","",(IFERROR(VLOOKUP($I31,※【触らない】【選択肢】!$K$4:$O$85,4,)," ")&amp;IF(J31="","",","&amp;IFERROR(VLOOKUP($J31,※【触らない】【選択肢】!$K$4:$O$85,4,)," ")&amp;IF(K31="","",","&amp;IFERROR(VLOOKUP($K31,※【触らない】【選択肢】!$K$4:$O$85,4,)," ")&amp;IF(L31="","",","&amp;IFERROR(VLOOKUP($L31,※【触らない】【選択肢】!$K$4:$O$85,4,)," ")&amp;IF(M31="","",","&amp;IFERROR(VLOOKUP($M31,※【触らない】【選択肢】!$K$4:$O$85,4,)," ")&amp;IF(N31="","",","&amp;IFERROR(VLOOKUP($N31,※【触らない】【選択肢】!$K$4:$O$85,4,)," "))))))))</f>
        <v/>
      </c>
      <c r="Q31" s="594" t="str">
        <f>IF(I31="","",(IFERROR(VLOOKUP($I31,※【触らない】【選択肢】!$K$4:$O$85,5,)," ")&amp;IF(J31="","",","&amp;IFERROR(VLOOKUP($J31,※【触らない】【選択肢】!$K$4:$O$85,5,)," ")&amp;IF(K31="","",","&amp;IFERROR(VLOOKUP($K31,※【触らない】【選択肢】!$K$4:$O$85,5,)," ")&amp;IF(L31="","",","&amp;IFERROR(VLOOKUP($L31,※【触らない】【選択肢】!$K$4:$O$85,5,)," ")&amp;IF(M31="","",","&amp;IFERROR(VLOOKUP($M31,※【触らない】【選択肢】!$K$4:$O$85,5,)," ")&amp;IF(N31="","",","&amp;IFERROR(VLOOKUP($N31,※【触らない】【選択肢】!$K$4:$O$85,5,)," "))))))))</f>
        <v/>
      </c>
      <c r="R31" s="290"/>
      <c r="S31" s="249"/>
      <c r="T31" s="250"/>
      <c r="U31" s="706" t="s">
        <v>869</v>
      </c>
      <c r="V31" s="250"/>
      <c r="W31" s="250"/>
      <c r="X31" s="250"/>
      <c r="Y31" s="250"/>
      <c r="Z31" s="250"/>
    </row>
    <row r="32" spans="3:26" ht="19.5" customHeight="1" x14ac:dyDescent="0.15">
      <c r="C32" s="282"/>
      <c r="D32" s="283"/>
      <c r="E32" s="284"/>
      <c r="F32" s="285"/>
      <c r="G32" s="285"/>
      <c r="H32" s="592">
        <f t="shared" si="0"/>
        <v>0</v>
      </c>
      <c r="I32" s="613"/>
      <c r="J32" s="613"/>
      <c r="K32" s="613"/>
      <c r="L32" s="613"/>
      <c r="M32" s="613"/>
      <c r="N32" s="613"/>
      <c r="O32" s="594" t="str">
        <f>IF(I32="","",(IFERROR(VLOOKUP($I32,※【触らない】【選択肢】!$K$4:$O$85,2,)," ")&amp;IF(J32="","",","&amp;IFERROR(VLOOKUP($J32,※【触らない】【選択肢】!$K$4:$O$85,2,)," ")&amp;IF(K32="","",","&amp;IFERROR(VLOOKUP($K32,※【触らない】【選択肢】!$K$4:$O$85,2,)," ")&amp;IF(L32="","",","&amp;IFERROR(VLOOKUP($L32,※【触らない】【選択肢】!$K$4:$O$85,2,)," ")&amp;IF(M32="","",","&amp;IFERROR(VLOOKUP($M32,※【触らない】【選択肢】!$K$4:$O$85,2,)," ")&amp;IF(N32="","",","&amp;IFERROR(VLOOKUP($N32,※【触らない】【選択肢】!$K$4:$O$85,2,)," "))))))))</f>
        <v/>
      </c>
      <c r="P32" s="594" t="str">
        <f>IF(I32="","",(IFERROR(VLOOKUP($I32,※【触らない】【選択肢】!$K$4:$O$85,4,)," ")&amp;IF(J32="","",","&amp;IFERROR(VLOOKUP($J32,※【触らない】【選択肢】!$K$4:$O$85,4,)," ")&amp;IF(K32="","",","&amp;IFERROR(VLOOKUP($K32,※【触らない】【選択肢】!$K$4:$O$85,4,)," ")&amp;IF(L32="","",","&amp;IFERROR(VLOOKUP($L32,※【触らない】【選択肢】!$K$4:$O$85,4,)," ")&amp;IF(M32="","",","&amp;IFERROR(VLOOKUP($M32,※【触らない】【選択肢】!$K$4:$O$85,4,)," ")&amp;IF(N32="","",","&amp;IFERROR(VLOOKUP($N32,※【触らない】【選択肢】!$K$4:$O$85,4,)," "))))))))</f>
        <v/>
      </c>
      <c r="Q32" s="594" t="str">
        <f>IF(I32="","",(IFERROR(VLOOKUP($I32,※【触らない】【選択肢】!$K$4:$O$85,5,)," ")&amp;IF(J32="","",","&amp;IFERROR(VLOOKUP($J32,※【触らない】【選択肢】!$K$4:$O$85,5,)," ")&amp;IF(K32="","",","&amp;IFERROR(VLOOKUP($K32,※【触らない】【選択肢】!$K$4:$O$85,5,)," ")&amp;IF(L32="","",","&amp;IFERROR(VLOOKUP($L32,※【触らない】【選択肢】!$K$4:$O$85,5,)," ")&amp;IF(M32="","",","&amp;IFERROR(VLOOKUP($M32,※【触らない】【選択肢】!$K$4:$O$85,5,)," ")&amp;IF(N32="","",","&amp;IFERROR(VLOOKUP($N32,※【触らない】【選択肢】!$K$4:$O$85,5,)," "))))))))</f>
        <v/>
      </c>
      <c r="R32" s="290"/>
      <c r="S32" s="249"/>
      <c r="T32" s="250"/>
      <c r="U32" s="706" t="s">
        <v>870</v>
      </c>
      <c r="V32" s="250"/>
      <c r="W32" s="250"/>
      <c r="X32" s="250"/>
      <c r="Y32" s="250"/>
      <c r="Z32" s="250"/>
    </row>
    <row r="33" spans="3:26" ht="19.5" customHeight="1" x14ac:dyDescent="0.15">
      <c r="C33" s="288"/>
      <c r="D33" s="286"/>
      <c r="E33" s="284"/>
      <c r="F33" s="285"/>
      <c r="G33" s="287"/>
      <c r="H33" s="592">
        <f t="shared" si="0"/>
        <v>0</v>
      </c>
      <c r="I33" s="614"/>
      <c r="J33" s="614"/>
      <c r="K33" s="614"/>
      <c r="L33" s="614"/>
      <c r="M33" s="614"/>
      <c r="N33" s="614"/>
      <c r="O33" s="594" t="str">
        <f>IF(I33="","",(IFERROR(VLOOKUP($I33,※【触らない】【選択肢】!$K$4:$O$85,2,)," ")&amp;IF(J33="","",","&amp;IFERROR(VLOOKUP($J33,※【触らない】【選択肢】!$K$4:$O$85,2,)," ")&amp;IF(K33="","",","&amp;IFERROR(VLOOKUP($K33,※【触らない】【選択肢】!$K$4:$O$85,2,)," ")&amp;IF(L33="","",","&amp;IFERROR(VLOOKUP($L33,※【触らない】【選択肢】!$K$4:$O$85,2,)," ")&amp;IF(M33="","",","&amp;IFERROR(VLOOKUP($M33,※【触らない】【選択肢】!$K$4:$O$85,2,)," ")&amp;IF(N33="","",","&amp;IFERROR(VLOOKUP($N33,※【触らない】【選択肢】!$K$4:$O$85,2,)," "))))))))</f>
        <v/>
      </c>
      <c r="P33" s="594" t="str">
        <f>IF(I33="","",(IFERROR(VLOOKUP($I33,※【触らない】【選択肢】!$K$4:$O$85,4,)," ")&amp;IF(J33="","",","&amp;IFERROR(VLOOKUP($J33,※【触らない】【選択肢】!$K$4:$O$85,4,)," ")&amp;IF(K33="","",","&amp;IFERROR(VLOOKUP($K33,※【触らない】【選択肢】!$K$4:$O$85,4,)," ")&amp;IF(L33="","",","&amp;IFERROR(VLOOKUP($L33,※【触らない】【選択肢】!$K$4:$O$85,4,)," ")&amp;IF(M33="","",","&amp;IFERROR(VLOOKUP($M33,※【触らない】【選択肢】!$K$4:$O$85,4,)," ")&amp;IF(N33="","",","&amp;IFERROR(VLOOKUP($N33,※【触らない】【選択肢】!$K$4:$O$85,4,)," "))))))))</f>
        <v/>
      </c>
      <c r="Q33" s="594" t="str">
        <f>IF(I33="","",(IFERROR(VLOOKUP($I33,※【触らない】【選択肢】!$K$4:$O$85,5,)," ")&amp;IF(J33="","",","&amp;IFERROR(VLOOKUP($J33,※【触らない】【選択肢】!$K$4:$O$85,5,)," ")&amp;IF(K33="","",","&amp;IFERROR(VLOOKUP($K33,※【触らない】【選択肢】!$K$4:$O$85,5,)," ")&amp;IF(L33="","",","&amp;IFERROR(VLOOKUP($L33,※【触らない】【選択肢】!$K$4:$O$85,5,)," ")&amp;IF(M33="","",","&amp;IFERROR(VLOOKUP($M33,※【触らない】【選択肢】!$K$4:$O$85,5,)," ")&amp;IF(N33="","",","&amp;IFERROR(VLOOKUP($N33,※【触らない】【選択肢】!$K$4:$O$85,5,)," "))))))))</f>
        <v/>
      </c>
      <c r="R33" s="291"/>
      <c r="S33" s="249"/>
      <c r="T33" s="250"/>
      <c r="U33" s="708" t="s">
        <v>871</v>
      </c>
      <c r="Z33" s="266"/>
    </row>
    <row r="34" spans="3:26" ht="19.5" customHeight="1" x14ac:dyDescent="0.15">
      <c r="C34" s="288"/>
      <c r="D34" s="286"/>
      <c r="E34" s="284"/>
      <c r="F34" s="285"/>
      <c r="G34" s="287"/>
      <c r="H34" s="592">
        <f t="shared" si="0"/>
        <v>0</v>
      </c>
      <c r="I34" s="614"/>
      <c r="J34" s="614"/>
      <c r="K34" s="614"/>
      <c r="L34" s="614"/>
      <c r="M34" s="614"/>
      <c r="N34" s="614"/>
      <c r="O34" s="594" t="str">
        <f>IF(I34="","",(IFERROR(VLOOKUP($I34,※【触らない】【選択肢】!$K$4:$O$85,2,)," ")&amp;IF(J34="","",","&amp;IFERROR(VLOOKUP($J34,※【触らない】【選択肢】!$K$4:$O$85,2,)," ")&amp;IF(K34="","",","&amp;IFERROR(VLOOKUP($K34,※【触らない】【選択肢】!$K$4:$O$85,2,)," ")&amp;IF(L34="","",","&amp;IFERROR(VLOOKUP($L34,※【触らない】【選択肢】!$K$4:$O$85,2,)," ")&amp;IF(M34="","",","&amp;IFERROR(VLOOKUP($M34,※【触らない】【選択肢】!$K$4:$O$85,2,)," ")&amp;IF(N34="","",","&amp;IFERROR(VLOOKUP($N34,※【触らない】【選択肢】!$K$4:$O$85,2,)," "))))))))</f>
        <v/>
      </c>
      <c r="P34" s="594" t="str">
        <f>IF(I34="","",(IFERROR(VLOOKUP($I34,※【触らない】【選択肢】!$K$4:$O$85,4,)," ")&amp;IF(J34="","",","&amp;IFERROR(VLOOKUP($J34,※【触らない】【選択肢】!$K$4:$O$85,4,)," ")&amp;IF(K34="","",","&amp;IFERROR(VLOOKUP($K34,※【触らない】【選択肢】!$K$4:$O$85,4,)," ")&amp;IF(L34="","",","&amp;IFERROR(VLOOKUP($L34,※【触らない】【選択肢】!$K$4:$O$85,4,)," ")&amp;IF(M34="","",","&amp;IFERROR(VLOOKUP($M34,※【触らない】【選択肢】!$K$4:$O$85,4,)," ")&amp;IF(N34="","",","&amp;IFERROR(VLOOKUP($N34,※【触らない】【選択肢】!$K$4:$O$85,4,)," "))))))))</f>
        <v/>
      </c>
      <c r="Q34" s="594" t="str">
        <f>IF(I34="","",(IFERROR(VLOOKUP($I34,※【触らない】【選択肢】!$K$4:$O$85,5,)," ")&amp;IF(J34="","",","&amp;IFERROR(VLOOKUP($J34,※【触らない】【選択肢】!$K$4:$O$85,5,)," ")&amp;IF(K34="","",","&amp;IFERROR(VLOOKUP($K34,※【触らない】【選択肢】!$K$4:$O$85,5,)," ")&amp;IF(L34="","",","&amp;IFERROR(VLOOKUP($L34,※【触らない】【選択肢】!$K$4:$O$85,5,)," ")&amp;IF(M34="","",","&amp;IFERROR(VLOOKUP($M34,※【触らない】【選択肢】!$K$4:$O$85,5,)," ")&amp;IF(N34="","",","&amp;IFERROR(VLOOKUP($N34,※【触らない】【選択肢】!$K$4:$O$85,5,)," "))))))))</f>
        <v/>
      </c>
      <c r="R34" s="290"/>
      <c r="S34" s="249"/>
      <c r="T34" s="250"/>
      <c r="U34" s="708" t="s">
        <v>872</v>
      </c>
      <c r="Z34" s="266"/>
    </row>
    <row r="35" spans="3:26" ht="19.5" customHeight="1" x14ac:dyDescent="0.15">
      <c r="C35" s="288"/>
      <c r="D35" s="286"/>
      <c r="E35" s="284"/>
      <c r="F35" s="285"/>
      <c r="G35" s="287"/>
      <c r="H35" s="592">
        <f t="shared" si="0"/>
        <v>0</v>
      </c>
      <c r="I35" s="614"/>
      <c r="J35" s="614"/>
      <c r="K35" s="614"/>
      <c r="L35" s="614"/>
      <c r="M35" s="614"/>
      <c r="N35" s="614"/>
      <c r="O35" s="594" t="str">
        <f>IF(I35="","",(IFERROR(VLOOKUP($I35,※【触らない】【選択肢】!$K$4:$O$85,2,)," ")&amp;IF(J35="","",","&amp;IFERROR(VLOOKUP($J35,※【触らない】【選択肢】!$K$4:$O$85,2,)," ")&amp;IF(K35="","",","&amp;IFERROR(VLOOKUP($K35,※【触らない】【選択肢】!$K$4:$O$85,2,)," ")&amp;IF(L35="","",","&amp;IFERROR(VLOOKUP($L35,※【触らない】【選択肢】!$K$4:$O$85,2,)," ")&amp;IF(M35="","",","&amp;IFERROR(VLOOKUP($M35,※【触らない】【選択肢】!$K$4:$O$85,2,)," ")&amp;IF(N35="","",","&amp;IFERROR(VLOOKUP($N35,※【触らない】【選択肢】!$K$4:$O$85,2,)," "))))))))</f>
        <v/>
      </c>
      <c r="P35" s="594" t="str">
        <f>IF(I35="","",(IFERROR(VLOOKUP($I35,※【触らない】【選択肢】!$K$4:$O$85,4,)," ")&amp;IF(J35="","",","&amp;IFERROR(VLOOKUP($J35,※【触らない】【選択肢】!$K$4:$O$85,4,)," ")&amp;IF(K35="","",","&amp;IFERROR(VLOOKUP($K35,※【触らない】【選択肢】!$K$4:$O$85,4,)," ")&amp;IF(L35="","",","&amp;IFERROR(VLOOKUP($L35,※【触らない】【選択肢】!$K$4:$O$85,4,)," ")&amp;IF(M35="","",","&amp;IFERROR(VLOOKUP($M35,※【触らない】【選択肢】!$K$4:$O$85,4,)," ")&amp;IF(N35="","",","&amp;IFERROR(VLOOKUP($N35,※【触らない】【選択肢】!$K$4:$O$85,4,)," "))))))))</f>
        <v/>
      </c>
      <c r="Q35" s="594" t="str">
        <f>IF(I35="","",(IFERROR(VLOOKUP($I35,※【触らない】【選択肢】!$K$4:$O$85,5,)," ")&amp;IF(J35="","",","&amp;IFERROR(VLOOKUP($J35,※【触らない】【選択肢】!$K$4:$O$85,5,)," ")&amp;IF(K35="","",","&amp;IFERROR(VLOOKUP($K35,※【触らない】【選択肢】!$K$4:$O$85,5,)," ")&amp;IF(L35="","",","&amp;IFERROR(VLOOKUP($L35,※【触らない】【選択肢】!$K$4:$O$85,5,)," ")&amp;IF(M35="","",","&amp;IFERROR(VLOOKUP($M35,※【触らない】【選択肢】!$K$4:$O$85,5,)," ")&amp;IF(N35="","",","&amp;IFERROR(VLOOKUP($N35,※【触らない】【選択肢】!$K$4:$O$85,5,)," "))))))))</f>
        <v/>
      </c>
      <c r="R35" s="291"/>
      <c r="S35" s="249"/>
      <c r="T35" s="250"/>
      <c r="U35" s="250"/>
      <c r="V35" s="250"/>
      <c r="W35" s="250"/>
      <c r="X35" s="250"/>
      <c r="Y35" s="250"/>
      <c r="Z35" s="250"/>
    </row>
    <row r="36" spans="3:26" ht="19.5" customHeight="1" x14ac:dyDescent="0.15">
      <c r="C36" s="282"/>
      <c r="D36" s="283"/>
      <c r="E36" s="284"/>
      <c r="F36" s="285"/>
      <c r="G36" s="285"/>
      <c r="H36" s="593">
        <f t="shared" si="0"/>
        <v>0</v>
      </c>
      <c r="I36" s="613"/>
      <c r="J36" s="613"/>
      <c r="K36" s="613"/>
      <c r="L36" s="613"/>
      <c r="M36" s="613"/>
      <c r="N36" s="613"/>
      <c r="O36" s="594" t="str">
        <f>IF(I36="","",(IFERROR(VLOOKUP($I36,※【触らない】【選択肢】!$K$4:$O$85,2,)," ")&amp;IF(J36="","",","&amp;IFERROR(VLOOKUP($J36,※【触らない】【選択肢】!$K$4:$O$85,2,)," ")&amp;IF(K36="","",","&amp;IFERROR(VLOOKUP($K36,※【触らない】【選択肢】!$K$4:$O$85,2,)," ")&amp;IF(L36="","",","&amp;IFERROR(VLOOKUP($L36,※【触らない】【選択肢】!$K$4:$O$85,2,)," ")&amp;IF(M36="","",","&amp;IFERROR(VLOOKUP($M36,※【触らない】【選択肢】!$K$4:$O$85,2,)," ")&amp;IF(N36="","",","&amp;IFERROR(VLOOKUP($N36,※【触らない】【選択肢】!$K$4:$O$85,2,)," "))))))))</f>
        <v/>
      </c>
      <c r="P36" s="594" t="str">
        <f>IF(I36="","",(IFERROR(VLOOKUP($I36,※【触らない】【選択肢】!$K$4:$O$85,4,)," ")&amp;IF(J36="","",","&amp;IFERROR(VLOOKUP($J36,※【触らない】【選択肢】!$K$4:$O$85,4,)," ")&amp;IF(K36="","",","&amp;IFERROR(VLOOKUP($K36,※【触らない】【選択肢】!$K$4:$O$85,4,)," ")&amp;IF(L36="","",","&amp;IFERROR(VLOOKUP($L36,※【触らない】【選択肢】!$K$4:$O$85,4,)," ")&amp;IF(M36="","",","&amp;IFERROR(VLOOKUP($M36,※【触らない】【選択肢】!$K$4:$O$85,4,)," ")&amp;IF(N36="","",","&amp;IFERROR(VLOOKUP($N36,※【触らない】【選択肢】!$K$4:$O$85,4,)," "))))))))</f>
        <v/>
      </c>
      <c r="Q36" s="594" t="str">
        <f>IF(I36="","",(IFERROR(VLOOKUP($I36,※【触らない】【選択肢】!$K$4:$O$85,5,)," ")&amp;IF(J36="","",","&amp;IFERROR(VLOOKUP($J36,※【触らない】【選択肢】!$K$4:$O$85,5,)," ")&amp;IF(K36="","",","&amp;IFERROR(VLOOKUP($K36,※【触らない】【選択肢】!$K$4:$O$85,5,)," ")&amp;IF(L36="","",","&amp;IFERROR(VLOOKUP($L36,※【触らない】【選択肢】!$K$4:$O$85,5,)," ")&amp;IF(M36="","",","&amp;IFERROR(VLOOKUP($M36,※【触らない】【選択肢】!$K$4:$O$85,5,)," ")&amp;IF(N36="","",","&amp;IFERROR(VLOOKUP($N36,※【触らない】【選択肢】!$K$4:$O$85,5,)," "))))))))</f>
        <v/>
      </c>
      <c r="R36" s="290"/>
      <c r="S36" s="249"/>
      <c r="T36" s="250"/>
      <c r="U36" s="250"/>
      <c r="V36" s="250"/>
      <c r="W36" s="250"/>
      <c r="X36" s="250"/>
      <c r="Y36" s="250"/>
      <c r="Z36" s="250"/>
    </row>
    <row r="37" spans="3:26" ht="19.5" customHeight="1" x14ac:dyDescent="0.15">
      <c r="C37" s="288"/>
      <c r="D37" s="286"/>
      <c r="E37" s="284"/>
      <c r="F37" s="285"/>
      <c r="G37" s="287"/>
      <c r="H37" s="592">
        <f t="shared" si="0"/>
        <v>0</v>
      </c>
      <c r="I37" s="614"/>
      <c r="J37" s="614"/>
      <c r="K37" s="614"/>
      <c r="L37" s="614"/>
      <c r="M37" s="614"/>
      <c r="N37" s="614"/>
      <c r="O37" s="594" t="str">
        <f>IF(I37="","",(IFERROR(VLOOKUP($I37,※【触らない】【選択肢】!$K$4:$O$85,2,)," ")&amp;IF(J37="","",","&amp;IFERROR(VLOOKUP($J37,※【触らない】【選択肢】!$K$4:$O$85,2,)," ")&amp;IF(K37="","",","&amp;IFERROR(VLOOKUP($K37,※【触らない】【選択肢】!$K$4:$O$85,2,)," ")&amp;IF(L37="","",","&amp;IFERROR(VLOOKUP($L37,※【触らない】【選択肢】!$K$4:$O$85,2,)," ")&amp;IF(M37="","",","&amp;IFERROR(VLOOKUP($M37,※【触らない】【選択肢】!$K$4:$O$85,2,)," ")&amp;IF(N37="","",","&amp;IFERROR(VLOOKUP($N37,※【触らない】【選択肢】!$K$4:$O$85,2,)," "))))))))</f>
        <v/>
      </c>
      <c r="P37" s="594" t="str">
        <f>IF(I37="","",(IFERROR(VLOOKUP($I37,※【触らない】【選択肢】!$K$4:$O$85,4,)," ")&amp;IF(J37="","",","&amp;IFERROR(VLOOKUP($J37,※【触らない】【選択肢】!$K$4:$O$85,4,)," ")&amp;IF(K37="","",","&amp;IFERROR(VLOOKUP($K37,※【触らない】【選択肢】!$K$4:$O$85,4,)," ")&amp;IF(L37="","",","&amp;IFERROR(VLOOKUP($L37,※【触らない】【選択肢】!$K$4:$O$85,4,)," ")&amp;IF(M37="","",","&amp;IFERROR(VLOOKUP($M37,※【触らない】【選択肢】!$K$4:$O$85,4,)," ")&amp;IF(N37="","",","&amp;IFERROR(VLOOKUP($N37,※【触らない】【選択肢】!$K$4:$O$85,4,)," "))))))))</f>
        <v/>
      </c>
      <c r="Q37" s="594" t="str">
        <f>IF(I37="","",(IFERROR(VLOOKUP($I37,※【触らない】【選択肢】!$K$4:$O$85,5,)," ")&amp;IF(J37="","",","&amp;IFERROR(VLOOKUP($J37,※【触らない】【選択肢】!$K$4:$O$85,5,)," ")&amp;IF(K37="","",","&amp;IFERROR(VLOOKUP($K37,※【触らない】【選択肢】!$K$4:$O$85,5,)," ")&amp;IF(L37="","",","&amp;IFERROR(VLOOKUP($L37,※【触らない】【選択肢】!$K$4:$O$85,5,)," ")&amp;IF(M37="","",","&amp;IFERROR(VLOOKUP($M37,※【触らない】【選択肢】!$K$4:$O$85,5,)," ")&amp;IF(N37="","",","&amp;IFERROR(VLOOKUP($N37,※【触らない】【選択肢】!$K$4:$O$85,5,)," "))))))))</f>
        <v/>
      </c>
      <c r="R37" s="291"/>
      <c r="S37" s="249"/>
      <c r="T37" s="250"/>
      <c r="U37" s="250"/>
      <c r="V37" s="250"/>
      <c r="W37" s="250"/>
      <c r="X37" s="250"/>
      <c r="Y37" s="250"/>
      <c r="Z37" s="250"/>
    </row>
    <row r="38" spans="3:26" ht="19.5" customHeight="1" x14ac:dyDescent="0.15">
      <c r="C38" s="288"/>
      <c r="D38" s="286"/>
      <c r="E38" s="284"/>
      <c r="F38" s="285"/>
      <c r="G38" s="287"/>
      <c r="H38" s="592">
        <f t="shared" si="0"/>
        <v>0</v>
      </c>
      <c r="I38" s="614"/>
      <c r="J38" s="614"/>
      <c r="K38" s="614"/>
      <c r="L38" s="614"/>
      <c r="M38" s="614"/>
      <c r="N38" s="614"/>
      <c r="O38" s="594" t="str">
        <f>IF(I38="","",(IFERROR(VLOOKUP($I38,※【触らない】【選択肢】!$K$4:$O$85,2,)," ")&amp;IF(J38="","",","&amp;IFERROR(VLOOKUP($J38,※【触らない】【選択肢】!$K$4:$O$85,2,)," ")&amp;IF(K38="","",","&amp;IFERROR(VLOOKUP($K38,※【触らない】【選択肢】!$K$4:$O$85,2,)," ")&amp;IF(L38="","",","&amp;IFERROR(VLOOKUP($L38,※【触らない】【選択肢】!$K$4:$O$85,2,)," ")&amp;IF(M38="","",","&amp;IFERROR(VLOOKUP($M38,※【触らない】【選択肢】!$K$4:$O$85,2,)," ")&amp;IF(N38="","",","&amp;IFERROR(VLOOKUP($N38,※【触らない】【選択肢】!$K$4:$O$85,2,)," "))))))))</f>
        <v/>
      </c>
      <c r="P38" s="594" t="str">
        <f>IF(I38="","",(IFERROR(VLOOKUP($I38,※【触らない】【選択肢】!$K$4:$O$85,4,)," ")&amp;IF(J38="","",","&amp;IFERROR(VLOOKUP($J38,※【触らない】【選択肢】!$K$4:$O$85,4,)," ")&amp;IF(K38="","",","&amp;IFERROR(VLOOKUP($K38,※【触らない】【選択肢】!$K$4:$O$85,4,)," ")&amp;IF(L38="","",","&amp;IFERROR(VLOOKUP($L38,※【触らない】【選択肢】!$K$4:$O$85,4,)," ")&amp;IF(M38="","",","&amp;IFERROR(VLOOKUP($M38,※【触らない】【選択肢】!$K$4:$O$85,4,)," ")&amp;IF(N38="","",","&amp;IFERROR(VLOOKUP($N38,※【触らない】【選択肢】!$K$4:$O$85,4,)," "))))))))</f>
        <v/>
      </c>
      <c r="Q38" s="594" t="str">
        <f>IF(I38="","",(IFERROR(VLOOKUP($I38,※【触らない】【選択肢】!$K$4:$O$85,5,)," ")&amp;IF(J38="","",","&amp;IFERROR(VLOOKUP($J38,※【触らない】【選択肢】!$K$4:$O$85,5,)," ")&amp;IF(K38="","",","&amp;IFERROR(VLOOKUP($K38,※【触らない】【選択肢】!$K$4:$O$85,5,)," ")&amp;IF(L38="","",","&amp;IFERROR(VLOOKUP($L38,※【触らない】【選択肢】!$K$4:$O$85,5,)," ")&amp;IF(M38="","",","&amp;IFERROR(VLOOKUP($M38,※【触らない】【選択肢】!$K$4:$O$85,5,)," ")&amp;IF(N38="","",","&amp;IFERROR(VLOOKUP($N38,※【触らない】【選択肢】!$K$4:$O$85,5,)," "))))))))</f>
        <v/>
      </c>
      <c r="R38" s="291"/>
      <c r="S38" s="249"/>
      <c r="T38" s="250"/>
      <c r="U38" s="404"/>
      <c r="V38" s="250"/>
      <c r="W38" s="250"/>
      <c r="X38" s="250"/>
      <c r="Y38" s="250"/>
      <c r="Z38" s="250"/>
    </row>
    <row r="39" spans="3:26" ht="19.5" customHeight="1" x14ac:dyDescent="0.15">
      <c r="C39" s="288"/>
      <c r="D39" s="286"/>
      <c r="E39" s="284"/>
      <c r="F39" s="285"/>
      <c r="G39" s="287"/>
      <c r="H39" s="592">
        <f t="shared" ref="H39:H45" si="1">SUM(F39+G39)</f>
        <v>0</v>
      </c>
      <c r="I39" s="614"/>
      <c r="J39" s="614"/>
      <c r="K39" s="614"/>
      <c r="L39" s="614"/>
      <c r="M39" s="614"/>
      <c r="N39" s="614"/>
      <c r="O39" s="594" t="str">
        <f>IF(I39="","",(IFERROR(VLOOKUP($I39,※【触らない】【選択肢】!$K$4:$O$85,2,)," ")&amp;IF(J39="","",","&amp;IFERROR(VLOOKUP($J39,※【触らない】【選択肢】!$K$4:$O$85,2,)," ")&amp;IF(K39="","",","&amp;IFERROR(VLOOKUP($K39,※【触らない】【選択肢】!$K$4:$O$85,2,)," ")&amp;IF(L39="","",","&amp;IFERROR(VLOOKUP($L39,※【触らない】【選択肢】!$K$4:$O$85,2,)," ")&amp;IF(M39="","",","&amp;IFERROR(VLOOKUP($M39,※【触らない】【選択肢】!$K$4:$O$85,2,)," ")&amp;IF(N39="","",","&amp;IFERROR(VLOOKUP($N39,※【触らない】【選択肢】!$K$4:$O$85,2,)," "))))))))</f>
        <v/>
      </c>
      <c r="P39" s="594" t="str">
        <f>IF(I39="","",(IFERROR(VLOOKUP($I39,※【触らない】【選択肢】!$K$4:$O$85,4,)," ")&amp;IF(J39="","",","&amp;IFERROR(VLOOKUP($J39,※【触らない】【選択肢】!$K$4:$O$85,4,)," ")&amp;IF(K39="","",","&amp;IFERROR(VLOOKUP($K39,※【触らない】【選択肢】!$K$4:$O$85,4,)," ")&amp;IF(L39="","",","&amp;IFERROR(VLOOKUP($L39,※【触らない】【選択肢】!$K$4:$O$85,4,)," ")&amp;IF(M39="","",","&amp;IFERROR(VLOOKUP($M39,※【触らない】【選択肢】!$K$4:$O$85,4,)," ")&amp;IF(N39="","",","&amp;IFERROR(VLOOKUP($N39,※【触らない】【選択肢】!$K$4:$O$85,4,)," "))))))))</f>
        <v/>
      </c>
      <c r="Q39" s="594" t="str">
        <f>IF(I39="","",(IFERROR(VLOOKUP($I39,※【触らない】【選択肢】!$K$4:$O$85,5,)," ")&amp;IF(J39="","",","&amp;IFERROR(VLOOKUP($J39,※【触らない】【選択肢】!$K$4:$O$85,5,)," ")&amp;IF(K39="","",","&amp;IFERROR(VLOOKUP($K39,※【触らない】【選択肢】!$K$4:$O$85,5,)," ")&amp;IF(L39="","",","&amp;IFERROR(VLOOKUP($L39,※【触らない】【選択肢】!$K$4:$O$85,5,)," ")&amp;IF(M39="","",","&amp;IFERROR(VLOOKUP($M39,※【触らない】【選択肢】!$K$4:$O$85,5,)," ")&amp;IF(N39="","",","&amp;IFERROR(VLOOKUP($N39,※【触らない】【選択肢】!$K$4:$O$85,5,)," "))))))))</f>
        <v/>
      </c>
      <c r="R39" s="291"/>
      <c r="S39" s="249"/>
      <c r="T39" s="250"/>
      <c r="U39" s="404"/>
      <c r="V39" s="250"/>
      <c r="W39" s="250"/>
      <c r="X39" s="250"/>
      <c r="Y39" s="250"/>
      <c r="Z39" s="250"/>
    </row>
    <row r="40" spans="3:26" ht="19.5" customHeight="1" x14ac:dyDescent="0.15">
      <c r="C40" s="282"/>
      <c r="D40" s="283"/>
      <c r="E40" s="284"/>
      <c r="F40" s="285"/>
      <c r="G40" s="285"/>
      <c r="H40" s="593">
        <f t="shared" si="1"/>
        <v>0</v>
      </c>
      <c r="I40" s="613"/>
      <c r="J40" s="613"/>
      <c r="K40" s="613"/>
      <c r="L40" s="613"/>
      <c r="M40" s="613"/>
      <c r="N40" s="613"/>
      <c r="O40" s="594" t="str">
        <f>IF(I40="","",(IFERROR(VLOOKUP($I40,※【触らない】【選択肢】!$K$4:$O$85,2,)," ")&amp;IF(J40="","",","&amp;IFERROR(VLOOKUP($J40,※【触らない】【選択肢】!$K$4:$O$85,2,)," ")&amp;IF(K40="","",","&amp;IFERROR(VLOOKUP($K40,※【触らない】【選択肢】!$K$4:$O$85,2,)," ")&amp;IF(L40="","",","&amp;IFERROR(VLOOKUP($L40,※【触らない】【選択肢】!$K$4:$O$85,2,)," ")&amp;IF(M40="","",","&amp;IFERROR(VLOOKUP($M40,※【触らない】【選択肢】!$K$4:$O$85,2,)," ")&amp;IF(N40="","",","&amp;IFERROR(VLOOKUP($N40,※【触らない】【選択肢】!$K$4:$O$85,2,)," "))))))))</f>
        <v/>
      </c>
      <c r="P40" s="594" t="str">
        <f>IF(I40="","",(IFERROR(VLOOKUP($I40,※【触らない】【選択肢】!$K$4:$O$85,4,)," ")&amp;IF(J40="","",","&amp;IFERROR(VLOOKUP($J40,※【触らない】【選択肢】!$K$4:$O$85,4,)," ")&amp;IF(K40="","",","&amp;IFERROR(VLOOKUP($K40,※【触らない】【選択肢】!$K$4:$O$85,4,)," ")&amp;IF(L40="","",","&amp;IFERROR(VLOOKUP($L40,※【触らない】【選択肢】!$K$4:$O$85,4,)," ")&amp;IF(M40="","",","&amp;IFERROR(VLOOKUP($M40,※【触らない】【選択肢】!$K$4:$O$85,4,)," ")&amp;IF(N40="","",","&amp;IFERROR(VLOOKUP($N40,※【触らない】【選択肢】!$K$4:$O$85,4,)," "))))))))</f>
        <v/>
      </c>
      <c r="Q40" s="594" t="str">
        <f>IF(I40="","",(IFERROR(VLOOKUP($I40,※【触らない】【選択肢】!$K$4:$O$85,5,)," ")&amp;IF(J40="","",","&amp;IFERROR(VLOOKUP($J40,※【触らない】【選択肢】!$K$4:$O$85,5,)," ")&amp;IF(K40="","",","&amp;IFERROR(VLOOKUP($K40,※【触らない】【選択肢】!$K$4:$O$85,5,)," ")&amp;IF(L40="","",","&amp;IFERROR(VLOOKUP($L40,※【触らない】【選択肢】!$K$4:$O$85,5,)," ")&amp;IF(M40="","",","&amp;IFERROR(VLOOKUP($M40,※【触らない】【選択肢】!$K$4:$O$85,5,)," ")&amp;IF(N40="","",","&amp;IFERROR(VLOOKUP($N40,※【触らない】【選択肢】!$K$4:$O$85,5,)," "))))))))</f>
        <v/>
      </c>
      <c r="R40" s="291"/>
      <c r="S40" s="249"/>
      <c r="T40" s="250"/>
      <c r="U40" s="404"/>
      <c r="V40" s="250"/>
      <c r="W40" s="250"/>
      <c r="X40" s="250"/>
      <c r="Y40" s="250"/>
      <c r="Z40" s="250"/>
    </row>
    <row r="41" spans="3:26" ht="19.5" customHeight="1" x14ac:dyDescent="0.15">
      <c r="C41" s="288"/>
      <c r="D41" s="286"/>
      <c r="E41" s="284"/>
      <c r="F41" s="285"/>
      <c r="G41" s="287"/>
      <c r="H41" s="592">
        <f t="shared" si="1"/>
        <v>0</v>
      </c>
      <c r="I41" s="614"/>
      <c r="J41" s="614"/>
      <c r="K41" s="614"/>
      <c r="L41" s="614"/>
      <c r="M41" s="614"/>
      <c r="N41" s="614"/>
      <c r="O41" s="594" t="str">
        <f>IF(I41="","",(IFERROR(VLOOKUP($I41,※【触らない】【選択肢】!$K$4:$O$85,2,)," ")&amp;IF(J41="","",","&amp;IFERROR(VLOOKUP($J41,※【触らない】【選択肢】!$K$4:$O$85,2,)," ")&amp;IF(K41="","",","&amp;IFERROR(VLOOKUP($K41,※【触らない】【選択肢】!$K$4:$O$85,2,)," ")&amp;IF(L41="","",","&amp;IFERROR(VLOOKUP($L41,※【触らない】【選択肢】!$K$4:$O$85,2,)," ")&amp;IF(M41="","",","&amp;IFERROR(VLOOKUP($M41,※【触らない】【選択肢】!$K$4:$O$85,2,)," ")&amp;IF(N41="","",","&amp;IFERROR(VLOOKUP($N41,※【触らない】【選択肢】!$K$4:$O$85,2,)," "))))))))</f>
        <v/>
      </c>
      <c r="P41" s="594" t="str">
        <f>IF(I41="","",(IFERROR(VLOOKUP($I41,※【触らない】【選択肢】!$K$4:$O$85,4,)," ")&amp;IF(J41="","",","&amp;IFERROR(VLOOKUP($J41,※【触らない】【選択肢】!$K$4:$O$85,4,)," ")&amp;IF(K41="","",","&amp;IFERROR(VLOOKUP($K41,※【触らない】【選択肢】!$K$4:$O$85,4,)," ")&amp;IF(L41="","",","&amp;IFERROR(VLOOKUP($L41,※【触らない】【選択肢】!$K$4:$O$85,4,)," ")&amp;IF(M41="","",","&amp;IFERROR(VLOOKUP($M41,※【触らない】【選択肢】!$K$4:$O$85,4,)," ")&amp;IF(N41="","",","&amp;IFERROR(VLOOKUP($N41,※【触らない】【選択肢】!$K$4:$O$85,4,)," "))))))))</f>
        <v/>
      </c>
      <c r="Q41" s="594" t="str">
        <f>IF(I41="","",(IFERROR(VLOOKUP($I41,※【触らない】【選択肢】!$K$4:$O$85,5,)," ")&amp;IF(J41="","",","&amp;IFERROR(VLOOKUP($J41,※【触らない】【選択肢】!$K$4:$O$85,5,)," ")&amp;IF(K41="","",","&amp;IFERROR(VLOOKUP($K41,※【触らない】【選択肢】!$K$4:$O$85,5,)," ")&amp;IF(L41="","",","&amp;IFERROR(VLOOKUP($L41,※【触らない】【選択肢】!$K$4:$O$85,5,)," ")&amp;IF(M41="","",","&amp;IFERROR(VLOOKUP($M41,※【触らない】【選択肢】!$K$4:$O$85,5,)," ")&amp;IF(N41="","",","&amp;IFERROR(VLOOKUP($N41,※【触らない】【選択肢】!$K$4:$O$85,5,)," "))))))))</f>
        <v/>
      </c>
      <c r="R41" s="291"/>
      <c r="S41" s="249"/>
      <c r="T41" s="250"/>
      <c r="U41" s="404"/>
      <c r="V41" s="250"/>
      <c r="W41" s="250"/>
      <c r="X41" s="250"/>
      <c r="Y41" s="250"/>
      <c r="Z41" s="250"/>
    </row>
    <row r="42" spans="3:26" ht="19.5" customHeight="1" x14ac:dyDescent="0.15">
      <c r="C42" s="288"/>
      <c r="D42" s="286"/>
      <c r="E42" s="284"/>
      <c r="F42" s="285"/>
      <c r="G42" s="287"/>
      <c r="H42" s="592">
        <f t="shared" si="1"/>
        <v>0</v>
      </c>
      <c r="I42" s="614"/>
      <c r="J42" s="614"/>
      <c r="K42" s="614"/>
      <c r="L42" s="614"/>
      <c r="M42" s="614"/>
      <c r="N42" s="614"/>
      <c r="O42" s="594" t="str">
        <f>IF(I42="","",(IFERROR(VLOOKUP($I42,※【触らない】【選択肢】!$K$4:$O$85,2,)," ")&amp;IF(J42="","",","&amp;IFERROR(VLOOKUP($J42,※【触らない】【選択肢】!$K$4:$O$85,2,)," ")&amp;IF(K42="","",","&amp;IFERROR(VLOOKUP($K42,※【触らない】【選択肢】!$K$4:$O$85,2,)," ")&amp;IF(L42="","",","&amp;IFERROR(VLOOKUP($L42,※【触らない】【選択肢】!$K$4:$O$85,2,)," ")&amp;IF(M42="","",","&amp;IFERROR(VLOOKUP($M42,※【触らない】【選択肢】!$K$4:$O$85,2,)," ")&amp;IF(N42="","",","&amp;IFERROR(VLOOKUP($N42,※【触らない】【選択肢】!$K$4:$O$85,2,)," "))))))))</f>
        <v/>
      </c>
      <c r="P42" s="594" t="str">
        <f>IF(I42="","",(IFERROR(VLOOKUP($I42,※【触らない】【選択肢】!$K$4:$O$85,4,)," ")&amp;IF(J42="","",","&amp;IFERROR(VLOOKUP($J42,※【触らない】【選択肢】!$K$4:$O$85,4,)," ")&amp;IF(K42="","",","&amp;IFERROR(VLOOKUP($K42,※【触らない】【選択肢】!$K$4:$O$85,4,)," ")&amp;IF(L42="","",","&amp;IFERROR(VLOOKUP($L42,※【触らない】【選択肢】!$K$4:$O$85,4,)," ")&amp;IF(M42="","",","&amp;IFERROR(VLOOKUP($M42,※【触らない】【選択肢】!$K$4:$O$85,4,)," ")&amp;IF(N42="","",","&amp;IFERROR(VLOOKUP($N42,※【触らない】【選択肢】!$K$4:$O$85,4,)," "))))))))</f>
        <v/>
      </c>
      <c r="Q42" s="594" t="str">
        <f>IF(I42="","",(IFERROR(VLOOKUP($I42,※【触らない】【選択肢】!$K$4:$O$85,5,)," ")&amp;IF(J42="","",","&amp;IFERROR(VLOOKUP($J42,※【触らない】【選択肢】!$K$4:$O$85,5,)," ")&amp;IF(K42="","",","&amp;IFERROR(VLOOKUP($K42,※【触らない】【選択肢】!$K$4:$O$85,5,)," ")&amp;IF(L42="","",","&amp;IFERROR(VLOOKUP($L42,※【触らない】【選択肢】!$K$4:$O$85,5,)," ")&amp;IF(M42="","",","&amp;IFERROR(VLOOKUP($M42,※【触らない】【選択肢】!$K$4:$O$85,5,)," ")&amp;IF(N42="","",","&amp;IFERROR(VLOOKUP($N42,※【触らない】【選択肢】!$K$4:$O$85,5,)," "))))))))</f>
        <v/>
      </c>
      <c r="R42" s="291"/>
      <c r="S42" s="249"/>
      <c r="T42" s="250"/>
      <c r="U42" s="404"/>
      <c r="V42" s="250"/>
      <c r="W42" s="250"/>
      <c r="X42" s="250"/>
      <c r="Y42" s="250"/>
      <c r="Z42" s="250"/>
    </row>
    <row r="43" spans="3:26" ht="19.5" customHeight="1" x14ac:dyDescent="0.15">
      <c r="C43" s="288"/>
      <c r="D43" s="286"/>
      <c r="E43" s="284"/>
      <c r="F43" s="285"/>
      <c r="G43" s="287"/>
      <c r="H43" s="592">
        <f t="shared" si="1"/>
        <v>0</v>
      </c>
      <c r="I43" s="614"/>
      <c r="J43" s="614"/>
      <c r="K43" s="614"/>
      <c r="L43" s="614"/>
      <c r="M43" s="614"/>
      <c r="N43" s="614"/>
      <c r="O43" s="594" t="str">
        <f>IF(I43="","",(IFERROR(VLOOKUP($I43,※【触らない】【選択肢】!$K$4:$O$85,2,)," ")&amp;IF(J43="","",","&amp;IFERROR(VLOOKUP($J43,※【触らない】【選択肢】!$K$4:$O$85,2,)," ")&amp;IF(K43="","",","&amp;IFERROR(VLOOKUP($K43,※【触らない】【選択肢】!$K$4:$O$85,2,)," ")&amp;IF(L43="","",","&amp;IFERROR(VLOOKUP($L43,※【触らない】【選択肢】!$K$4:$O$85,2,)," ")&amp;IF(M43="","",","&amp;IFERROR(VLOOKUP($M43,※【触らない】【選択肢】!$K$4:$O$85,2,)," ")&amp;IF(N43="","",","&amp;IFERROR(VLOOKUP($N43,※【触らない】【選択肢】!$K$4:$O$85,2,)," "))))))))</f>
        <v/>
      </c>
      <c r="P43" s="594" t="str">
        <f>IF(I43="","",(IFERROR(VLOOKUP($I43,※【触らない】【選択肢】!$K$4:$O$85,4,)," ")&amp;IF(J43="","",","&amp;IFERROR(VLOOKUP($J43,※【触らない】【選択肢】!$K$4:$O$85,4,)," ")&amp;IF(K43="","",","&amp;IFERROR(VLOOKUP($K43,※【触らない】【選択肢】!$K$4:$O$85,4,)," ")&amp;IF(L43="","",","&amp;IFERROR(VLOOKUP($L43,※【触らない】【選択肢】!$K$4:$O$85,4,)," ")&amp;IF(M43="","",","&amp;IFERROR(VLOOKUP($M43,※【触らない】【選択肢】!$K$4:$O$85,4,)," ")&amp;IF(N43="","",","&amp;IFERROR(VLOOKUP($N43,※【触らない】【選択肢】!$K$4:$O$85,4,)," "))))))))</f>
        <v/>
      </c>
      <c r="Q43" s="594" t="str">
        <f>IF(I43="","",(IFERROR(VLOOKUP($I43,※【触らない】【選択肢】!$K$4:$O$85,5,)," ")&amp;IF(J43="","",","&amp;IFERROR(VLOOKUP($J43,※【触らない】【選択肢】!$K$4:$O$85,5,)," ")&amp;IF(K43="","",","&amp;IFERROR(VLOOKUP($K43,※【触らない】【選択肢】!$K$4:$O$85,5,)," ")&amp;IF(L43="","",","&amp;IFERROR(VLOOKUP($L43,※【触らない】【選択肢】!$K$4:$O$85,5,)," ")&amp;IF(M43="","",","&amp;IFERROR(VLOOKUP($M43,※【触らない】【選択肢】!$K$4:$O$85,5,)," ")&amp;IF(N43="","",","&amp;IFERROR(VLOOKUP($N43,※【触らない】【選択肢】!$K$4:$O$85,5,)," "))))))))</f>
        <v/>
      </c>
      <c r="R43" s="291"/>
      <c r="S43" s="249"/>
      <c r="T43" s="250"/>
      <c r="U43" s="404"/>
      <c r="V43" s="250"/>
      <c r="W43" s="250"/>
      <c r="X43" s="250"/>
      <c r="Y43" s="250"/>
      <c r="Z43" s="250"/>
    </row>
    <row r="44" spans="3:26" ht="19.5" customHeight="1" x14ac:dyDescent="0.15">
      <c r="C44" s="288"/>
      <c r="D44" s="286"/>
      <c r="E44" s="284"/>
      <c r="F44" s="285"/>
      <c r="G44" s="287"/>
      <c r="H44" s="592">
        <f t="shared" si="1"/>
        <v>0</v>
      </c>
      <c r="I44" s="614"/>
      <c r="J44" s="614"/>
      <c r="K44" s="614"/>
      <c r="L44" s="614"/>
      <c r="M44" s="614"/>
      <c r="N44" s="614"/>
      <c r="O44" s="594" t="str">
        <f>IF(I44="","",(IFERROR(VLOOKUP($I44,※【触らない】【選択肢】!$K$4:$O$85,2,)," ")&amp;IF(J44="","",","&amp;IFERROR(VLOOKUP($J44,※【触らない】【選択肢】!$K$4:$O$85,2,)," ")&amp;IF(K44="","",","&amp;IFERROR(VLOOKUP($K44,※【触らない】【選択肢】!$K$4:$O$85,2,)," ")&amp;IF(L44="","",","&amp;IFERROR(VLOOKUP($L44,※【触らない】【選択肢】!$K$4:$O$85,2,)," ")&amp;IF(M44="","",","&amp;IFERROR(VLOOKUP($M44,※【触らない】【選択肢】!$K$4:$O$85,2,)," ")&amp;IF(N44="","",","&amp;IFERROR(VLOOKUP($N44,※【触らない】【選択肢】!$K$4:$O$85,2,)," "))))))))</f>
        <v/>
      </c>
      <c r="P44" s="594" t="str">
        <f>IF(I44="","",(IFERROR(VLOOKUP($I44,※【触らない】【選択肢】!$K$4:$O$85,4,)," ")&amp;IF(J44="","",","&amp;IFERROR(VLOOKUP($J44,※【触らない】【選択肢】!$K$4:$O$85,4,)," ")&amp;IF(K44="","",","&amp;IFERROR(VLOOKUP($K44,※【触らない】【選択肢】!$K$4:$O$85,4,)," ")&amp;IF(L44="","",","&amp;IFERROR(VLOOKUP($L44,※【触らない】【選択肢】!$K$4:$O$85,4,)," ")&amp;IF(M44="","",","&amp;IFERROR(VLOOKUP($M44,※【触らない】【選択肢】!$K$4:$O$85,4,)," ")&amp;IF(N44="","",","&amp;IFERROR(VLOOKUP($N44,※【触らない】【選択肢】!$K$4:$O$85,4,)," "))))))))</f>
        <v/>
      </c>
      <c r="Q44" s="594" t="str">
        <f>IF(I44="","",(IFERROR(VLOOKUP($I44,※【触らない】【選択肢】!$K$4:$O$85,5,)," ")&amp;IF(J44="","",","&amp;IFERROR(VLOOKUP($J44,※【触らない】【選択肢】!$K$4:$O$85,5,)," ")&amp;IF(K44="","",","&amp;IFERROR(VLOOKUP($K44,※【触らない】【選択肢】!$K$4:$O$85,5,)," ")&amp;IF(L44="","",","&amp;IFERROR(VLOOKUP($L44,※【触らない】【選択肢】!$K$4:$O$85,5,)," ")&amp;IF(M44="","",","&amp;IFERROR(VLOOKUP($M44,※【触らない】【選択肢】!$K$4:$O$85,5,)," ")&amp;IF(N44="","",","&amp;IFERROR(VLOOKUP($N44,※【触らない】【選択肢】!$K$4:$O$85,5,)," "))))))))</f>
        <v/>
      </c>
      <c r="R44" s="291"/>
      <c r="S44" s="249"/>
      <c r="T44" s="250"/>
      <c r="U44" s="404"/>
      <c r="V44" s="250"/>
      <c r="W44" s="250"/>
      <c r="X44" s="250"/>
      <c r="Y44" s="250"/>
      <c r="Z44" s="250"/>
    </row>
    <row r="45" spans="3:26" ht="19.5" customHeight="1" x14ac:dyDescent="0.15">
      <c r="C45" s="288"/>
      <c r="D45" s="286"/>
      <c r="E45" s="284"/>
      <c r="F45" s="285"/>
      <c r="G45" s="287"/>
      <c r="H45" s="592">
        <f t="shared" si="1"/>
        <v>0</v>
      </c>
      <c r="I45" s="614"/>
      <c r="J45" s="614"/>
      <c r="K45" s="614"/>
      <c r="L45" s="614"/>
      <c r="M45" s="614"/>
      <c r="N45" s="614"/>
      <c r="O45" s="594" t="str">
        <f>IF(I45="","",(IFERROR(VLOOKUP($I45,※【触らない】【選択肢】!$K$4:$O$85,2,)," ")&amp;IF(J45="","",","&amp;IFERROR(VLOOKUP($J45,※【触らない】【選択肢】!$K$4:$O$85,2,)," ")&amp;IF(K45="","",","&amp;IFERROR(VLOOKUP($K45,※【触らない】【選択肢】!$K$4:$O$85,2,)," ")&amp;IF(L45="","",","&amp;IFERROR(VLOOKUP($L45,※【触らない】【選択肢】!$K$4:$O$85,2,)," ")&amp;IF(M45="","",","&amp;IFERROR(VLOOKUP($M45,※【触らない】【選択肢】!$K$4:$O$85,2,)," ")&amp;IF(N45="","",","&amp;IFERROR(VLOOKUP($N45,※【触らない】【選択肢】!$K$4:$O$85,2,)," "))))))))</f>
        <v/>
      </c>
      <c r="P45" s="594" t="str">
        <f>IF(I45="","",(IFERROR(VLOOKUP($I45,※【触らない】【選択肢】!$K$4:$O$85,4,)," ")&amp;IF(J45="","",","&amp;IFERROR(VLOOKUP($J45,※【触らない】【選択肢】!$K$4:$O$85,4,)," ")&amp;IF(K45="","",","&amp;IFERROR(VLOOKUP($K45,※【触らない】【選択肢】!$K$4:$O$85,4,)," ")&amp;IF(L45="","",","&amp;IFERROR(VLOOKUP($L45,※【触らない】【選択肢】!$K$4:$O$85,4,)," ")&amp;IF(M45="","",","&amp;IFERROR(VLOOKUP($M45,※【触らない】【選択肢】!$K$4:$O$85,4,)," ")&amp;IF(N45="","",","&amp;IFERROR(VLOOKUP($N45,※【触らない】【選択肢】!$K$4:$O$85,4,)," "))))))))</f>
        <v/>
      </c>
      <c r="Q45" s="594" t="str">
        <f>IF(I45="","",(IFERROR(VLOOKUP($I45,※【触らない】【選択肢】!$K$4:$O$85,5,)," ")&amp;IF(J45="","",","&amp;IFERROR(VLOOKUP($J45,※【触らない】【選択肢】!$K$4:$O$85,5,)," ")&amp;IF(K45="","",","&amp;IFERROR(VLOOKUP($K45,※【触らない】【選択肢】!$K$4:$O$85,5,)," ")&amp;IF(L45="","",","&amp;IFERROR(VLOOKUP($L45,※【触らない】【選択肢】!$K$4:$O$85,5,)," ")&amp;IF(M45="","",","&amp;IFERROR(VLOOKUP($M45,※【触らない】【選択肢】!$K$4:$O$85,5,)," ")&amp;IF(N45="","",","&amp;IFERROR(VLOOKUP($N45,※【触らない】【選択肢】!$K$4:$O$85,5,)," "))))))))</f>
        <v/>
      </c>
      <c r="R45" s="290"/>
      <c r="S45" s="249"/>
      <c r="T45" s="250"/>
      <c r="U45" s="404"/>
      <c r="V45" s="250"/>
      <c r="W45" s="250"/>
      <c r="X45" s="250"/>
      <c r="Y45" s="250"/>
      <c r="Z45" s="250"/>
    </row>
    <row r="46" spans="3:26" ht="19.5" customHeight="1" x14ac:dyDescent="0.15">
      <c r="C46" s="288"/>
      <c r="D46" s="286"/>
      <c r="E46" s="284"/>
      <c r="F46" s="285"/>
      <c r="G46" s="287"/>
      <c r="H46" s="592">
        <f t="shared" ref="H46:H48" si="2">SUM(F46+G46)</f>
        <v>0</v>
      </c>
      <c r="I46" s="614"/>
      <c r="J46" s="614"/>
      <c r="K46" s="614"/>
      <c r="L46" s="614"/>
      <c r="M46" s="614"/>
      <c r="N46" s="614"/>
      <c r="O46" s="594" t="str">
        <f>IF(I46="","",(IFERROR(VLOOKUP($I46,※【触らない】【選択肢】!$K$4:$O$85,2,)," ")&amp;IF(J46="","",","&amp;IFERROR(VLOOKUP($J46,※【触らない】【選択肢】!$K$4:$O$85,2,)," ")&amp;IF(K46="","",","&amp;IFERROR(VLOOKUP($K46,※【触らない】【選択肢】!$K$4:$O$85,2,)," ")&amp;IF(L46="","",","&amp;IFERROR(VLOOKUP($L46,※【触らない】【選択肢】!$K$4:$O$85,2,)," ")&amp;IF(M46="","",","&amp;IFERROR(VLOOKUP($M46,※【触らない】【選択肢】!$K$4:$O$85,2,)," ")&amp;IF(N46="","",","&amp;IFERROR(VLOOKUP($N46,※【触らない】【選択肢】!$K$4:$O$85,2,)," "))))))))</f>
        <v/>
      </c>
      <c r="P46" s="594" t="str">
        <f>IF(I46="","",(IFERROR(VLOOKUP($I46,※【触らない】【選択肢】!$K$4:$O$85,4,)," ")&amp;IF(J46="","",","&amp;IFERROR(VLOOKUP($J46,※【触らない】【選択肢】!$K$4:$O$85,4,)," ")&amp;IF(K46="","",","&amp;IFERROR(VLOOKUP($K46,※【触らない】【選択肢】!$K$4:$O$85,4,)," ")&amp;IF(L46="","",","&amp;IFERROR(VLOOKUP($L46,※【触らない】【選択肢】!$K$4:$O$85,4,)," ")&amp;IF(M46="","",","&amp;IFERROR(VLOOKUP($M46,※【触らない】【選択肢】!$K$4:$O$85,4,)," ")&amp;IF(N46="","",","&amp;IFERROR(VLOOKUP($N46,※【触らない】【選択肢】!$K$4:$O$85,4,)," "))))))))</f>
        <v/>
      </c>
      <c r="Q46" s="594" t="str">
        <f>IF(I46="","",(IFERROR(VLOOKUP($I46,※【触らない】【選択肢】!$K$4:$O$85,5,)," ")&amp;IF(J46="","",","&amp;IFERROR(VLOOKUP($J46,※【触らない】【選択肢】!$K$4:$O$85,5,)," ")&amp;IF(K46="","",","&amp;IFERROR(VLOOKUP($K46,※【触らない】【選択肢】!$K$4:$O$85,5,)," ")&amp;IF(L46="","",","&amp;IFERROR(VLOOKUP($L46,※【触らない】【選択肢】!$K$4:$O$85,5,)," ")&amp;IF(M46="","",","&amp;IFERROR(VLOOKUP($M46,※【触らない】【選択肢】!$K$4:$O$85,5,)," ")&amp;IF(N46="","",","&amp;IFERROR(VLOOKUP($N46,※【触らない】【選択肢】!$K$4:$O$85,5,)," "))))))))</f>
        <v/>
      </c>
      <c r="R46" s="291"/>
      <c r="S46" s="249"/>
      <c r="T46" s="250"/>
      <c r="U46" s="404"/>
      <c r="V46" s="250"/>
      <c r="W46" s="250"/>
      <c r="X46" s="250"/>
      <c r="Y46" s="250"/>
      <c r="Z46" s="250"/>
    </row>
    <row r="47" spans="3:26" ht="19.5" customHeight="1" x14ac:dyDescent="0.15">
      <c r="C47" s="288"/>
      <c r="D47" s="286"/>
      <c r="E47" s="284"/>
      <c r="F47" s="285"/>
      <c r="G47" s="287"/>
      <c r="H47" s="592">
        <f t="shared" si="2"/>
        <v>0</v>
      </c>
      <c r="I47" s="614"/>
      <c r="J47" s="614"/>
      <c r="K47" s="614"/>
      <c r="L47" s="614"/>
      <c r="M47" s="614"/>
      <c r="N47" s="614"/>
      <c r="O47" s="594" t="str">
        <f>IF(I47="","",(IFERROR(VLOOKUP($I47,※【触らない】【選択肢】!$K$4:$O$85,2,)," ")&amp;IF(J47="","",","&amp;IFERROR(VLOOKUP($J47,※【触らない】【選択肢】!$K$4:$O$85,2,)," ")&amp;IF(K47="","",","&amp;IFERROR(VLOOKUP($K47,※【触らない】【選択肢】!$K$4:$O$85,2,)," ")&amp;IF(L47="","",","&amp;IFERROR(VLOOKUP($L47,※【触らない】【選択肢】!$K$4:$O$85,2,)," ")&amp;IF(M47="","",","&amp;IFERROR(VLOOKUP($M47,※【触らない】【選択肢】!$K$4:$O$85,2,)," ")&amp;IF(N47="","",","&amp;IFERROR(VLOOKUP($N47,※【触らない】【選択肢】!$K$4:$O$85,2,)," "))))))))</f>
        <v/>
      </c>
      <c r="P47" s="594" t="str">
        <f>IF(I47="","",(IFERROR(VLOOKUP($I47,※【触らない】【選択肢】!$K$4:$O$85,4,)," ")&amp;IF(J47="","",","&amp;IFERROR(VLOOKUP($J47,※【触らない】【選択肢】!$K$4:$O$85,4,)," ")&amp;IF(K47="","",","&amp;IFERROR(VLOOKUP($K47,※【触らない】【選択肢】!$K$4:$O$85,4,)," ")&amp;IF(L47="","",","&amp;IFERROR(VLOOKUP($L47,※【触らない】【選択肢】!$K$4:$O$85,4,)," ")&amp;IF(M47="","",","&amp;IFERROR(VLOOKUP($M47,※【触らない】【選択肢】!$K$4:$O$85,4,)," ")&amp;IF(N47="","",","&amp;IFERROR(VLOOKUP($N47,※【触らない】【選択肢】!$K$4:$O$85,4,)," "))))))))</f>
        <v/>
      </c>
      <c r="Q47" s="594" t="str">
        <f>IF(I47="","",(IFERROR(VLOOKUP($I47,※【触らない】【選択肢】!$K$4:$O$85,5,)," ")&amp;IF(J47="","",","&amp;IFERROR(VLOOKUP($J47,※【触らない】【選択肢】!$K$4:$O$85,5,)," ")&amp;IF(K47="","",","&amp;IFERROR(VLOOKUP($K47,※【触らない】【選択肢】!$K$4:$O$85,5,)," ")&amp;IF(L47="","",","&amp;IFERROR(VLOOKUP($L47,※【触らない】【選択肢】!$K$4:$O$85,5,)," ")&amp;IF(M47="","",","&amp;IFERROR(VLOOKUP($M47,※【触らない】【選択肢】!$K$4:$O$85,5,)," ")&amp;IF(N47="","",","&amp;IFERROR(VLOOKUP($N47,※【触らない】【選択肢】!$K$4:$O$85,5,)," "))))))))</f>
        <v/>
      </c>
      <c r="R47" s="291"/>
      <c r="S47" s="249"/>
      <c r="T47" s="250"/>
      <c r="U47" s="404"/>
      <c r="V47" s="250"/>
      <c r="W47" s="250"/>
      <c r="X47" s="250"/>
      <c r="Y47" s="250"/>
      <c r="Z47" s="250"/>
    </row>
    <row r="48" spans="3:26" ht="19.5" customHeight="1" x14ac:dyDescent="0.15">
      <c r="C48" s="288"/>
      <c r="D48" s="286"/>
      <c r="E48" s="284"/>
      <c r="F48" s="285"/>
      <c r="G48" s="287"/>
      <c r="H48" s="592">
        <f t="shared" si="2"/>
        <v>0</v>
      </c>
      <c r="I48" s="614"/>
      <c r="J48" s="614"/>
      <c r="K48" s="614"/>
      <c r="L48" s="614"/>
      <c r="M48" s="614"/>
      <c r="N48" s="614"/>
      <c r="O48" s="594" t="str">
        <f>IF(I48="","",(IFERROR(VLOOKUP($I48,※【触らない】【選択肢】!$K$4:$O$85,2,)," ")&amp;IF(J48="","",","&amp;IFERROR(VLOOKUP($J48,※【触らない】【選択肢】!$K$4:$O$85,2,)," ")&amp;IF(K48="","",","&amp;IFERROR(VLOOKUP($K48,※【触らない】【選択肢】!$K$4:$O$85,2,)," ")&amp;IF(L48="","",","&amp;IFERROR(VLOOKUP($L48,※【触らない】【選択肢】!$K$4:$O$85,2,)," ")&amp;IF(M48="","",","&amp;IFERROR(VLOOKUP($M48,※【触らない】【選択肢】!$K$4:$O$85,2,)," ")&amp;IF(N48="","",","&amp;IFERROR(VLOOKUP($N48,※【触らない】【選択肢】!$K$4:$O$85,2,)," "))))))))</f>
        <v/>
      </c>
      <c r="P48" s="594" t="str">
        <f>IF(I48="","",(IFERROR(VLOOKUP($I48,※【触らない】【選択肢】!$K$4:$O$85,4,)," ")&amp;IF(J48="","",","&amp;IFERROR(VLOOKUP($J48,※【触らない】【選択肢】!$K$4:$O$85,4,)," ")&amp;IF(K48="","",","&amp;IFERROR(VLOOKUP($K48,※【触らない】【選択肢】!$K$4:$O$85,4,)," ")&amp;IF(L48="","",","&amp;IFERROR(VLOOKUP($L48,※【触らない】【選択肢】!$K$4:$O$85,4,)," ")&amp;IF(M48="","",","&amp;IFERROR(VLOOKUP($M48,※【触らない】【選択肢】!$K$4:$O$85,4,)," ")&amp;IF(N48="","",","&amp;IFERROR(VLOOKUP($N48,※【触らない】【選択肢】!$K$4:$O$85,4,)," "))))))))</f>
        <v/>
      </c>
      <c r="Q48" s="594" t="str">
        <f>IF(I48="","",(IFERROR(VLOOKUP($I48,※【触らない】【選択肢】!$K$4:$O$85,5,)," ")&amp;IF(J48="","",","&amp;IFERROR(VLOOKUP($J48,※【触らない】【選択肢】!$K$4:$O$85,5,)," ")&amp;IF(K48="","",","&amp;IFERROR(VLOOKUP($K48,※【触らない】【選択肢】!$K$4:$O$85,5,)," ")&amp;IF(L48="","",","&amp;IFERROR(VLOOKUP($L48,※【触らない】【選択肢】!$K$4:$O$85,5,)," ")&amp;IF(M48="","",","&amp;IFERROR(VLOOKUP($M48,※【触らない】【選択肢】!$K$4:$O$85,5,)," ")&amp;IF(N48="","",","&amp;IFERROR(VLOOKUP($N48,※【触らない】【選択肢】!$K$4:$O$85,5,)," "))))))))</f>
        <v/>
      </c>
      <c r="R48" s="291"/>
      <c r="S48" s="249"/>
      <c r="T48" s="250"/>
      <c r="U48" s="404"/>
      <c r="V48" s="250"/>
      <c r="W48" s="250"/>
      <c r="X48" s="250"/>
      <c r="Y48" s="250"/>
      <c r="Z48" s="250"/>
    </row>
    <row r="49" spans="3:26" ht="24" customHeight="1" x14ac:dyDescent="0.15">
      <c r="C49" s="251"/>
      <c r="D49" s="252"/>
      <c r="E49" s="253"/>
      <c r="F49" s="254"/>
      <c r="G49" s="731" t="s">
        <v>703</v>
      </c>
      <c r="H49" s="732"/>
      <c r="I49" s="732"/>
      <c r="J49" s="732"/>
      <c r="K49" s="732"/>
      <c r="L49" s="732"/>
      <c r="M49" s="732"/>
      <c r="N49" s="732"/>
      <c r="O49" s="732"/>
      <c r="P49" s="732"/>
      <c r="Q49" s="733"/>
      <c r="R49" s="255"/>
      <c r="S49" s="249"/>
      <c r="T49" s="250"/>
      <c r="U49" s="404"/>
      <c r="V49" s="250"/>
      <c r="W49" s="250"/>
      <c r="X49" s="250"/>
      <c r="Y49" s="250"/>
      <c r="Z49" s="250"/>
    </row>
    <row r="50" spans="3:26" ht="18.75" customHeight="1" x14ac:dyDescent="0.15">
      <c r="C50" s="256"/>
      <c r="D50" s="257"/>
      <c r="E50" s="258"/>
      <c r="F50" s="259"/>
      <c r="G50" s="259"/>
      <c r="H50" s="260">
        <f>SUM(F50+G50)</f>
        <v>0</v>
      </c>
      <c r="I50" s="261"/>
      <c r="J50" s="261"/>
      <c r="K50" s="261"/>
      <c r="L50" s="261"/>
      <c r="M50" s="261"/>
      <c r="N50" s="261"/>
      <c r="O50" s="262"/>
      <c r="P50" s="263"/>
      <c r="Q50" s="264"/>
      <c r="R50" s="265"/>
      <c r="U50" s="241"/>
      <c r="Z50" s="266"/>
    </row>
    <row r="51" spans="3:26" ht="19.5" customHeight="1" x14ac:dyDescent="0.15">
      <c r="C51" s="256"/>
      <c r="D51" s="257"/>
      <c r="E51" s="258"/>
      <c r="F51" s="267" t="s">
        <v>50</v>
      </c>
      <c r="G51" s="1380" t="s">
        <v>76</v>
      </c>
      <c r="H51" s="269" t="s">
        <v>28</v>
      </c>
      <c r="I51" s="261"/>
      <c r="J51" s="261"/>
      <c r="K51" s="261"/>
      <c r="L51" s="261"/>
      <c r="M51" s="261"/>
      <c r="N51" s="261"/>
      <c r="O51" s="262"/>
      <c r="P51" s="263"/>
      <c r="Q51" s="264"/>
      <c r="R51" s="265"/>
      <c r="U51" s="241"/>
      <c r="Z51" s="266"/>
    </row>
    <row r="52" spans="3:26" ht="19.5" customHeight="1" x14ac:dyDescent="0.15">
      <c r="C52" s="711" t="s">
        <v>326</v>
      </c>
      <c r="D52" s="711"/>
      <c r="E52" s="711"/>
      <c r="F52" s="615">
        <f>MAX(F9:F49)</f>
        <v>0</v>
      </c>
      <c r="G52" s="615">
        <f>MAX(G9:G49)</f>
        <v>0</v>
      </c>
      <c r="H52" s="616">
        <f>SUM(F52+G52)</f>
        <v>0</v>
      </c>
      <c r="I52" s="261"/>
      <c r="J52" s="261"/>
      <c r="K52" s="261"/>
      <c r="L52" s="261"/>
      <c r="M52" s="261"/>
      <c r="N52" s="261"/>
      <c r="O52" s="262" t="str">
        <f>IFERROR(VLOOKUP($I52,※【触らない】【選択肢】!$K$4:$O$72,2,)," ")</f>
        <v xml:space="preserve"> </v>
      </c>
      <c r="P52" s="263"/>
      <c r="Q52" s="264"/>
      <c r="R52" s="265"/>
      <c r="U52" s="241"/>
      <c r="Z52" s="266"/>
    </row>
    <row r="53" spans="3:26" ht="18.75" customHeight="1" x14ac:dyDescent="0.15">
      <c r="C53" s="256"/>
      <c r="D53" s="257"/>
      <c r="E53" s="258"/>
      <c r="F53" s="259"/>
      <c r="G53" s="259"/>
      <c r="H53" s="260"/>
      <c r="I53" s="261"/>
      <c r="J53" s="261"/>
      <c r="K53" s="261"/>
      <c r="L53" s="261"/>
      <c r="M53" s="261"/>
      <c r="N53" s="261"/>
      <c r="O53" s="262"/>
      <c r="P53" s="263"/>
      <c r="Q53" s="264"/>
      <c r="R53" s="265"/>
      <c r="Z53" s="266"/>
    </row>
    <row r="54" spans="3:26" ht="18" customHeight="1" x14ac:dyDescent="0.15">
      <c r="C54" s="724"/>
      <c r="D54" s="725"/>
      <c r="E54" s="726"/>
      <c r="F54" s="270"/>
      <c r="G54" s="270"/>
      <c r="H54" s="270"/>
      <c r="I54" s="270"/>
      <c r="J54" s="270"/>
      <c r="K54" s="270"/>
      <c r="L54" s="270"/>
      <c r="M54" s="270"/>
      <c r="N54" s="270"/>
      <c r="O54" s="271"/>
      <c r="P54" s="265"/>
      <c r="Q54" s="727"/>
      <c r="R54" s="723"/>
      <c r="Z54" s="266"/>
    </row>
    <row r="55" spans="3:26" ht="18" customHeight="1" x14ac:dyDescent="0.15">
      <c r="C55" s="724"/>
      <c r="D55" s="725"/>
      <c r="E55" s="726"/>
      <c r="F55" s="270"/>
      <c r="G55" s="270"/>
      <c r="H55" s="270"/>
      <c r="I55" s="270"/>
      <c r="J55" s="270"/>
      <c r="K55" s="270"/>
      <c r="L55" s="270"/>
      <c r="M55" s="270"/>
      <c r="N55" s="270"/>
      <c r="O55" s="271"/>
      <c r="P55" s="272"/>
      <c r="Q55" s="727"/>
      <c r="R55" s="723"/>
    </row>
    <row r="56" spans="3:26" ht="18" customHeight="1" x14ac:dyDescent="0.15">
      <c r="C56" s="724"/>
      <c r="D56" s="725"/>
      <c r="E56" s="726"/>
      <c r="F56" s="270"/>
      <c r="G56" s="270"/>
      <c r="H56" s="270"/>
      <c r="I56" s="270"/>
      <c r="J56" s="270"/>
      <c r="K56" s="270"/>
      <c r="L56" s="270"/>
      <c r="M56" s="270"/>
      <c r="N56" s="270"/>
      <c r="O56" s="271"/>
      <c r="P56" s="265"/>
      <c r="Q56" s="727"/>
      <c r="R56" s="723"/>
    </row>
    <row r="57" spans="3:26" ht="18" customHeight="1" x14ac:dyDescent="0.15">
      <c r="C57" s="724"/>
      <c r="D57" s="725"/>
      <c r="E57" s="726"/>
      <c r="F57" s="270"/>
      <c r="G57" s="270"/>
      <c r="H57" s="270"/>
      <c r="I57" s="270"/>
      <c r="J57" s="270"/>
      <c r="K57" s="270"/>
      <c r="L57" s="270"/>
      <c r="M57" s="270"/>
      <c r="N57" s="270"/>
      <c r="O57" s="271"/>
      <c r="P57" s="265"/>
      <c r="Q57" s="727"/>
      <c r="R57" s="723"/>
    </row>
    <row r="58" spans="3:26" ht="18" customHeight="1" x14ac:dyDescent="0.15">
      <c r="C58" s="724"/>
      <c r="D58" s="725"/>
      <c r="E58" s="726"/>
      <c r="F58" s="270"/>
      <c r="G58" s="270"/>
      <c r="H58" s="270"/>
      <c r="I58" s="270"/>
      <c r="J58" s="270"/>
      <c r="K58" s="270"/>
      <c r="L58" s="270"/>
      <c r="M58" s="270"/>
      <c r="N58" s="270"/>
      <c r="O58" s="271"/>
      <c r="P58" s="272"/>
      <c r="Q58" s="727"/>
      <c r="R58" s="723"/>
    </row>
    <row r="59" spans="3:26" ht="18" customHeight="1" x14ac:dyDescent="0.15">
      <c r="C59" s="724"/>
      <c r="D59" s="725"/>
      <c r="E59" s="726"/>
      <c r="F59" s="270"/>
      <c r="G59" s="270"/>
      <c r="H59" s="270"/>
      <c r="I59" s="270"/>
      <c r="J59" s="270"/>
      <c r="K59" s="270"/>
      <c r="L59" s="270"/>
      <c r="M59" s="270"/>
      <c r="N59" s="270"/>
      <c r="O59" s="271"/>
      <c r="P59" s="265"/>
      <c r="Q59" s="727"/>
      <c r="R59" s="723"/>
    </row>
    <row r="60" spans="3:26" ht="18" customHeight="1" x14ac:dyDescent="0.15">
      <c r="C60" s="724"/>
      <c r="D60" s="725"/>
      <c r="E60" s="726"/>
      <c r="F60" s="270"/>
      <c r="G60" s="270"/>
      <c r="H60" s="270"/>
      <c r="I60" s="270"/>
      <c r="J60" s="270"/>
      <c r="K60" s="270"/>
      <c r="L60" s="270"/>
      <c r="M60" s="270"/>
      <c r="N60" s="270"/>
      <c r="O60" s="271"/>
      <c r="P60" s="265"/>
      <c r="Q60" s="727"/>
      <c r="R60" s="723"/>
    </row>
    <row r="61" spans="3:26" ht="18" customHeight="1" x14ac:dyDescent="0.15">
      <c r="C61" s="724"/>
      <c r="D61" s="725"/>
      <c r="E61" s="726"/>
      <c r="F61" s="270"/>
      <c r="G61" s="270"/>
      <c r="H61" s="270"/>
      <c r="I61" s="270"/>
      <c r="J61" s="270"/>
      <c r="K61" s="270"/>
      <c r="L61" s="270"/>
      <c r="M61" s="270"/>
      <c r="N61" s="270"/>
      <c r="O61" s="270"/>
      <c r="P61" s="272"/>
      <c r="Q61" s="727"/>
      <c r="R61" s="723"/>
    </row>
    <row r="62" spans="3:26" ht="18" customHeight="1" x14ac:dyDescent="0.15">
      <c r="C62" s="724"/>
      <c r="D62" s="725"/>
      <c r="E62" s="726"/>
      <c r="F62" s="270"/>
      <c r="G62" s="270"/>
      <c r="H62" s="270"/>
      <c r="I62" s="270"/>
      <c r="J62" s="270"/>
      <c r="K62" s="270"/>
      <c r="L62" s="270"/>
      <c r="M62" s="270"/>
      <c r="N62" s="270"/>
      <c r="O62" s="271"/>
      <c r="P62" s="265"/>
      <c r="Q62" s="727"/>
      <c r="R62" s="723"/>
    </row>
    <row r="63" spans="3:26" ht="18" customHeight="1" x14ac:dyDescent="0.15">
      <c r="C63" s="724"/>
      <c r="D63" s="725"/>
      <c r="E63" s="726"/>
      <c r="F63" s="270"/>
      <c r="G63" s="270"/>
      <c r="H63" s="270"/>
      <c r="I63" s="270"/>
      <c r="J63" s="270"/>
      <c r="K63" s="270"/>
      <c r="L63" s="270"/>
      <c r="M63" s="270"/>
      <c r="N63" s="270"/>
      <c r="O63" s="271"/>
      <c r="P63" s="265"/>
      <c r="Q63" s="727"/>
      <c r="R63" s="723"/>
    </row>
    <row r="64" spans="3:26" ht="18" customHeight="1" x14ac:dyDescent="0.15">
      <c r="C64" s="724"/>
      <c r="D64" s="725"/>
      <c r="E64" s="726"/>
      <c r="F64" s="270"/>
      <c r="G64" s="270"/>
      <c r="H64" s="270"/>
      <c r="I64" s="270"/>
      <c r="J64" s="270"/>
      <c r="K64" s="270"/>
      <c r="L64" s="270"/>
      <c r="M64" s="270"/>
      <c r="N64" s="270"/>
      <c r="O64" s="271"/>
      <c r="P64" s="272"/>
      <c r="Q64" s="727"/>
      <c r="R64" s="723"/>
    </row>
    <row r="65" spans="3:18" ht="18" customHeight="1" x14ac:dyDescent="0.15">
      <c r="C65" s="724"/>
      <c r="D65" s="725"/>
      <c r="E65" s="726"/>
      <c r="F65" s="270"/>
      <c r="G65" s="270"/>
      <c r="H65" s="270"/>
      <c r="I65" s="270"/>
      <c r="J65" s="270"/>
      <c r="K65" s="270"/>
      <c r="L65" s="270"/>
      <c r="M65" s="270"/>
      <c r="N65" s="270"/>
      <c r="O65" s="271"/>
      <c r="P65" s="265"/>
      <c r="Q65" s="727"/>
      <c r="R65" s="723"/>
    </row>
    <row r="66" spans="3:18" ht="18" customHeight="1" x14ac:dyDescent="0.15">
      <c r="C66" s="724"/>
      <c r="D66" s="725"/>
      <c r="E66" s="726"/>
      <c r="F66" s="270"/>
      <c r="G66" s="270"/>
      <c r="H66" s="270"/>
      <c r="I66" s="270"/>
      <c r="J66" s="270"/>
      <c r="K66" s="270"/>
      <c r="L66" s="270"/>
      <c r="M66" s="270"/>
      <c r="N66" s="270"/>
      <c r="O66" s="271"/>
      <c r="P66" s="265"/>
      <c r="Q66" s="727"/>
      <c r="R66" s="723"/>
    </row>
    <row r="67" spans="3:18" ht="18" customHeight="1" x14ac:dyDescent="0.15">
      <c r="C67" s="724"/>
      <c r="D67" s="725"/>
      <c r="E67" s="726"/>
      <c r="F67" s="270"/>
      <c r="G67" s="270"/>
      <c r="H67" s="270"/>
      <c r="I67" s="270"/>
      <c r="J67" s="270"/>
      <c r="K67" s="270"/>
      <c r="L67" s="270"/>
      <c r="M67" s="270"/>
      <c r="N67" s="270"/>
      <c r="O67" s="271"/>
      <c r="P67" s="272"/>
      <c r="Q67" s="727"/>
      <c r="R67" s="723"/>
    </row>
    <row r="68" spans="3:18" ht="18" customHeight="1" x14ac:dyDescent="0.15">
      <c r="C68" s="724"/>
      <c r="D68" s="725"/>
      <c r="E68" s="726"/>
      <c r="F68" s="270"/>
      <c r="G68" s="270"/>
      <c r="H68" s="270"/>
      <c r="I68" s="270"/>
      <c r="J68" s="270"/>
      <c r="K68" s="270"/>
      <c r="L68" s="270"/>
      <c r="M68" s="270"/>
      <c r="N68" s="270"/>
      <c r="O68" s="271"/>
      <c r="P68" s="265"/>
      <c r="Q68" s="727"/>
      <c r="R68" s="723"/>
    </row>
    <row r="69" spans="3:18" ht="18" customHeight="1" x14ac:dyDescent="0.15">
      <c r="C69" s="724"/>
      <c r="D69" s="725"/>
      <c r="E69" s="726"/>
      <c r="F69" s="270"/>
      <c r="G69" s="270"/>
      <c r="H69" s="270"/>
      <c r="I69" s="270"/>
      <c r="J69" s="270"/>
      <c r="K69" s="270"/>
      <c r="L69" s="270"/>
      <c r="M69" s="270"/>
      <c r="N69" s="270"/>
      <c r="O69" s="271"/>
      <c r="P69" s="265"/>
      <c r="Q69" s="727"/>
      <c r="R69" s="723"/>
    </row>
    <row r="70" spans="3:18" ht="18" customHeight="1" x14ac:dyDescent="0.15">
      <c r="C70" s="724"/>
      <c r="D70" s="725"/>
      <c r="E70" s="726"/>
      <c r="F70" s="270"/>
      <c r="G70" s="270"/>
      <c r="H70" s="270"/>
      <c r="I70" s="270"/>
      <c r="J70" s="270"/>
      <c r="K70" s="270"/>
      <c r="L70" s="270"/>
      <c r="M70" s="270"/>
      <c r="N70" s="270"/>
      <c r="O70" s="271"/>
      <c r="P70" s="272"/>
      <c r="Q70" s="727"/>
      <c r="R70" s="723"/>
    </row>
    <row r="71" spans="3:18" ht="18" customHeight="1" x14ac:dyDescent="0.15">
      <c r="C71" s="724"/>
      <c r="D71" s="725"/>
      <c r="E71" s="726"/>
      <c r="F71" s="270"/>
      <c r="G71" s="270"/>
      <c r="H71" s="270"/>
      <c r="I71" s="270"/>
      <c r="J71" s="270"/>
      <c r="K71" s="270"/>
      <c r="L71" s="270"/>
      <c r="M71" s="270"/>
      <c r="N71" s="270"/>
      <c r="O71" s="271"/>
      <c r="P71" s="265"/>
      <c r="Q71" s="727"/>
      <c r="R71" s="723"/>
    </row>
    <row r="72" spans="3:18" ht="18" customHeight="1" x14ac:dyDescent="0.15">
      <c r="C72" s="724"/>
      <c r="D72" s="725"/>
      <c r="E72" s="726"/>
      <c r="F72" s="270"/>
      <c r="G72" s="270"/>
      <c r="H72" s="270"/>
      <c r="I72" s="270"/>
      <c r="J72" s="270"/>
      <c r="K72" s="270"/>
      <c r="L72" s="270"/>
      <c r="M72" s="270"/>
      <c r="N72" s="270"/>
      <c r="O72" s="271"/>
      <c r="P72" s="265"/>
      <c r="Q72" s="727"/>
      <c r="R72" s="723"/>
    </row>
    <row r="73" spans="3:18" ht="18" customHeight="1" x14ac:dyDescent="0.15">
      <c r="C73" s="724"/>
      <c r="D73" s="725"/>
      <c r="E73" s="726"/>
      <c r="F73" s="270"/>
      <c r="G73" s="270"/>
      <c r="H73" s="270"/>
      <c r="I73" s="270"/>
      <c r="J73" s="270"/>
      <c r="K73" s="270"/>
      <c r="L73" s="270"/>
      <c r="M73" s="270"/>
      <c r="N73" s="270"/>
      <c r="O73" s="271"/>
      <c r="P73" s="272"/>
      <c r="Q73" s="727"/>
      <c r="R73" s="723"/>
    </row>
    <row r="74" spans="3:18" ht="18" customHeight="1" x14ac:dyDescent="0.15">
      <c r="C74" s="724"/>
      <c r="D74" s="725"/>
      <c r="E74" s="726"/>
      <c r="F74" s="270"/>
      <c r="G74" s="270"/>
      <c r="H74" s="270"/>
      <c r="I74" s="270"/>
      <c r="J74" s="270"/>
      <c r="K74" s="270"/>
      <c r="L74" s="270"/>
      <c r="M74" s="270"/>
      <c r="N74" s="270"/>
      <c r="O74" s="271"/>
      <c r="P74" s="265"/>
      <c r="Q74" s="727"/>
      <c r="R74" s="723"/>
    </row>
    <row r="75" spans="3:18" ht="18" customHeight="1" x14ac:dyDescent="0.15">
      <c r="C75" s="724"/>
      <c r="D75" s="725"/>
      <c r="E75" s="726"/>
      <c r="F75" s="270"/>
      <c r="G75" s="270"/>
      <c r="H75" s="270"/>
      <c r="I75" s="270"/>
      <c r="J75" s="270"/>
      <c r="K75" s="270"/>
      <c r="L75" s="270"/>
      <c r="M75" s="270"/>
      <c r="N75" s="270"/>
      <c r="O75" s="271"/>
      <c r="P75" s="265"/>
      <c r="Q75" s="727"/>
      <c r="R75" s="723"/>
    </row>
    <row r="76" spans="3:18" ht="18" customHeight="1" x14ac:dyDescent="0.15">
      <c r="C76" s="724"/>
      <c r="D76" s="725"/>
      <c r="E76" s="726"/>
      <c r="F76" s="270"/>
      <c r="G76" s="270"/>
      <c r="H76" s="270"/>
      <c r="I76" s="270"/>
      <c r="J76" s="270"/>
      <c r="K76" s="270"/>
      <c r="L76" s="270"/>
      <c r="M76" s="270"/>
      <c r="N76" s="270"/>
      <c r="O76" s="271"/>
      <c r="P76" s="272"/>
      <c r="Q76" s="727"/>
      <c r="R76" s="723"/>
    </row>
    <row r="77" spans="3:18" ht="18" customHeight="1" x14ac:dyDescent="0.15">
      <c r="C77" s="724"/>
      <c r="D77" s="725"/>
      <c r="E77" s="726"/>
      <c r="F77" s="270"/>
      <c r="G77" s="270"/>
      <c r="H77" s="270"/>
      <c r="I77" s="270"/>
      <c r="J77" s="270"/>
      <c r="K77" s="270"/>
      <c r="L77" s="270"/>
      <c r="M77" s="270"/>
      <c r="N77" s="270"/>
      <c r="O77" s="271"/>
      <c r="P77" s="265"/>
      <c r="Q77" s="727"/>
      <c r="R77" s="723"/>
    </row>
    <row r="78" spans="3:18" ht="18" customHeight="1" x14ac:dyDescent="0.15">
      <c r="C78" s="724"/>
      <c r="D78" s="725"/>
      <c r="E78" s="726"/>
      <c r="F78" s="270"/>
      <c r="G78" s="270"/>
      <c r="H78" s="270"/>
      <c r="I78" s="270"/>
      <c r="J78" s="270"/>
      <c r="K78" s="270"/>
      <c r="L78" s="270"/>
      <c r="M78" s="270"/>
      <c r="N78" s="270"/>
      <c r="O78" s="271"/>
      <c r="P78" s="265"/>
      <c r="Q78" s="727"/>
      <c r="R78" s="723"/>
    </row>
    <row r="79" spans="3:18" ht="18" customHeight="1" x14ac:dyDescent="0.15">
      <c r="C79" s="724"/>
      <c r="D79" s="725"/>
      <c r="E79" s="726"/>
      <c r="F79" s="270"/>
      <c r="G79" s="270"/>
      <c r="H79" s="270"/>
      <c r="I79" s="270"/>
      <c r="J79" s="270"/>
      <c r="K79" s="270"/>
      <c r="L79" s="270"/>
      <c r="M79" s="270"/>
      <c r="N79" s="270"/>
      <c r="O79" s="271"/>
      <c r="P79" s="272"/>
      <c r="Q79" s="727"/>
      <c r="R79" s="723"/>
    </row>
    <row r="80" spans="3:18" ht="18" customHeight="1" x14ac:dyDescent="0.15">
      <c r="C80" s="724"/>
      <c r="D80" s="725"/>
      <c r="E80" s="726"/>
      <c r="F80" s="270"/>
      <c r="G80" s="270"/>
      <c r="H80" s="270"/>
      <c r="I80" s="270"/>
      <c r="J80" s="270"/>
      <c r="K80" s="270"/>
      <c r="L80" s="270"/>
      <c r="M80" s="270"/>
      <c r="N80" s="270"/>
      <c r="O80" s="271"/>
      <c r="P80" s="265"/>
      <c r="Q80" s="727"/>
      <c r="R80" s="723"/>
    </row>
    <row r="81" spans="3:18" ht="18" customHeight="1" x14ac:dyDescent="0.15">
      <c r="C81" s="724"/>
      <c r="D81" s="725"/>
      <c r="E81" s="726"/>
      <c r="F81" s="270"/>
      <c r="G81" s="270"/>
      <c r="H81" s="270"/>
      <c r="I81" s="270"/>
      <c r="J81" s="270"/>
      <c r="K81" s="270"/>
      <c r="L81" s="270"/>
      <c r="M81" s="270"/>
      <c r="N81" s="270"/>
      <c r="O81" s="271"/>
      <c r="P81" s="265"/>
      <c r="Q81" s="727"/>
      <c r="R81" s="723"/>
    </row>
    <row r="82" spans="3:18" ht="18" customHeight="1" x14ac:dyDescent="0.15">
      <c r="C82" s="724"/>
      <c r="D82" s="725"/>
      <c r="E82" s="726"/>
      <c r="F82" s="270"/>
      <c r="G82" s="270"/>
      <c r="H82" s="270"/>
      <c r="I82" s="270"/>
      <c r="J82" s="270"/>
      <c r="K82" s="270"/>
      <c r="L82" s="270"/>
      <c r="M82" s="270"/>
      <c r="N82" s="270"/>
      <c r="O82" s="271"/>
      <c r="P82" s="272"/>
      <c r="Q82" s="727"/>
      <c r="R82" s="723"/>
    </row>
    <row r="83" spans="3:18" ht="18" customHeight="1" x14ac:dyDescent="0.15">
      <c r="C83" s="724"/>
      <c r="D83" s="725"/>
      <c r="E83" s="726"/>
      <c r="F83" s="270"/>
      <c r="G83" s="270"/>
      <c r="H83" s="270"/>
      <c r="I83" s="270"/>
      <c r="J83" s="270"/>
      <c r="K83" s="270"/>
      <c r="L83" s="270"/>
      <c r="M83" s="270"/>
      <c r="N83" s="270"/>
      <c r="O83" s="271"/>
      <c r="P83" s="265"/>
      <c r="Q83" s="727"/>
      <c r="R83" s="723"/>
    </row>
    <row r="84" spans="3:18" ht="18" customHeight="1" x14ac:dyDescent="0.15">
      <c r="C84" s="724"/>
      <c r="D84" s="725"/>
      <c r="E84" s="726"/>
      <c r="F84" s="270"/>
      <c r="G84" s="270"/>
      <c r="H84" s="270"/>
      <c r="I84" s="270"/>
      <c r="J84" s="270"/>
      <c r="K84" s="270"/>
      <c r="L84" s="270"/>
      <c r="M84" s="270"/>
      <c r="N84" s="270"/>
      <c r="O84" s="271"/>
      <c r="P84" s="265"/>
      <c r="Q84" s="727"/>
      <c r="R84" s="723"/>
    </row>
    <row r="85" spans="3:18" ht="18" customHeight="1" x14ac:dyDescent="0.15">
      <c r="C85" s="724"/>
      <c r="D85" s="725"/>
      <c r="E85" s="726"/>
      <c r="F85" s="270"/>
      <c r="G85" s="270"/>
      <c r="H85" s="270"/>
      <c r="I85" s="270"/>
      <c r="J85" s="270"/>
      <c r="K85" s="270"/>
      <c r="L85" s="270"/>
      <c r="M85" s="270"/>
      <c r="N85" s="270"/>
      <c r="O85" s="271"/>
      <c r="P85" s="272"/>
      <c r="Q85" s="727"/>
      <c r="R85" s="723"/>
    </row>
    <row r="86" spans="3:18" ht="18" customHeight="1" x14ac:dyDescent="0.15">
      <c r="C86" s="724"/>
      <c r="D86" s="725"/>
      <c r="E86" s="726"/>
      <c r="F86" s="270"/>
      <c r="G86" s="270"/>
      <c r="H86" s="270"/>
      <c r="I86" s="270"/>
      <c r="J86" s="270"/>
      <c r="K86" s="270"/>
      <c r="L86" s="270"/>
      <c r="M86" s="270"/>
      <c r="N86" s="270"/>
      <c r="O86" s="271"/>
      <c r="P86" s="265"/>
      <c r="Q86" s="727"/>
      <c r="R86" s="723"/>
    </row>
    <row r="87" spans="3:18" ht="18" customHeight="1" x14ac:dyDescent="0.15">
      <c r="C87" s="724"/>
      <c r="D87" s="725"/>
      <c r="E87" s="726"/>
      <c r="F87" s="270"/>
      <c r="G87" s="270"/>
      <c r="H87" s="270"/>
      <c r="I87" s="270"/>
      <c r="J87" s="270"/>
      <c r="K87" s="270"/>
      <c r="L87" s="270"/>
      <c r="M87" s="270"/>
      <c r="N87" s="270"/>
      <c r="O87" s="271"/>
      <c r="P87" s="265"/>
      <c r="Q87" s="727"/>
      <c r="R87" s="723"/>
    </row>
    <row r="88" spans="3:18" ht="18" customHeight="1" x14ac:dyDescent="0.15">
      <c r="C88" s="724"/>
      <c r="D88" s="725"/>
      <c r="E88" s="726"/>
      <c r="F88" s="270"/>
      <c r="G88" s="270"/>
      <c r="H88" s="270"/>
      <c r="I88" s="270"/>
      <c r="J88" s="270"/>
      <c r="K88" s="270"/>
      <c r="L88" s="270"/>
      <c r="M88" s="270"/>
      <c r="N88" s="270"/>
      <c r="O88" s="271"/>
      <c r="P88" s="272"/>
      <c r="Q88" s="727"/>
      <c r="R88" s="723"/>
    </row>
    <row r="89" spans="3:18" ht="18" customHeight="1" x14ac:dyDescent="0.15">
      <c r="C89" s="724"/>
      <c r="D89" s="725"/>
      <c r="E89" s="726"/>
      <c r="F89" s="270"/>
      <c r="G89" s="270"/>
      <c r="H89" s="270"/>
      <c r="I89" s="270"/>
      <c r="J89" s="270"/>
      <c r="K89" s="270"/>
      <c r="L89" s="270"/>
      <c r="M89" s="270"/>
      <c r="N89" s="270"/>
      <c r="O89" s="271"/>
      <c r="P89" s="265"/>
      <c r="Q89" s="727"/>
      <c r="R89" s="723"/>
    </row>
    <row r="90" spans="3:18" ht="18" customHeight="1" x14ac:dyDescent="0.15">
      <c r="C90" s="724"/>
      <c r="D90" s="725"/>
      <c r="E90" s="726"/>
      <c r="F90" s="270"/>
      <c r="G90" s="270"/>
      <c r="H90" s="270"/>
      <c r="I90" s="270"/>
      <c r="J90" s="270"/>
      <c r="K90" s="270"/>
      <c r="L90" s="270"/>
      <c r="M90" s="270"/>
      <c r="N90" s="270"/>
      <c r="O90" s="271"/>
      <c r="P90" s="265"/>
      <c r="Q90" s="727"/>
      <c r="R90" s="723"/>
    </row>
    <row r="91" spans="3:18" ht="18" customHeight="1" x14ac:dyDescent="0.15">
      <c r="C91" s="724"/>
      <c r="D91" s="725"/>
      <c r="E91" s="726"/>
      <c r="F91" s="270"/>
      <c r="G91" s="270"/>
      <c r="H91" s="270"/>
      <c r="I91" s="270"/>
      <c r="J91" s="270"/>
      <c r="K91" s="270"/>
      <c r="L91" s="270"/>
      <c r="M91" s="270"/>
      <c r="N91" s="270"/>
      <c r="O91" s="271"/>
      <c r="P91" s="272"/>
      <c r="Q91" s="727"/>
      <c r="R91" s="723"/>
    </row>
    <row r="92" spans="3:18" ht="18" customHeight="1" x14ac:dyDescent="0.15">
      <c r="C92" s="724"/>
      <c r="D92" s="725"/>
      <c r="E92" s="726"/>
      <c r="F92" s="270"/>
      <c r="G92" s="270"/>
      <c r="H92" s="270"/>
      <c r="I92" s="270"/>
      <c r="J92" s="270"/>
      <c r="K92" s="270"/>
      <c r="L92" s="270"/>
      <c r="M92" s="270"/>
      <c r="N92" s="270"/>
      <c r="O92" s="271"/>
      <c r="P92" s="265"/>
      <c r="Q92" s="727"/>
      <c r="R92" s="723"/>
    </row>
  </sheetData>
  <sheetProtection insertRows="0" deleteRows="0" autoFilter="0"/>
  <mergeCells count="84">
    <mergeCell ref="R90:R92"/>
    <mergeCell ref="C87:C89"/>
    <mergeCell ref="D87:D89"/>
    <mergeCell ref="E87:E89"/>
    <mergeCell ref="Q87:Q89"/>
    <mergeCell ref="R87:R89"/>
    <mergeCell ref="G3:H3"/>
    <mergeCell ref="G1:P1"/>
    <mergeCell ref="C90:C92"/>
    <mergeCell ref="D90:D92"/>
    <mergeCell ref="E90:E92"/>
    <mergeCell ref="C69:C71"/>
    <mergeCell ref="D69:D71"/>
    <mergeCell ref="E69:E71"/>
    <mergeCell ref="G49:Q49"/>
    <mergeCell ref="Q63:Q65"/>
    <mergeCell ref="Q90:Q92"/>
    <mergeCell ref="R72:R74"/>
    <mergeCell ref="C75:C77"/>
    <mergeCell ref="D75:D77"/>
    <mergeCell ref="E75:E77"/>
    <mergeCell ref="Q75:Q77"/>
    <mergeCell ref="R75:R77"/>
    <mergeCell ref="C72:C74"/>
    <mergeCell ref="D72:D74"/>
    <mergeCell ref="E72:E74"/>
    <mergeCell ref="Q72:Q74"/>
    <mergeCell ref="R78:R80"/>
    <mergeCell ref="C84:C86"/>
    <mergeCell ref="D84:D86"/>
    <mergeCell ref="E84:E86"/>
    <mergeCell ref="Q84:Q86"/>
    <mergeCell ref="R84:R86"/>
    <mergeCell ref="C81:C83"/>
    <mergeCell ref="D81:D83"/>
    <mergeCell ref="E81:E83"/>
    <mergeCell ref="Q81:Q83"/>
    <mergeCell ref="R81:R83"/>
    <mergeCell ref="C78:C80"/>
    <mergeCell ref="D78:D80"/>
    <mergeCell ref="E78:E80"/>
    <mergeCell ref="Q78:Q80"/>
    <mergeCell ref="R69:R71"/>
    <mergeCell ref="Q69:Q71"/>
    <mergeCell ref="C66:C68"/>
    <mergeCell ref="D66:D68"/>
    <mergeCell ref="E66:E68"/>
    <mergeCell ref="Q66:Q68"/>
    <mergeCell ref="R66:R68"/>
    <mergeCell ref="R63:R65"/>
    <mergeCell ref="C60:C62"/>
    <mergeCell ref="D60:D62"/>
    <mergeCell ref="E60:E62"/>
    <mergeCell ref="Q60:Q62"/>
    <mergeCell ref="R60:R62"/>
    <mergeCell ref="C63:C65"/>
    <mergeCell ref="D63:D65"/>
    <mergeCell ref="E63:E65"/>
    <mergeCell ref="R57:R59"/>
    <mergeCell ref="C54:C56"/>
    <mergeCell ref="D54:D56"/>
    <mergeCell ref="E54:E56"/>
    <mergeCell ref="Q54:Q56"/>
    <mergeCell ref="R54:R56"/>
    <mergeCell ref="C57:C59"/>
    <mergeCell ref="D57:D59"/>
    <mergeCell ref="E57:E59"/>
    <mergeCell ref="Q57:Q59"/>
    <mergeCell ref="U1:V1"/>
    <mergeCell ref="C52:E52"/>
    <mergeCell ref="C5:R5"/>
    <mergeCell ref="C6:E6"/>
    <mergeCell ref="F6:H6"/>
    <mergeCell ref="O6:Q6"/>
    <mergeCell ref="R6:R8"/>
    <mergeCell ref="C7:C8"/>
    <mergeCell ref="D7:E7"/>
    <mergeCell ref="F7:F8"/>
    <mergeCell ref="G7:G8"/>
    <mergeCell ref="H7:H8"/>
    <mergeCell ref="O7:O8"/>
    <mergeCell ref="P7:P8"/>
    <mergeCell ref="Q7:Q8"/>
    <mergeCell ref="I6:N8"/>
  </mergeCells>
  <phoneticPr fontId="2"/>
  <dataValidations count="2">
    <dataValidation imeMode="off" allowBlank="1" showInputMessage="1" showErrorMessage="1" sqref="D53:E53 C10:E32 C33:C53 D33:E48 I50:N53 F49:G53 D50:E51 D49"/>
    <dataValidation imeMode="disabled" allowBlank="1" showInputMessage="1" showErrorMessage="1" sqref="F52:G52 F9:N48"/>
  </dataValidations>
  <printOptions horizontalCentered="1"/>
  <pageMargins left="0.31496062992125984" right="0.31496062992125984" top="0.59055118110236227" bottom="0.39370078740157483" header="0.51181102362204722" footer="0.51181102362204722"/>
  <pageSetup paperSize="9" scale="98" fitToHeight="0" orientation="landscape" cellComments="asDisplayed" r:id="rId1"/>
  <headerFooter alignWithMargins="0"/>
  <rowBreaks count="1" manualBreakCount="1">
    <brk id="27" min="1" max="18" man="1"/>
  </rowBreaks>
  <colBreaks count="1" manualBreakCount="1">
    <brk id="19" min="1" max="51"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AB85"/>
  <sheetViews>
    <sheetView showZeros="0" view="pageBreakPreview" topLeftCell="A4" zoomScale="90" zoomScaleSheetLayoutView="90" workbookViewId="0">
      <selection activeCell="E9" sqref="E9"/>
    </sheetView>
  </sheetViews>
  <sheetFormatPr defaultColWidth="9" defaultRowHeight="18.75" x14ac:dyDescent="0.15"/>
  <cols>
    <col min="1" max="1" width="1.625" style="239" customWidth="1"/>
    <col min="2" max="2" width="2.75" style="239" customWidth="1"/>
    <col min="3" max="3" width="7.25" style="239" customWidth="1"/>
    <col min="4" max="4" width="7.75" style="239" customWidth="1"/>
    <col min="5" max="5" width="8" style="239" customWidth="1"/>
    <col min="6" max="6" width="6.375" style="239" customWidth="1"/>
    <col min="7" max="8" width="7" style="239" customWidth="1"/>
    <col min="9" max="14" width="4.875" style="239" customWidth="1"/>
    <col min="15" max="15" width="9.125" style="239" customWidth="1"/>
    <col min="16" max="16" width="12.5" style="239" customWidth="1"/>
    <col min="17" max="17" width="21" style="239" customWidth="1"/>
    <col min="18" max="18" width="26" style="239" customWidth="1"/>
    <col min="19" max="20" width="1.625" style="239" customWidth="1"/>
    <col min="21" max="26" width="7.625" style="239" customWidth="1"/>
    <col min="27" max="27" width="5" style="239" customWidth="1"/>
    <col min="28" max="28" width="2.5" style="239" customWidth="1"/>
    <col min="29" max="16384" width="9" style="239"/>
  </cols>
  <sheetData>
    <row r="1" spans="2:28" ht="24" customHeight="1" x14ac:dyDescent="0.15">
      <c r="G1" s="709" t="s">
        <v>712</v>
      </c>
      <c r="H1" s="710"/>
      <c r="I1" s="710"/>
      <c r="J1" s="710"/>
      <c r="K1" s="710"/>
      <c r="L1" s="710"/>
      <c r="M1" s="710"/>
      <c r="N1" s="710"/>
      <c r="O1" s="710"/>
      <c r="P1" s="730"/>
      <c r="U1" s="709" t="s">
        <v>711</v>
      </c>
      <c r="V1" s="710"/>
    </row>
    <row r="2" spans="2:28" ht="24" customHeight="1" x14ac:dyDescent="0.45">
      <c r="B2" s="238" t="s">
        <v>141</v>
      </c>
      <c r="D2" s="240"/>
      <c r="E2" s="240"/>
      <c r="F2" s="240"/>
      <c r="G2" s="240"/>
      <c r="H2" s="240"/>
      <c r="I2" s="240"/>
      <c r="J2" s="240"/>
      <c r="K2" s="240"/>
      <c r="L2" s="240"/>
      <c r="M2" s="240"/>
      <c r="N2" s="240"/>
      <c r="O2" s="240"/>
      <c r="R2" s="241" t="s">
        <v>425</v>
      </c>
      <c r="S2" s="240"/>
      <c r="T2" s="240"/>
      <c r="U2" s="240"/>
      <c r="V2" s="240"/>
      <c r="W2" s="240"/>
      <c r="X2" s="240"/>
      <c r="Y2" s="240"/>
    </row>
    <row r="3" spans="2:28" ht="27" customHeight="1" x14ac:dyDescent="0.15">
      <c r="D3" s="242"/>
      <c r="E3" s="242"/>
      <c r="F3" s="242"/>
      <c r="G3" s="728" t="s">
        <v>846</v>
      </c>
      <c r="H3" s="729"/>
      <c r="I3" s="243" t="s">
        <v>847</v>
      </c>
      <c r="J3" s="242"/>
      <c r="K3" s="242"/>
      <c r="L3" s="242"/>
      <c r="M3" s="242"/>
      <c r="O3" s="242"/>
      <c r="P3" s="242"/>
      <c r="R3" s="700">
        <f>'報告書(様式1-8号)'!P6</f>
        <v>0</v>
      </c>
      <c r="U3" s="649" t="s">
        <v>769</v>
      </c>
    </row>
    <row r="4" spans="2:28" ht="27" customHeight="1" x14ac:dyDescent="0.15">
      <c r="C4" s="244" t="s">
        <v>317</v>
      </c>
      <c r="D4" s="245"/>
      <c r="E4" s="245"/>
      <c r="F4" s="245"/>
      <c r="G4" s="245"/>
      <c r="H4" s="245"/>
      <c r="I4" s="245"/>
      <c r="J4" s="245"/>
      <c r="K4" s="245"/>
      <c r="L4" s="245"/>
      <c r="M4" s="245"/>
      <c r="N4" s="245"/>
      <c r="O4" s="244"/>
      <c r="P4" s="245"/>
      <c r="Q4" s="245"/>
      <c r="R4" s="245"/>
      <c r="U4" s="649" t="s">
        <v>770</v>
      </c>
    </row>
    <row r="5" spans="2:28" s="246" customFormat="1" ht="50.25" customHeight="1" x14ac:dyDescent="0.15">
      <c r="C5" s="712" t="s">
        <v>839</v>
      </c>
      <c r="D5" s="713"/>
      <c r="E5" s="713"/>
      <c r="F5" s="713"/>
      <c r="G5" s="713"/>
      <c r="H5" s="713"/>
      <c r="I5" s="713"/>
      <c r="J5" s="713"/>
      <c r="K5" s="713"/>
      <c r="L5" s="713"/>
      <c r="M5" s="713"/>
      <c r="N5" s="713"/>
      <c r="O5" s="713"/>
      <c r="P5" s="713"/>
      <c r="Q5" s="713"/>
      <c r="R5" s="713"/>
      <c r="U5" s="734" t="s">
        <v>760</v>
      </c>
      <c r="V5" s="735"/>
      <c r="W5" s="735"/>
      <c r="X5" s="735"/>
      <c r="Y5" s="735"/>
      <c r="Z5" s="736"/>
    </row>
    <row r="6" spans="2:28" ht="19.5" customHeight="1" x14ac:dyDescent="0.15">
      <c r="C6" s="714" t="s">
        <v>140</v>
      </c>
      <c r="D6" s="714"/>
      <c r="E6" s="714"/>
      <c r="F6" s="715" t="s">
        <v>139</v>
      </c>
      <c r="G6" s="715"/>
      <c r="H6" s="715"/>
      <c r="I6" s="717" t="s">
        <v>833</v>
      </c>
      <c r="J6" s="718"/>
      <c r="K6" s="718"/>
      <c r="L6" s="718"/>
      <c r="M6" s="718"/>
      <c r="N6" s="718"/>
      <c r="O6" s="715" t="s">
        <v>23</v>
      </c>
      <c r="P6" s="715"/>
      <c r="Q6" s="715"/>
      <c r="R6" s="714" t="s">
        <v>355</v>
      </c>
      <c r="S6" s="648"/>
      <c r="T6" s="690"/>
      <c r="U6" s="647"/>
      <c r="V6" s="647"/>
      <c r="W6" s="647"/>
      <c r="X6" s="647"/>
      <c r="Y6" s="647"/>
      <c r="Z6" s="647"/>
    </row>
    <row r="7" spans="2:28" ht="18.75" customHeight="1" x14ac:dyDescent="0.15">
      <c r="C7" s="714" t="s">
        <v>389</v>
      </c>
      <c r="D7" s="715" t="s">
        <v>138</v>
      </c>
      <c r="E7" s="715"/>
      <c r="F7" s="715" t="s">
        <v>50</v>
      </c>
      <c r="G7" s="714" t="s">
        <v>137</v>
      </c>
      <c r="H7" s="714" t="s">
        <v>136</v>
      </c>
      <c r="I7" s="719"/>
      <c r="J7" s="720"/>
      <c r="K7" s="720"/>
      <c r="L7" s="720"/>
      <c r="M7" s="720"/>
      <c r="N7" s="720"/>
      <c r="O7" s="715" t="s">
        <v>148</v>
      </c>
      <c r="P7" s="714" t="s">
        <v>832</v>
      </c>
      <c r="Q7" s="716" t="s">
        <v>14</v>
      </c>
      <c r="R7" s="715"/>
      <c r="S7" s="648"/>
      <c r="T7" s="690"/>
      <c r="U7" s="649"/>
      <c r="V7" s="647"/>
      <c r="W7" s="647"/>
      <c r="X7" s="647"/>
      <c r="Y7" s="647"/>
      <c r="Z7" s="647"/>
    </row>
    <row r="8" spans="2:28" ht="21" customHeight="1" x14ac:dyDescent="0.15">
      <c r="C8" s="714"/>
      <c r="D8" s="247" t="s">
        <v>135</v>
      </c>
      <c r="E8" s="247" t="s">
        <v>138</v>
      </c>
      <c r="F8" s="715"/>
      <c r="G8" s="714"/>
      <c r="H8" s="715"/>
      <c r="I8" s="721"/>
      <c r="J8" s="722"/>
      <c r="K8" s="722"/>
      <c r="L8" s="722"/>
      <c r="M8" s="722"/>
      <c r="N8" s="722"/>
      <c r="O8" s="715"/>
      <c r="P8" s="714"/>
      <c r="Q8" s="716"/>
      <c r="R8" s="715"/>
      <c r="S8" s="648"/>
      <c r="T8" s="690"/>
      <c r="U8" s="651" t="s">
        <v>771</v>
      </c>
      <c r="V8" s="250"/>
      <c r="W8" s="250"/>
      <c r="X8" s="250"/>
      <c r="Y8" s="250"/>
      <c r="Z8" s="250"/>
    </row>
    <row r="9" spans="2:28" ht="19.5" customHeight="1" x14ac:dyDescent="0.15">
      <c r="B9" s="248"/>
      <c r="C9" s="278"/>
      <c r="D9" s="279"/>
      <c r="E9" s="280"/>
      <c r="F9" s="281"/>
      <c r="G9" s="281"/>
      <c r="H9" s="592">
        <f>SUM(F9+G9)</f>
        <v>0</v>
      </c>
      <c r="I9" s="611"/>
      <c r="J9" s="611"/>
      <c r="K9" s="611"/>
      <c r="L9" s="611"/>
      <c r="M9" s="611"/>
      <c r="N9" s="611"/>
      <c r="O9" s="594" t="str">
        <f>IF(I9="","",(IFERROR(VLOOKUP($I9,※【触らない】【選択肢】!$K$4:$O$85,2,)," ")&amp;IF(J9="","",","&amp;IFERROR(VLOOKUP($J9,※【触らない】【選択肢】!$K$4:$O$85,2,)," ")&amp;IF(K9="","",","&amp;IFERROR(VLOOKUP($K9,※【触らない】【選択肢】!$K$4:$O$85,2,)," ")&amp;IF(L9="","",","&amp;IFERROR(VLOOKUP($L9,※【触らない】【選択肢】!$K$4:$O$85,2,)," ")&amp;IF(M9="","",","&amp;IFERROR(VLOOKUP($M9,※【触らない】【選択肢】!$K$4:$O$85,2,)," ")&amp;IF(N9="","",","&amp;IFERROR(VLOOKUP($N9,※【触らない】【選択肢】!$K$4:$O$85,2,)," "))))))))</f>
        <v/>
      </c>
      <c r="P9" s="594" t="str">
        <f>IF(I9="","",(IFERROR(VLOOKUP($I9,※【触らない】【選択肢】!$K$4:$O$85,4,)," ")&amp;IF(J9="","",","&amp;IFERROR(VLOOKUP($J9,※【触らない】【選択肢】!$K$4:$O$85,4,)," ")&amp;IF(K9="","",","&amp;IFERROR(VLOOKUP($K9,※【触らない】【選択肢】!$K$4:$O$85,4,)," ")&amp;IF(L9="","",","&amp;IFERROR(VLOOKUP($L9,※【触らない】【選択肢】!$K$4:$O$85,4,)," ")&amp;IF(M9="","",","&amp;IFERROR(VLOOKUP($M9,※【触らない】【選択肢】!$K$4:$O$85,4,)," ")&amp;IF(N9="","",","&amp;IFERROR(VLOOKUP($N9,※【触らない】【選択肢】!$K$4:$O$85,4,)," "))))))))</f>
        <v/>
      </c>
      <c r="Q9" s="594" t="str">
        <f>IF(I9="","",(IFERROR(VLOOKUP($I9,※【触らない】【選択肢】!$K$4:$O$85,5,)," ")&amp;IF(J9="","",","&amp;IFERROR(VLOOKUP($J9,※【触らない】【選択肢】!$K$4:$O$85,5,)," ")&amp;IF(K9="","",","&amp;IFERROR(VLOOKUP($K9,※【触らない】【選択肢】!$K$4:$O$85,5,)," ")&amp;IF(L9="","",","&amp;IFERROR(VLOOKUP($L9,※【触らない】【選択肢】!$K$4:$O$85,5,)," ")&amp;IF(M9="","",","&amp;IFERROR(VLOOKUP($M9,※【触らない】【選択肢】!$K$4:$O$85,5,)," ")&amp;IF(N9="","",","&amp;IFERROR(VLOOKUP($N9,※【触らない】【選択肢】!$K$4:$O$85,5,)," "))))))))</f>
        <v/>
      </c>
      <c r="R9" s="289"/>
      <c r="S9" s="249"/>
      <c r="T9" s="250"/>
      <c r="U9" s="403"/>
      <c r="V9" s="404" t="s">
        <v>748</v>
      </c>
      <c r="Z9" s="250"/>
    </row>
    <row r="10" spans="2:28" ht="19.5" customHeight="1" x14ac:dyDescent="0.15">
      <c r="C10" s="282"/>
      <c r="D10" s="283"/>
      <c r="E10" s="284"/>
      <c r="F10" s="285"/>
      <c r="G10" s="285"/>
      <c r="H10" s="593">
        <f>SUM(F10+G10)</f>
        <v>0</v>
      </c>
      <c r="I10" s="613"/>
      <c r="J10" s="613"/>
      <c r="K10" s="613"/>
      <c r="L10" s="613"/>
      <c r="M10" s="613"/>
      <c r="N10" s="613"/>
      <c r="O10" s="594" t="str">
        <f>IF(I10="","",(IFERROR(VLOOKUP($I10,※【触らない】【選択肢】!$K$4:$O$85,2,)," ")&amp;IF(J10="","",","&amp;IFERROR(VLOOKUP($J10,※【触らない】【選択肢】!$K$4:$O$85,2,)," ")&amp;IF(K10="","",","&amp;IFERROR(VLOOKUP($K10,※【触らない】【選択肢】!$K$4:$O$85,2,)," ")&amp;IF(L10="","",","&amp;IFERROR(VLOOKUP($L10,※【触らない】【選択肢】!$K$4:$O$85,2,)," ")&amp;IF(M10="","",","&amp;IFERROR(VLOOKUP($M10,※【触らない】【選択肢】!$K$4:$O$85,2,)," ")&amp;IF(N10="","",","&amp;IFERROR(VLOOKUP($N10,※【触らない】【選択肢】!$K$4:$O$85,2,)," "))))))))</f>
        <v/>
      </c>
      <c r="P10" s="594" t="str">
        <f>IF(I10="","",(IFERROR(VLOOKUP($I10,※【触らない】【選択肢】!$K$4:$O$85,4,)," ")&amp;IF(J10="","",","&amp;IFERROR(VLOOKUP($J10,※【触らない】【選択肢】!$K$4:$O$85,4,)," ")&amp;IF(K10="","",","&amp;IFERROR(VLOOKUP($K10,※【触らない】【選択肢】!$K$4:$O$85,4,)," ")&amp;IF(L10="","",","&amp;IFERROR(VLOOKUP($L10,※【触らない】【選択肢】!$K$4:$O$85,4,)," ")&amp;IF(M10="","",","&amp;IFERROR(VLOOKUP($M10,※【触らない】【選択肢】!$K$4:$O$85,4,)," ")&amp;IF(N10="","",","&amp;IFERROR(VLOOKUP($N10,※【触らない】【選択肢】!$K$4:$O$85,4,)," "))))))))</f>
        <v/>
      </c>
      <c r="Q10" s="594" t="str">
        <f>IF(I10="","",(IFERROR(VLOOKUP($I10,※【触らない】【選択肢】!$K$4:$O$85,5,)," ")&amp;IF(J10="","",","&amp;IFERROR(VLOOKUP($J10,※【触らない】【選択肢】!$K$4:$O$85,5,)," ")&amp;IF(K10="","",","&amp;IFERROR(VLOOKUP($K10,※【触らない】【選択肢】!$K$4:$O$85,5,)," ")&amp;IF(L10="","",","&amp;IFERROR(VLOOKUP($L10,※【触らない】【選択肢】!$K$4:$O$85,5,)," ")&amp;IF(M10="","",","&amp;IFERROR(VLOOKUP($M10,※【触らない】【選択肢】!$K$4:$O$85,5,)," ")&amp;IF(N10="","",","&amp;IFERROR(VLOOKUP($N10,※【触らない】【選択肢】!$K$4:$O$85,5,)," "))))))))</f>
        <v/>
      </c>
      <c r="R10" s="289"/>
      <c r="S10" s="249"/>
      <c r="T10" s="250"/>
      <c r="U10" s="612"/>
      <c r="V10" s="404" t="s">
        <v>759</v>
      </c>
      <c r="W10" s="250"/>
      <c r="X10" s="250"/>
      <c r="Y10" s="250"/>
      <c r="Z10" s="250"/>
    </row>
    <row r="11" spans="2:28" ht="19.5" customHeight="1" x14ac:dyDescent="0.15">
      <c r="C11" s="282"/>
      <c r="D11" s="283"/>
      <c r="E11" s="284"/>
      <c r="F11" s="285"/>
      <c r="G11" s="285"/>
      <c r="H11" s="593">
        <f>SUM(F11+G11)</f>
        <v>0</v>
      </c>
      <c r="I11" s="613"/>
      <c r="J11" s="613"/>
      <c r="K11" s="613"/>
      <c r="L11" s="613"/>
      <c r="M11" s="613"/>
      <c r="N11" s="613"/>
      <c r="O11" s="594" t="str">
        <f>IF(I11="","",(IFERROR(VLOOKUP($I11,※【触らない】【選択肢】!$K$4:$O$85,2,)," ")&amp;IF(J11="","",","&amp;IFERROR(VLOOKUP($J11,※【触らない】【選択肢】!$K$4:$O$85,2,)," ")&amp;IF(K11="","",","&amp;IFERROR(VLOOKUP($K11,※【触らない】【選択肢】!$K$4:$O$85,2,)," ")&amp;IF(L11="","",","&amp;IFERROR(VLOOKUP($L11,※【触らない】【選択肢】!$K$4:$O$85,2,)," ")&amp;IF(M11="","",","&amp;IFERROR(VLOOKUP($M11,※【触らない】【選択肢】!$K$4:$O$85,2,)," ")&amp;IF(N11="","",","&amp;IFERROR(VLOOKUP($N11,※【触らない】【選択肢】!$K$4:$O$85,2,)," "))))))))</f>
        <v/>
      </c>
      <c r="P11" s="594" t="str">
        <f>IF(I11="","",(IFERROR(VLOOKUP($I11,※【触らない】【選択肢】!$K$4:$O$85,4,)," ")&amp;IF(J11="","",","&amp;IFERROR(VLOOKUP($J11,※【触らない】【選択肢】!$K$4:$O$85,4,)," ")&amp;IF(K11="","",","&amp;IFERROR(VLOOKUP($K11,※【触らない】【選択肢】!$K$4:$O$85,4,)," ")&amp;IF(L11="","",","&amp;IFERROR(VLOOKUP($L11,※【触らない】【選択肢】!$K$4:$O$85,4,)," ")&amp;IF(M11="","",","&amp;IFERROR(VLOOKUP($M11,※【触らない】【選択肢】!$K$4:$O$85,4,)," ")&amp;IF(N11="","",","&amp;IFERROR(VLOOKUP($N11,※【触らない】【選択肢】!$K$4:$O$85,4,)," "))))))))</f>
        <v/>
      </c>
      <c r="Q11" s="594" t="str">
        <f>IF(I11="","",(IFERROR(VLOOKUP($I11,※【触らない】【選択肢】!$K$4:$O$85,5,)," ")&amp;IF(J11="","",","&amp;IFERROR(VLOOKUP($J11,※【触らない】【選択肢】!$K$4:$O$85,5,)," ")&amp;IF(K11="","",","&amp;IFERROR(VLOOKUP($K11,※【触らない】【選択肢】!$K$4:$O$85,5,)," ")&amp;IF(L11="","",","&amp;IFERROR(VLOOKUP($L11,※【触らない】【選択肢】!$K$4:$O$85,5,)," ")&amp;IF(M11="","",","&amp;IFERROR(VLOOKUP($M11,※【触らない】【選択肢】!$K$4:$O$85,5,)," ")&amp;IF(N11="","",","&amp;IFERROR(VLOOKUP($N11,※【触らない】【選択肢】!$K$4:$O$85,5,)," "))))))))</f>
        <v/>
      </c>
      <c r="R11" s="290"/>
      <c r="S11" s="249"/>
      <c r="T11" s="250"/>
      <c r="U11" s="595"/>
      <c r="V11" s="239" t="s">
        <v>826</v>
      </c>
      <c r="W11" s="250"/>
      <c r="X11" s="250"/>
      <c r="Y11" s="250"/>
      <c r="Z11" s="250"/>
    </row>
    <row r="12" spans="2:28" ht="19.5" customHeight="1" x14ac:dyDescent="0.15">
      <c r="C12" s="282"/>
      <c r="D12" s="283"/>
      <c r="E12" s="284"/>
      <c r="F12" s="285"/>
      <c r="G12" s="285"/>
      <c r="H12" s="593">
        <f t="shared" ref="H12:H19" si="0">SUM(F12+G12)</f>
        <v>0</v>
      </c>
      <c r="I12" s="613"/>
      <c r="J12" s="613"/>
      <c r="K12" s="613"/>
      <c r="L12" s="613"/>
      <c r="M12" s="613"/>
      <c r="N12" s="613"/>
      <c r="O12" s="594" t="str">
        <f>IF(I12="","",(IFERROR(VLOOKUP($I12,※【触らない】【選択肢】!$K$4:$O$85,2,)," ")&amp;IF(J12="","",","&amp;IFERROR(VLOOKUP($J12,※【触らない】【選択肢】!$K$4:$O$85,2,)," ")&amp;IF(K12="","",","&amp;IFERROR(VLOOKUP($K12,※【触らない】【選択肢】!$K$4:$O$85,2,)," ")&amp;IF(L12="","",","&amp;IFERROR(VLOOKUP($L12,※【触らない】【選択肢】!$K$4:$O$85,2,)," ")&amp;IF(M12="","",","&amp;IFERROR(VLOOKUP($M12,※【触らない】【選択肢】!$K$4:$O$85,2,)," ")&amp;IF(N12="","",","&amp;IFERROR(VLOOKUP($N12,※【触らない】【選択肢】!$K$4:$O$85,2,)," "))))))))</f>
        <v/>
      </c>
      <c r="P12" s="594" t="str">
        <f>IF(I12="","",(IFERROR(VLOOKUP($I12,※【触らない】【選択肢】!$K$4:$O$85,4,)," ")&amp;IF(J12="","",","&amp;IFERROR(VLOOKUP($J12,※【触らない】【選択肢】!$K$4:$O$85,4,)," ")&amp;IF(K12="","",","&amp;IFERROR(VLOOKUP($K12,※【触らない】【選択肢】!$K$4:$O$85,4,)," ")&amp;IF(L12="","",","&amp;IFERROR(VLOOKUP($L12,※【触らない】【選択肢】!$K$4:$O$85,4,)," ")&amp;IF(M12="","",","&amp;IFERROR(VLOOKUP($M12,※【触らない】【選択肢】!$K$4:$O$85,4,)," ")&amp;IF(N12="","",","&amp;IFERROR(VLOOKUP($N12,※【触らない】【選択肢】!$K$4:$O$85,4,)," "))))))))</f>
        <v/>
      </c>
      <c r="Q12" s="594" t="str">
        <f>IF(I12="","",(IFERROR(VLOOKUP($I12,※【触らない】【選択肢】!$K$4:$O$85,5,)," ")&amp;IF(J12="","",","&amp;IFERROR(VLOOKUP($J12,※【触らない】【選択肢】!$K$4:$O$85,5,)," ")&amp;IF(K12="","",","&amp;IFERROR(VLOOKUP($K12,※【触らない】【選択肢】!$K$4:$O$85,5,)," ")&amp;IF(L12="","",","&amp;IFERROR(VLOOKUP($L12,※【触らない】【選択肢】!$K$4:$O$85,5,)," ")&amp;IF(M12="","",","&amp;IFERROR(VLOOKUP($M12,※【触らない】【選択肢】!$K$4:$O$85,5,)," ")&amp;IF(N12="","",","&amp;IFERROR(VLOOKUP($N12,※【触らない】【選択肢】!$K$4:$O$85,5,)," "))))))))</f>
        <v/>
      </c>
      <c r="R12" s="290"/>
      <c r="S12" s="249"/>
      <c r="T12" s="250"/>
      <c r="U12" s="705"/>
      <c r="V12" s="705"/>
      <c r="W12" s="705"/>
      <c r="X12" s="705"/>
      <c r="Y12" s="705"/>
      <c r="Z12" s="705"/>
      <c r="AA12" s="705"/>
      <c r="AB12" s="704"/>
    </row>
    <row r="13" spans="2:28" ht="19.5" customHeight="1" x14ac:dyDescent="0.15">
      <c r="C13" s="282"/>
      <c r="D13" s="283"/>
      <c r="E13" s="284"/>
      <c r="F13" s="285"/>
      <c r="G13" s="285"/>
      <c r="H13" s="593">
        <f t="shared" si="0"/>
        <v>0</v>
      </c>
      <c r="I13" s="613"/>
      <c r="J13" s="613"/>
      <c r="K13" s="613"/>
      <c r="L13" s="613"/>
      <c r="M13" s="613"/>
      <c r="N13" s="613"/>
      <c r="O13" s="594" t="str">
        <f>IF(I13="","",(IFERROR(VLOOKUP($I13,※【触らない】【選択肢】!$K$4:$O$85,2,)," ")&amp;IF(J13="","",","&amp;IFERROR(VLOOKUP($J13,※【触らない】【選択肢】!$K$4:$O$85,2,)," ")&amp;IF(K13="","",","&amp;IFERROR(VLOOKUP($K13,※【触らない】【選択肢】!$K$4:$O$85,2,)," ")&amp;IF(L13="","",","&amp;IFERROR(VLOOKUP($L13,※【触らない】【選択肢】!$K$4:$O$85,2,)," ")&amp;IF(M13="","",","&amp;IFERROR(VLOOKUP($M13,※【触らない】【選択肢】!$K$4:$O$85,2,)," ")&amp;IF(N13="","",","&amp;IFERROR(VLOOKUP($N13,※【触らない】【選択肢】!$K$4:$O$85,2,)," "))))))))</f>
        <v/>
      </c>
      <c r="P13" s="594" t="str">
        <f>IF(I13="","",(IFERROR(VLOOKUP($I13,※【触らない】【選択肢】!$K$4:$O$85,4,)," ")&amp;IF(J13="","",","&amp;IFERROR(VLOOKUP($J13,※【触らない】【選択肢】!$K$4:$O$85,4,)," ")&amp;IF(K13="","",","&amp;IFERROR(VLOOKUP($K13,※【触らない】【選択肢】!$K$4:$O$85,4,)," ")&amp;IF(L13="","",","&amp;IFERROR(VLOOKUP($L13,※【触らない】【選択肢】!$K$4:$O$85,4,)," ")&amp;IF(M13="","",","&amp;IFERROR(VLOOKUP($M13,※【触らない】【選択肢】!$K$4:$O$85,4,)," ")&amp;IF(N13="","",","&amp;IFERROR(VLOOKUP($N13,※【触らない】【選択肢】!$K$4:$O$85,4,)," "))))))))</f>
        <v/>
      </c>
      <c r="Q13" s="594" t="str">
        <f>IF(I13="","",(IFERROR(VLOOKUP($I13,※【触らない】【選択肢】!$K$4:$O$85,5,)," ")&amp;IF(J13="","",","&amp;IFERROR(VLOOKUP($J13,※【触らない】【選択肢】!$K$4:$O$85,5,)," ")&amp;IF(K13="","",","&amp;IFERROR(VLOOKUP($K13,※【触らない】【選択肢】!$K$4:$O$85,5,)," ")&amp;IF(L13="","",","&amp;IFERROR(VLOOKUP($L13,※【触らない】【選択肢】!$K$4:$O$85,5,)," ")&amp;IF(M13="","",","&amp;IFERROR(VLOOKUP($M13,※【触らない】【選択肢】!$K$4:$O$85,5,)," ")&amp;IF(N13="","",","&amp;IFERROR(VLOOKUP($N13,※【触らない】【選択肢】!$K$4:$O$85,5,)," "))))))))</f>
        <v/>
      </c>
      <c r="R13" s="290"/>
      <c r="S13" s="249"/>
      <c r="T13" s="250"/>
      <c r="U13" s="404" t="s">
        <v>859</v>
      </c>
      <c r="V13" s="250"/>
      <c r="W13" s="250"/>
      <c r="X13" s="250"/>
      <c r="Y13" s="250"/>
      <c r="Z13" s="250"/>
    </row>
    <row r="14" spans="2:28" ht="19.5" customHeight="1" x14ac:dyDescent="0.15">
      <c r="C14" s="282"/>
      <c r="D14" s="283"/>
      <c r="E14" s="284"/>
      <c r="F14" s="285"/>
      <c r="G14" s="285"/>
      <c r="H14" s="593">
        <f t="shared" si="0"/>
        <v>0</v>
      </c>
      <c r="I14" s="613"/>
      <c r="J14" s="613"/>
      <c r="K14" s="613"/>
      <c r="L14" s="613"/>
      <c r="M14" s="613"/>
      <c r="N14" s="613"/>
      <c r="O14" s="594" t="str">
        <f>IF(I14="","",(IFERROR(VLOOKUP($I14,※【触らない】【選択肢】!$K$4:$O$85,2,)," ")&amp;IF(J14="","",","&amp;IFERROR(VLOOKUP($J14,※【触らない】【選択肢】!$K$4:$O$85,2,)," ")&amp;IF(K14="","",","&amp;IFERROR(VLOOKUP($K14,※【触らない】【選択肢】!$K$4:$O$85,2,)," ")&amp;IF(L14="","",","&amp;IFERROR(VLOOKUP($L14,※【触らない】【選択肢】!$K$4:$O$85,2,)," ")&amp;IF(M14="","",","&amp;IFERROR(VLOOKUP($M14,※【触らない】【選択肢】!$K$4:$O$85,2,)," ")&amp;IF(N14="","",","&amp;IFERROR(VLOOKUP($N14,※【触らない】【選択肢】!$K$4:$O$85,2,)," "))))))))</f>
        <v/>
      </c>
      <c r="P14" s="594" t="str">
        <f>IF(I14="","",(IFERROR(VLOOKUP($I14,※【触らない】【選択肢】!$K$4:$O$85,4,)," ")&amp;IF(J14="","",","&amp;IFERROR(VLOOKUP($J14,※【触らない】【選択肢】!$K$4:$O$85,4,)," ")&amp;IF(K14="","",","&amp;IFERROR(VLOOKUP($K14,※【触らない】【選択肢】!$K$4:$O$85,4,)," ")&amp;IF(L14="","",","&amp;IFERROR(VLOOKUP($L14,※【触らない】【選択肢】!$K$4:$O$85,4,)," ")&amp;IF(M14="","",","&amp;IFERROR(VLOOKUP($M14,※【触らない】【選択肢】!$K$4:$O$85,4,)," ")&amp;IF(N14="","",","&amp;IFERROR(VLOOKUP($N14,※【触らない】【選択肢】!$K$4:$O$85,4,)," "))))))))</f>
        <v/>
      </c>
      <c r="Q14" s="594" t="str">
        <f>IF(I14="","",(IFERROR(VLOOKUP($I14,※【触らない】【選択肢】!$K$4:$O$85,5,)," ")&amp;IF(J14="","",","&amp;IFERROR(VLOOKUP($J14,※【触らない】【選択肢】!$K$4:$O$85,5,)," ")&amp;IF(K14="","",","&amp;IFERROR(VLOOKUP($K14,※【触らない】【選択肢】!$K$4:$O$85,5,)," ")&amp;IF(L14="","",","&amp;IFERROR(VLOOKUP($L14,※【触らない】【選択肢】!$K$4:$O$85,5,)," ")&amp;IF(M14="","",","&amp;IFERROR(VLOOKUP($M14,※【触らない】【選択肢】!$K$4:$O$85,5,)," ")&amp;IF(N14="","",","&amp;IFERROR(VLOOKUP($N14,※【触らない】【選択肢】!$K$4:$O$85,5,)," "))))))))</f>
        <v/>
      </c>
      <c r="R14" s="290"/>
      <c r="S14" s="249"/>
      <c r="T14" s="250"/>
      <c r="U14" s="404" t="s">
        <v>860</v>
      </c>
      <c r="V14" s="250"/>
      <c r="W14" s="250"/>
      <c r="X14" s="250"/>
      <c r="Y14" s="250"/>
      <c r="Z14" s="250"/>
    </row>
    <row r="15" spans="2:28" ht="19.5" customHeight="1" x14ac:dyDescent="0.15">
      <c r="C15" s="282"/>
      <c r="D15" s="283"/>
      <c r="E15" s="284"/>
      <c r="F15" s="285"/>
      <c r="G15" s="285"/>
      <c r="H15" s="593">
        <f>SUM(F15+G15)</f>
        <v>0</v>
      </c>
      <c r="I15" s="613"/>
      <c r="J15" s="613"/>
      <c r="K15" s="613"/>
      <c r="L15" s="613"/>
      <c r="M15" s="613"/>
      <c r="N15" s="613"/>
      <c r="O15" s="594" t="str">
        <f>IF(I15="","",(IFERROR(VLOOKUP($I15,※【触らない】【選択肢】!$K$4:$O$85,2,)," ")&amp;IF(J15="","",","&amp;IFERROR(VLOOKUP($J15,※【触らない】【選択肢】!$K$4:$O$85,2,)," ")&amp;IF(K15="","",","&amp;IFERROR(VLOOKUP($K15,※【触らない】【選択肢】!$K$4:$O$85,2,)," ")&amp;IF(L15="","",","&amp;IFERROR(VLOOKUP($L15,※【触らない】【選択肢】!$K$4:$O$85,2,)," ")&amp;IF(M15="","",","&amp;IFERROR(VLOOKUP($M15,※【触らない】【選択肢】!$K$4:$O$85,2,)," ")&amp;IF(N15="","",","&amp;IFERROR(VLOOKUP($N15,※【触らない】【選択肢】!$K$4:$O$85,2,)," "))))))))</f>
        <v/>
      </c>
      <c r="P15" s="594" t="str">
        <f>IF(I15="","",(IFERROR(VLOOKUP($I15,※【触らない】【選択肢】!$K$4:$O$85,4,)," ")&amp;IF(J15="","",","&amp;IFERROR(VLOOKUP($J15,※【触らない】【選択肢】!$K$4:$O$85,4,)," ")&amp;IF(K15="","",","&amp;IFERROR(VLOOKUP($K15,※【触らない】【選択肢】!$K$4:$O$85,4,)," ")&amp;IF(L15="","",","&amp;IFERROR(VLOOKUP($L15,※【触らない】【選択肢】!$K$4:$O$85,4,)," ")&amp;IF(M15="","",","&amp;IFERROR(VLOOKUP($M15,※【触らない】【選択肢】!$K$4:$O$85,4,)," ")&amp;IF(N15="","",","&amp;IFERROR(VLOOKUP($N15,※【触らない】【選択肢】!$K$4:$O$85,4,)," "))))))))</f>
        <v/>
      </c>
      <c r="Q15" s="594" t="str">
        <f>IF(I15="","",(IFERROR(VLOOKUP($I15,※【触らない】【選択肢】!$K$4:$O$85,5,)," ")&amp;IF(J15="","",","&amp;IFERROR(VLOOKUP($J15,※【触らない】【選択肢】!$K$4:$O$85,5,)," ")&amp;IF(K15="","",","&amp;IFERROR(VLOOKUP($K15,※【触らない】【選択肢】!$K$4:$O$85,5,)," ")&amp;IF(L15="","",","&amp;IFERROR(VLOOKUP($L15,※【触らない】【選択肢】!$K$4:$O$85,5,)," ")&amp;IF(M15="","",","&amp;IFERROR(VLOOKUP($M15,※【触らない】【選択肢】!$K$4:$O$85,5,)," ")&amp;IF(N15="","",","&amp;IFERROR(VLOOKUP($N15,※【触らない】【選択肢】!$K$4:$O$85,5,)," "))))))))</f>
        <v/>
      </c>
      <c r="R15" s="290"/>
      <c r="S15" s="249"/>
      <c r="T15" s="250"/>
      <c r="U15" s="706" t="s">
        <v>861</v>
      </c>
      <c r="V15" s="707"/>
      <c r="W15" s="707"/>
      <c r="X15" s="707"/>
      <c r="Y15" s="250"/>
      <c r="Z15" s="250"/>
    </row>
    <row r="16" spans="2:28" ht="19.5" customHeight="1" x14ac:dyDescent="0.15">
      <c r="C16" s="282"/>
      <c r="D16" s="283"/>
      <c r="E16" s="284"/>
      <c r="F16" s="285"/>
      <c r="G16" s="285"/>
      <c r="H16" s="593">
        <f t="shared" si="0"/>
        <v>0</v>
      </c>
      <c r="I16" s="613"/>
      <c r="J16" s="613"/>
      <c r="K16" s="613"/>
      <c r="L16" s="613"/>
      <c r="M16" s="613"/>
      <c r="N16" s="613"/>
      <c r="O16" s="594" t="str">
        <f>IF(I16="","",(IFERROR(VLOOKUP($I16,※【触らない】【選択肢】!$K$4:$O$85,2,)," ")&amp;IF(J16="","",","&amp;IFERROR(VLOOKUP($J16,※【触らない】【選択肢】!$K$4:$O$85,2,)," ")&amp;IF(K16="","",","&amp;IFERROR(VLOOKUP($K16,※【触らない】【選択肢】!$K$4:$O$85,2,)," ")&amp;IF(L16="","",","&amp;IFERROR(VLOOKUP($L16,※【触らない】【選択肢】!$K$4:$O$85,2,)," ")&amp;IF(M16="","",","&amp;IFERROR(VLOOKUP($M16,※【触らない】【選択肢】!$K$4:$O$85,2,)," ")&amp;IF(N16="","",","&amp;IFERROR(VLOOKUP($N16,※【触らない】【選択肢】!$K$4:$O$85,2,)," "))))))))</f>
        <v/>
      </c>
      <c r="P16" s="594" t="str">
        <f>IF(I16="","",(IFERROR(VLOOKUP($I16,※【触らない】【選択肢】!$K$4:$O$85,4,)," ")&amp;IF(J16="","",","&amp;IFERROR(VLOOKUP($J16,※【触らない】【選択肢】!$K$4:$O$85,4,)," ")&amp;IF(K16="","",","&amp;IFERROR(VLOOKUP($K16,※【触らない】【選択肢】!$K$4:$O$85,4,)," ")&amp;IF(L16="","",","&amp;IFERROR(VLOOKUP($L16,※【触らない】【選択肢】!$K$4:$O$85,4,)," ")&amp;IF(M16="","",","&amp;IFERROR(VLOOKUP($M16,※【触らない】【選択肢】!$K$4:$O$85,4,)," ")&amp;IF(N16="","",","&amp;IFERROR(VLOOKUP($N16,※【触らない】【選択肢】!$K$4:$O$85,4,)," "))))))))</f>
        <v/>
      </c>
      <c r="Q16" s="594" t="str">
        <f>IF(I16="","",(IFERROR(VLOOKUP($I16,※【触らない】【選択肢】!$K$4:$O$85,5,)," ")&amp;IF(J16="","",","&amp;IFERROR(VLOOKUP($J16,※【触らない】【選択肢】!$K$4:$O$85,5,)," ")&amp;IF(K16="","",","&amp;IFERROR(VLOOKUP($K16,※【触らない】【選択肢】!$K$4:$O$85,5,)," ")&amp;IF(L16="","",","&amp;IFERROR(VLOOKUP($L16,※【触らない】【選択肢】!$K$4:$O$85,5,)," ")&amp;IF(M16="","",","&amp;IFERROR(VLOOKUP($M16,※【触らない】【選択肢】!$K$4:$O$85,5,)," ")&amp;IF(N16="","",","&amp;IFERROR(VLOOKUP($N16,※【触らない】【選択肢】!$K$4:$O$85,5,)," "))))))))</f>
        <v/>
      </c>
      <c r="R16" s="290"/>
      <c r="S16" s="249"/>
      <c r="T16" s="250"/>
      <c r="U16" s="706" t="s">
        <v>862</v>
      </c>
      <c r="V16" s="707"/>
      <c r="W16" s="707"/>
      <c r="X16" s="707"/>
      <c r="Y16" s="250"/>
      <c r="Z16" s="250"/>
    </row>
    <row r="17" spans="3:26" ht="19.5" customHeight="1" x14ac:dyDescent="0.15">
      <c r="C17" s="282"/>
      <c r="D17" s="283"/>
      <c r="E17" s="284"/>
      <c r="F17" s="285"/>
      <c r="G17" s="285"/>
      <c r="H17" s="593">
        <f t="shared" si="0"/>
        <v>0</v>
      </c>
      <c r="I17" s="613"/>
      <c r="J17" s="613"/>
      <c r="K17" s="613"/>
      <c r="L17" s="613"/>
      <c r="M17" s="613"/>
      <c r="N17" s="613"/>
      <c r="O17" s="594" t="str">
        <f>IF(I17="","",(IFERROR(VLOOKUP($I17,※【触らない】【選択肢】!$K$4:$O$85,2,)," ")&amp;IF(J17="","",","&amp;IFERROR(VLOOKUP($J17,※【触らない】【選択肢】!$K$4:$O$85,2,)," ")&amp;IF(K17="","",","&amp;IFERROR(VLOOKUP($K17,※【触らない】【選択肢】!$K$4:$O$85,2,)," ")&amp;IF(L17="","",","&amp;IFERROR(VLOOKUP($L17,※【触らない】【選択肢】!$K$4:$O$85,2,)," ")&amp;IF(M17="","",","&amp;IFERROR(VLOOKUP($M17,※【触らない】【選択肢】!$K$4:$O$85,2,)," ")&amp;IF(N17="","",","&amp;IFERROR(VLOOKUP($N17,※【触らない】【選択肢】!$K$4:$O$85,2,)," "))))))))</f>
        <v/>
      </c>
      <c r="P17" s="594" t="str">
        <f>IF(I17="","",(IFERROR(VLOOKUP($I17,※【触らない】【選択肢】!$K$4:$O$85,4,)," ")&amp;IF(J17="","",","&amp;IFERROR(VLOOKUP($J17,※【触らない】【選択肢】!$K$4:$O$85,4,)," ")&amp;IF(K17="","",","&amp;IFERROR(VLOOKUP($K17,※【触らない】【選択肢】!$K$4:$O$85,4,)," ")&amp;IF(L17="","",","&amp;IFERROR(VLOOKUP($L17,※【触らない】【選択肢】!$K$4:$O$85,4,)," ")&amp;IF(M17="","",","&amp;IFERROR(VLOOKUP($M17,※【触らない】【選択肢】!$K$4:$O$85,4,)," ")&amp;IF(N17="","",","&amp;IFERROR(VLOOKUP($N17,※【触らない】【選択肢】!$K$4:$O$85,4,)," "))))))))</f>
        <v/>
      </c>
      <c r="Q17" s="594" t="str">
        <f>IF(I17="","",(IFERROR(VLOOKUP($I17,※【触らない】【選択肢】!$K$4:$O$85,5,)," ")&amp;IF(J17="","",","&amp;IFERROR(VLOOKUP($J17,※【触らない】【選択肢】!$K$4:$O$85,5,)," ")&amp;IF(K17="","",","&amp;IFERROR(VLOOKUP($K17,※【触らない】【選択肢】!$K$4:$O$85,5,)," ")&amp;IF(L17="","",","&amp;IFERROR(VLOOKUP($L17,※【触らない】【選択肢】!$K$4:$O$85,5,)," ")&amp;IF(M17="","",","&amp;IFERROR(VLOOKUP($M17,※【触らない】【選択肢】!$K$4:$O$85,5,)," ")&amp;IF(N17="","",","&amp;IFERROR(VLOOKUP($N17,※【触らない】【選択肢】!$K$4:$O$85,5,)," "))))))))</f>
        <v/>
      </c>
      <c r="R17" s="290"/>
      <c r="S17" s="249"/>
      <c r="T17" s="250"/>
      <c r="U17" s="404" t="s">
        <v>863</v>
      </c>
      <c r="V17" s="250"/>
      <c r="W17" s="250"/>
      <c r="X17" s="250"/>
      <c r="Y17" s="250"/>
      <c r="Z17" s="250"/>
    </row>
    <row r="18" spans="3:26" ht="19.5" customHeight="1" x14ac:dyDescent="0.15">
      <c r="C18" s="282"/>
      <c r="D18" s="283"/>
      <c r="E18" s="284"/>
      <c r="F18" s="285"/>
      <c r="G18" s="285"/>
      <c r="H18" s="593">
        <f t="shared" si="0"/>
        <v>0</v>
      </c>
      <c r="I18" s="613"/>
      <c r="J18" s="613"/>
      <c r="K18" s="613"/>
      <c r="L18" s="613"/>
      <c r="M18" s="613"/>
      <c r="N18" s="613"/>
      <c r="O18" s="594" t="str">
        <f>IF(I18="","",(IFERROR(VLOOKUP($I18,※【触らない】【選択肢】!$K$4:$O$85,2,)," ")&amp;IF(J18="","",","&amp;IFERROR(VLOOKUP($J18,※【触らない】【選択肢】!$K$4:$O$85,2,)," ")&amp;IF(K18="","",","&amp;IFERROR(VLOOKUP($K18,※【触らない】【選択肢】!$K$4:$O$85,2,)," ")&amp;IF(L18="","",","&amp;IFERROR(VLOOKUP($L18,※【触らない】【選択肢】!$K$4:$O$85,2,)," ")&amp;IF(M18="","",","&amp;IFERROR(VLOOKUP($M18,※【触らない】【選択肢】!$K$4:$O$85,2,)," ")&amp;IF(N18="","",","&amp;IFERROR(VLOOKUP($N18,※【触らない】【選択肢】!$K$4:$O$85,2,)," "))))))))</f>
        <v/>
      </c>
      <c r="P18" s="594" t="str">
        <f>IF(I18="","",(IFERROR(VLOOKUP($I18,※【触らない】【選択肢】!$K$4:$O$85,4,)," ")&amp;IF(J18="","",","&amp;IFERROR(VLOOKUP($J18,※【触らない】【選択肢】!$K$4:$O$85,4,)," ")&amp;IF(K18="","",","&amp;IFERROR(VLOOKUP($K18,※【触らない】【選択肢】!$K$4:$O$85,4,)," ")&amp;IF(L18="","",","&amp;IFERROR(VLOOKUP($L18,※【触らない】【選択肢】!$K$4:$O$85,4,)," ")&amp;IF(M18="","",","&amp;IFERROR(VLOOKUP($M18,※【触らない】【選択肢】!$K$4:$O$85,4,)," ")&amp;IF(N18="","",","&amp;IFERROR(VLOOKUP($N18,※【触らない】【選択肢】!$K$4:$O$85,4,)," "))))))))</f>
        <v/>
      </c>
      <c r="Q18" s="594" t="str">
        <f>IF(I18="","",(IFERROR(VLOOKUP($I18,※【触らない】【選択肢】!$K$4:$O$85,5,)," ")&amp;IF(J18="","",","&amp;IFERROR(VLOOKUP($J18,※【触らない】【選択肢】!$K$4:$O$85,5,)," ")&amp;IF(K18="","",","&amp;IFERROR(VLOOKUP($K18,※【触らない】【選択肢】!$K$4:$O$85,5,)," ")&amp;IF(L18="","",","&amp;IFERROR(VLOOKUP($L18,※【触らない】【選択肢】!$K$4:$O$85,5,)," ")&amp;IF(M18="","",","&amp;IFERROR(VLOOKUP($M18,※【触らない】【選択肢】!$K$4:$O$85,5,)," ")&amp;IF(N18="","",","&amp;IFERROR(VLOOKUP($N18,※【触らない】【選択肢】!$K$4:$O$85,5,)," "))))))))</f>
        <v/>
      </c>
      <c r="R18" s="290"/>
      <c r="S18" s="249"/>
      <c r="T18" s="250"/>
      <c r="U18" s="706" t="s">
        <v>864</v>
      </c>
      <c r="V18" s="250"/>
      <c r="W18" s="250"/>
      <c r="X18" s="250"/>
      <c r="Y18" s="250"/>
      <c r="Z18" s="250"/>
    </row>
    <row r="19" spans="3:26" ht="19.5" customHeight="1" x14ac:dyDescent="0.15">
      <c r="C19" s="282"/>
      <c r="D19" s="283"/>
      <c r="E19" s="284"/>
      <c r="F19" s="285"/>
      <c r="G19" s="285"/>
      <c r="H19" s="593">
        <f t="shared" si="0"/>
        <v>0</v>
      </c>
      <c r="I19" s="613"/>
      <c r="J19" s="613"/>
      <c r="K19" s="613"/>
      <c r="L19" s="613"/>
      <c r="M19" s="613"/>
      <c r="N19" s="613"/>
      <c r="O19" s="594" t="str">
        <f>IF(I19="","",(IFERROR(VLOOKUP($I19,※【触らない】【選択肢】!$K$4:$O$85,2,)," ")&amp;IF(J19="","",","&amp;IFERROR(VLOOKUP($J19,※【触らない】【選択肢】!$K$4:$O$85,2,)," ")&amp;IF(K19="","",","&amp;IFERROR(VLOOKUP($K19,※【触らない】【選択肢】!$K$4:$O$85,2,)," ")&amp;IF(L19="","",","&amp;IFERROR(VLOOKUP($L19,※【触らない】【選択肢】!$K$4:$O$85,2,)," ")&amp;IF(M19="","",","&amp;IFERROR(VLOOKUP($M19,※【触らない】【選択肢】!$K$4:$O$85,2,)," ")&amp;IF(N19="","",","&amp;IFERROR(VLOOKUP($N19,※【触らない】【選択肢】!$K$4:$O$85,2,)," "))))))))</f>
        <v/>
      </c>
      <c r="P19" s="594" t="str">
        <f>IF(I19="","",(IFERROR(VLOOKUP($I19,※【触らない】【選択肢】!$K$4:$O$85,4,)," ")&amp;IF(J19="","",","&amp;IFERROR(VLOOKUP($J19,※【触らない】【選択肢】!$K$4:$O$85,4,)," ")&amp;IF(K19="","",","&amp;IFERROR(VLOOKUP($K19,※【触らない】【選択肢】!$K$4:$O$85,4,)," ")&amp;IF(L19="","",","&amp;IFERROR(VLOOKUP($L19,※【触らない】【選択肢】!$K$4:$O$85,4,)," ")&amp;IF(M19="","",","&amp;IFERROR(VLOOKUP($M19,※【触らない】【選択肢】!$K$4:$O$85,4,)," ")&amp;IF(N19="","",","&amp;IFERROR(VLOOKUP($N19,※【触らない】【選択肢】!$K$4:$O$85,4,)," "))))))))</f>
        <v/>
      </c>
      <c r="Q19" s="594" t="str">
        <f>IF(I19="","",(IFERROR(VLOOKUP($I19,※【触らない】【選択肢】!$K$4:$O$85,5,)," ")&amp;IF(J19="","",","&amp;IFERROR(VLOOKUP($J19,※【触らない】【選択肢】!$K$4:$O$85,5,)," ")&amp;IF(K19="","",","&amp;IFERROR(VLOOKUP($K19,※【触らない】【選択肢】!$K$4:$O$85,5,)," ")&amp;IF(L19="","",","&amp;IFERROR(VLOOKUP($L19,※【触らない】【選択肢】!$K$4:$O$85,5,)," ")&amp;IF(M19="","",","&amp;IFERROR(VLOOKUP($M19,※【触らない】【選択肢】!$K$4:$O$85,5,)," ")&amp;IF(N19="","",","&amp;IFERROR(VLOOKUP($N19,※【触らない】【選択肢】!$K$4:$O$85,5,)," "))))))))</f>
        <v/>
      </c>
      <c r="R19" s="290"/>
      <c r="S19" s="249"/>
      <c r="T19" s="250"/>
      <c r="U19" s="404" t="s">
        <v>865</v>
      </c>
      <c r="V19" s="250"/>
      <c r="W19" s="250"/>
      <c r="X19" s="250"/>
      <c r="Y19" s="250"/>
      <c r="Z19" s="250"/>
    </row>
    <row r="20" spans="3:26" ht="19.5" customHeight="1" x14ac:dyDescent="0.15">
      <c r="C20" s="282"/>
      <c r="D20" s="283"/>
      <c r="E20" s="284"/>
      <c r="F20" s="285"/>
      <c r="G20" s="285"/>
      <c r="H20" s="593">
        <f>SUM(F20+G20)</f>
        <v>0</v>
      </c>
      <c r="I20" s="613"/>
      <c r="J20" s="613"/>
      <c r="K20" s="613"/>
      <c r="L20" s="613"/>
      <c r="M20" s="613"/>
      <c r="N20" s="613"/>
      <c r="O20" s="594" t="str">
        <f>IF(I20="","",(IFERROR(VLOOKUP($I20,※【触らない】【選択肢】!$K$4:$O$85,2,)," ")&amp;IF(J20="","",","&amp;IFERROR(VLOOKUP($J20,※【触らない】【選択肢】!$K$4:$O$85,2,)," ")&amp;IF(K20="","",","&amp;IFERROR(VLOOKUP($K20,※【触らない】【選択肢】!$K$4:$O$85,2,)," ")&amp;IF(L20="","",","&amp;IFERROR(VLOOKUP($L20,※【触らない】【選択肢】!$K$4:$O$85,2,)," ")&amp;IF(M20="","",","&amp;IFERROR(VLOOKUP($M20,※【触らない】【選択肢】!$K$4:$O$85,2,)," ")&amp;IF(N20="","",","&amp;IFERROR(VLOOKUP($N20,※【触らない】【選択肢】!$K$4:$O$85,2,)," "))))))))</f>
        <v/>
      </c>
      <c r="P20" s="594" t="str">
        <f>IF(I20="","",(IFERROR(VLOOKUP($I20,※【触らない】【選択肢】!$K$4:$O$85,4,)," ")&amp;IF(J20="","",","&amp;IFERROR(VLOOKUP($J20,※【触らない】【選択肢】!$K$4:$O$85,4,)," ")&amp;IF(K20="","",","&amp;IFERROR(VLOOKUP($K20,※【触らない】【選択肢】!$K$4:$O$85,4,)," ")&amp;IF(L20="","",","&amp;IFERROR(VLOOKUP($L20,※【触らない】【選択肢】!$K$4:$O$85,4,)," ")&amp;IF(M20="","",","&amp;IFERROR(VLOOKUP($M20,※【触らない】【選択肢】!$K$4:$O$85,4,)," ")&amp;IF(N20="","",","&amp;IFERROR(VLOOKUP($N20,※【触らない】【選択肢】!$K$4:$O$85,4,)," "))))))))</f>
        <v/>
      </c>
      <c r="Q20" s="594" t="str">
        <f>IF(I20="","",(IFERROR(VLOOKUP($I20,※【触らない】【選択肢】!$K$4:$O$85,5,)," ")&amp;IF(J20="","",","&amp;IFERROR(VLOOKUP($J20,※【触らない】【選択肢】!$K$4:$O$85,5,)," ")&amp;IF(K20="","",","&amp;IFERROR(VLOOKUP($K20,※【触らない】【選択肢】!$K$4:$O$85,5,)," ")&amp;IF(L20="","",","&amp;IFERROR(VLOOKUP($L20,※【触らない】【選択肢】!$K$4:$O$85,5,)," ")&amp;IF(M20="","",","&amp;IFERROR(VLOOKUP($M20,※【触らない】【選択肢】!$K$4:$O$85,5,)," ")&amp;IF(N20="","",","&amp;IFERROR(VLOOKUP($N20,※【触らない】【選択肢】!$K$4:$O$85,5,)," "))))))))</f>
        <v/>
      </c>
      <c r="R20" s="290"/>
      <c r="S20" s="249"/>
      <c r="T20" s="250"/>
      <c r="U20" s="404" t="s">
        <v>866</v>
      </c>
      <c r="V20" s="250"/>
      <c r="W20" s="250"/>
      <c r="X20" s="250"/>
      <c r="Y20" s="250"/>
      <c r="Z20" s="250"/>
    </row>
    <row r="21" spans="3:26" ht="19.5" customHeight="1" x14ac:dyDescent="0.15">
      <c r="C21" s="282"/>
      <c r="D21" s="283"/>
      <c r="E21" s="284"/>
      <c r="F21" s="285"/>
      <c r="G21" s="285"/>
      <c r="H21" s="593">
        <f>SUM(F21+G21)</f>
        <v>0</v>
      </c>
      <c r="I21" s="613"/>
      <c r="J21" s="613"/>
      <c r="K21" s="613"/>
      <c r="L21" s="613"/>
      <c r="M21" s="613"/>
      <c r="N21" s="613"/>
      <c r="O21" s="594" t="str">
        <f>IF(I21="","",(IFERROR(VLOOKUP($I21,※【触らない】【選択肢】!$K$4:$O$85,2,)," ")&amp;IF(J21="","",","&amp;IFERROR(VLOOKUP($J21,※【触らない】【選択肢】!$K$4:$O$85,2,)," ")&amp;IF(K21="","",","&amp;IFERROR(VLOOKUP($K21,※【触らない】【選択肢】!$K$4:$O$85,2,)," ")&amp;IF(L21="","",","&amp;IFERROR(VLOOKUP($L21,※【触らない】【選択肢】!$K$4:$O$85,2,)," ")&amp;IF(M21="","",","&amp;IFERROR(VLOOKUP($M21,※【触らない】【選択肢】!$K$4:$O$85,2,)," ")&amp;IF(N21="","",","&amp;IFERROR(VLOOKUP($N21,※【触らない】【選択肢】!$K$4:$O$85,2,)," "))))))))</f>
        <v/>
      </c>
      <c r="P21" s="594" t="str">
        <f>IF(I21="","",(IFERROR(VLOOKUP($I21,※【触らない】【選択肢】!$K$4:$O$85,4,)," ")&amp;IF(J21="","",","&amp;IFERROR(VLOOKUP($J21,※【触らない】【選択肢】!$K$4:$O$85,4,)," ")&amp;IF(K21="","",","&amp;IFERROR(VLOOKUP($K21,※【触らない】【選択肢】!$K$4:$O$85,4,)," ")&amp;IF(L21="","",","&amp;IFERROR(VLOOKUP($L21,※【触らない】【選択肢】!$K$4:$O$85,4,)," ")&amp;IF(M21="","",","&amp;IFERROR(VLOOKUP($M21,※【触らない】【選択肢】!$K$4:$O$85,4,)," ")&amp;IF(N21="","",","&amp;IFERROR(VLOOKUP($N21,※【触らない】【選択肢】!$K$4:$O$85,4,)," "))))))))</f>
        <v/>
      </c>
      <c r="Q21" s="594" t="str">
        <f>IF(I21="","",(IFERROR(VLOOKUP($I21,※【触らない】【選択肢】!$K$4:$O$85,5,)," ")&amp;IF(J21="","",","&amp;IFERROR(VLOOKUP($J21,※【触らない】【選択肢】!$K$4:$O$85,5,)," ")&amp;IF(K21="","",","&amp;IFERROR(VLOOKUP($K21,※【触らない】【選択肢】!$K$4:$O$85,5,)," ")&amp;IF(L21="","",","&amp;IFERROR(VLOOKUP($L21,※【触らない】【選択肢】!$K$4:$O$85,5,)," ")&amp;IF(M21="","",","&amp;IFERROR(VLOOKUP($M21,※【触らない】【選択肢】!$K$4:$O$85,5,)," ")&amp;IF(N21="","",","&amp;IFERROR(VLOOKUP($N21,※【触らない】【選択肢】!$K$4:$O$85,5,)," "))))))))</f>
        <v/>
      </c>
      <c r="R21" s="290"/>
      <c r="S21" s="249"/>
      <c r="T21" s="250"/>
      <c r="U21" s="706" t="s">
        <v>867</v>
      </c>
      <c r="V21" s="250"/>
      <c r="W21" s="250"/>
      <c r="X21" s="250"/>
      <c r="Y21" s="250"/>
      <c r="Z21" s="250"/>
    </row>
    <row r="22" spans="3:26" ht="19.5" customHeight="1" x14ac:dyDescent="0.15">
      <c r="C22" s="282"/>
      <c r="D22" s="283"/>
      <c r="E22" s="284"/>
      <c r="F22" s="285"/>
      <c r="G22" s="285"/>
      <c r="H22" s="593">
        <f t="shared" ref="H22:H41" si="1">SUM(F22+G22)</f>
        <v>0</v>
      </c>
      <c r="I22" s="613"/>
      <c r="J22" s="613"/>
      <c r="K22" s="613"/>
      <c r="L22" s="613"/>
      <c r="M22" s="613"/>
      <c r="N22" s="613"/>
      <c r="O22" s="594" t="str">
        <f>IF(I22="","",(IFERROR(VLOOKUP($I22,※【触らない】【選択肢】!$K$4:$O$85,2,)," ")&amp;IF(J22="","",","&amp;IFERROR(VLOOKUP($J22,※【触らない】【選択肢】!$K$4:$O$85,2,)," ")&amp;IF(K22="","",","&amp;IFERROR(VLOOKUP($K22,※【触らない】【選択肢】!$K$4:$O$85,2,)," ")&amp;IF(L22="","",","&amp;IFERROR(VLOOKUP($L22,※【触らない】【選択肢】!$K$4:$O$85,2,)," ")&amp;IF(M22="","",","&amp;IFERROR(VLOOKUP($M22,※【触らない】【選択肢】!$K$4:$O$85,2,)," ")&amp;IF(N22="","",","&amp;IFERROR(VLOOKUP($N22,※【触らない】【選択肢】!$K$4:$O$85,2,)," "))))))))</f>
        <v/>
      </c>
      <c r="P22" s="594" t="str">
        <f>IF(I22="","",(IFERROR(VLOOKUP($I22,※【触らない】【選択肢】!$K$4:$O$85,4,)," ")&amp;IF(J22="","",","&amp;IFERROR(VLOOKUP($J22,※【触らない】【選択肢】!$K$4:$O$85,4,)," ")&amp;IF(K22="","",","&amp;IFERROR(VLOOKUP($K22,※【触らない】【選択肢】!$K$4:$O$85,4,)," ")&amp;IF(L22="","",","&amp;IFERROR(VLOOKUP($L22,※【触らない】【選択肢】!$K$4:$O$85,4,)," ")&amp;IF(M22="","",","&amp;IFERROR(VLOOKUP($M22,※【触らない】【選択肢】!$K$4:$O$85,4,)," ")&amp;IF(N22="","",","&amp;IFERROR(VLOOKUP($N22,※【触らない】【選択肢】!$K$4:$O$85,4,)," "))))))))</f>
        <v/>
      </c>
      <c r="Q22" s="594" t="str">
        <f>IF(I22="","",(IFERROR(VLOOKUP($I22,※【触らない】【選択肢】!$K$4:$O$85,5,)," ")&amp;IF(J22="","",","&amp;IFERROR(VLOOKUP($J22,※【触らない】【選択肢】!$K$4:$O$85,5,)," ")&amp;IF(K22="","",","&amp;IFERROR(VLOOKUP($K22,※【触らない】【選択肢】!$K$4:$O$85,5,)," ")&amp;IF(L22="","",","&amp;IFERROR(VLOOKUP($L22,※【触らない】【選択肢】!$K$4:$O$85,5,)," ")&amp;IF(M22="","",","&amp;IFERROR(VLOOKUP($M22,※【触らない】【選択肢】!$K$4:$O$85,5,)," ")&amp;IF(N22="","",","&amp;IFERROR(VLOOKUP($N22,※【触らない】【選択肢】!$K$4:$O$85,5,)," "))))))))</f>
        <v/>
      </c>
      <c r="R22" s="290"/>
      <c r="S22" s="249"/>
      <c r="T22" s="250"/>
      <c r="U22" s="404" t="s">
        <v>868</v>
      </c>
      <c r="V22" s="250"/>
      <c r="W22" s="250"/>
      <c r="X22" s="250"/>
      <c r="Y22" s="250"/>
      <c r="Z22" s="250"/>
    </row>
    <row r="23" spans="3:26" ht="19.5" customHeight="1" x14ac:dyDescent="0.15">
      <c r="C23" s="288"/>
      <c r="D23" s="286"/>
      <c r="E23" s="284"/>
      <c r="F23" s="285"/>
      <c r="G23" s="287"/>
      <c r="H23" s="593">
        <f t="shared" si="1"/>
        <v>0</v>
      </c>
      <c r="I23" s="614"/>
      <c r="J23" s="614"/>
      <c r="K23" s="614"/>
      <c r="L23" s="614"/>
      <c r="M23" s="614"/>
      <c r="N23" s="614"/>
      <c r="O23" s="594" t="str">
        <f>IF(I23="","",(IFERROR(VLOOKUP($I23,※【触らない】【選択肢】!$K$4:$O$85,2,)," ")&amp;IF(J23="","",","&amp;IFERROR(VLOOKUP($J23,※【触らない】【選択肢】!$K$4:$O$85,2,)," ")&amp;IF(K23="","",","&amp;IFERROR(VLOOKUP($K23,※【触らない】【選択肢】!$K$4:$O$85,2,)," ")&amp;IF(L23="","",","&amp;IFERROR(VLOOKUP($L23,※【触らない】【選択肢】!$K$4:$O$85,2,)," ")&amp;IF(M23="","",","&amp;IFERROR(VLOOKUP($M23,※【触らない】【選択肢】!$K$4:$O$85,2,)," ")&amp;IF(N23="","",","&amp;IFERROR(VLOOKUP($N23,※【触らない】【選択肢】!$K$4:$O$85,2,)," "))))))))</f>
        <v/>
      </c>
      <c r="P23" s="594" t="str">
        <f>IF(I23="","",(IFERROR(VLOOKUP($I23,※【触らない】【選択肢】!$K$4:$O$85,4,)," ")&amp;IF(J23="","",","&amp;IFERROR(VLOOKUP($J23,※【触らない】【選択肢】!$K$4:$O$85,4,)," ")&amp;IF(K23="","",","&amp;IFERROR(VLOOKUP($K23,※【触らない】【選択肢】!$K$4:$O$85,4,)," ")&amp;IF(L23="","",","&amp;IFERROR(VLOOKUP($L23,※【触らない】【選択肢】!$K$4:$O$85,4,)," ")&amp;IF(M23="","",","&amp;IFERROR(VLOOKUP($M23,※【触らない】【選択肢】!$K$4:$O$85,4,)," ")&amp;IF(N23="","",","&amp;IFERROR(VLOOKUP($N23,※【触らない】【選択肢】!$K$4:$O$85,4,)," "))))))))</f>
        <v/>
      </c>
      <c r="Q23" s="594" t="str">
        <f>IF(I23="","",(IFERROR(VLOOKUP($I23,※【触らない】【選択肢】!$K$4:$O$85,5,)," ")&amp;IF(J23="","",","&amp;IFERROR(VLOOKUP($J23,※【触らない】【選択肢】!$K$4:$O$85,5,)," ")&amp;IF(K23="","",","&amp;IFERROR(VLOOKUP($K23,※【触らない】【選択肢】!$K$4:$O$85,5,)," ")&amp;IF(L23="","",","&amp;IFERROR(VLOOKUP($L23,※【触らない】【選択肢】!$K$4:$O$85,5,)," ")&amp;IF(M23="","",","&amp;IFERROR(VLOOKUP($M23,※【触らない】【選択肢】!$K$4:$O$85,5,)," ")&amp;IF(N23="","",","&amp;IFERROR(VLOOKUP($N23,※【触らない】【選択肢】!$K$4:$O$85,5,)," "))))))))</f>
        <v/>
      </c>
      <c r="R23" s="291"/>
      <c r="S23" s="249"/>
      <c r="T23" s="250"/>
      <c r="U23" s="706" t="s">
        <v>869</v>
      </c>
      <c r="V23" s="250"/>
      <c r="W23" s="250"/>
      <c r="X23" s="250"/>
      <c r="Y23" s="250"/>
      <c r="Z23" s="250"/>
    </row>
    <row r="24" spans="3:26" ht="19.5" customHeight="1" x14ac:dyDescent="0.15">
      <c r="C24" s="288"/>
      <c r="D24" s="286"/>
      <c r="E24" s="284"/>
      <c r="F24" s="285"/>
      <c r="G24" s="287"/>
      <c r="H24" s="593">
        <f t="shared" si="1"/>
        <v>0</v>
      </c>
      <c r="I24" s="614"/>
      <c r="J24" s="614"/>
      <c r="K24" s="614"/>
      <c r="L24" s="614"/>
      <c r="M24" s="614"/>
      <c r="N24" s="614"/>
      <c r="O24" s="594" t="str">
        <f>IF(I24="","",(IFERROR(VLOOKUP($I24,※【触らない】【選択肢】!$K$4:$O$85,2,)," ")&amp;IF(J24="","",","&amp;IFERROR(VLOOKUP($J24,※【触らない】【選択肢】!$K$4:$O$85,2,)," ")&amp;IF(K24="","",","&amp;IFERROR(VLOOKUP($K24,※【触らない】【選択肢】!$K$4:$O$85,2,)," ")&amp;IF(L24="","",","&amp;IFERROR(VLOOKUP($L24,※【触らない】【選択肢】!$K$4:$O$85,2,)," ")&amp;IF(M24="","",","&amp;IFERROR(VLOOKUP($M24,※【触らない】【選択肢】!$K$4:$O$85,2,)," ")&amp;IF(N24="","",","&amp;IFERROR(VLOOKUP($N24,※【触らない】【選択肢】!$K$4:$O$85,2,)," "))))))))</f>
        <v/>
      </c>
      <c r="P24" s="594" t="str">
        <f>IF(I24="","",(IFERROR(VLOOKUP($I24,※【触らない】【選択肢】!$K$4:$O$85,4,)," ")&amp;IF(J24="","",","&amp;IFERROR(VLOOKUP($J24,※【触らない】【選択肢】!$K$4:$O$85,4,)," ")&amp;IF(K24="","",","&amp;IFERROR(VLOOKUP($K24,※【触らない】【選択肢】!$K$4:$O$85,4,)," ")&amp;IF(L24="","",","&amp;IFERROR(VLOOKUP($L24,※【触らない】【選択肢】!$K$4:$O$85,4,)," ")&amp;IF(M24="","",","&amp;IFERROR(VLOOKUP($M24,※【触らない】【選択肢】!$K$4:$O$85,4,)," ")&amp;IF(N24="","",","&amp;IFERROR(VLOOKUP($N24,※【触らない】【選択肢】!$K$4:$O$85,4,)," "))))))))</f>
        <v/>
      </c>
      <c r="Q24" s="594" t="str">
        <f>IF(I24="","",(IFERROR(VLOOKUP($I24,※【触らない】【選択肢】!$K$4:$O$85,5,)," ")&amp;IF(J24="","",","&amp;IFERROR(VLOOKUP($J24,※【触らない】【選択肢】!$K$4:$O$85,5,)," ")&amp;IF(K24="","",","&amp;IFERROR(VLOOKUP($K24,※【触らない】【選択肢】!$K$4:$O$85,5,)," ")&amp;IF(L24="","",","&amp;IFERROR(VLOOKUP($L24,※【触らない】【選択肢】!$K$4:$O$85,5,)," ")&amp;IF(M24="","",","&amp;IFERROR(VLOOKUP($M24,※【触らない】【選択肢】!$K$4:$O$85,5,)," ")&amp;IF(N24="","",","&amp;IFERROR(VLOOKUP($N24,※【触らない】【選択肢】!$K$4:$O$85,5,)," "))))))))</f>
        <v/>
      </c>
      <c r="R24" s="291"/>
      <c r="S24" s="249"/>
      <c r="T24" s="250"/>
      <c r="U24" s="706" t="s">
        <v>870</v>
      </c>
      <c r="V24" s="250"/>
      <c r="W24" s="250"/>
      <c r="X24" s="250"/>
      <c r="Y24" s="250"/>
      <c r="Z24" s="250"/>
    </row>
    <row r="25" spans="3:26" ht="19.5" customHeight="1" x14ac:dyDescent="0.15">
      <c r="C25" s="288"/>
      <c r="D25" s="286"/>
      <c r="E25" s="284"/>
      <c r="F25" s="285"/>
      <c r="G25" s="287"/>
      <c r="H25" s="593">
        <f t="shared" si="1"/>
        <v>0</v>
      </c>
      <c r="I25" s="614"/>
      <c r="J25" s="614"/>
      <c r="K25" s="614"/>
      <c r="L25" s="614"/>
      <c r="M25" s="614"/>
      <c r="N25" s="614"/>
      <c r="O25" s="594" t="str">
        <f>IF(I25="","",(IFERROR(VLOOKUP($I25,※【触らない】【選択肢】!$K$4:$O$85,2,)," ")&amp;IF(J25="","",","&amp;IFERROR(VLOOKUP($J25,※【触らない】【選択肢】!$K$4:$O$85,2,)," ")&amp;IF(K25="","",","&amp;IFERROR(VLOOKUP($K25,※【触らない】【選択肢】!$K$4:$O$85,2,)," ")&amp;IF(L25="","",","&amp;IFERROR(VLOOKUP($L25,※【触らない】【選択肢】!$K$4:$O$85,2,)," ")&amp;IF(M25="","",","&amp;IFERROR(VLOOKUP($M25,※【触らない】【選択肢】!$K$4:$O$85,2,)," ")&amp;IF(N25="","",","&amp;IFERROR(VLOOKUP($N25,※【触らない】【選択肢】!$K$4:$O$85,2,)," "))))))))</f>
        <v/>
      </c>
      <c r="P25" s="594" t="str">
        <f>IF(I25="","",(IFERROR(VLOOKUP($I25,※【触らない】【選択肢】!$K$4:$O$85,4,)," ")&amp;IF(J25="","",","&amp;IFERROR(VLOOKUP($J25,※【触らない】【選択肢】!$K$4:$O$85,4,)," ")&amp;IF(K25="","",","&amp;IFERROR(VLOOKUP($K25,※【触らない】【選択肢】!$K$4:$O$85,4,)," ")&amp;IF(L25="","",","&amp;IFERROR(VLOOKUP($L25,※【触らない】【選択肢】!$K$4:$O$85,4,)," ")&amp;IF(M25="","",","&amp;IFERROR(VLOOKUP($M25,※【触らない】【選択肢】!$K$4:$O$85,4,)," ")&amp;IF(N25="","",","&amp;IFERROR(VLOOKUP($N25,※【触らない】【選択肢】!$K$4:$O$85,4,)," "))))))))</f>
        <v/>
      </c>
      <c r="Q25" s="594" t="str">
        <f>IF(I25="","",(IFERROR(VLOOKUP($I25,※【触らない】【選択肢】!$K$4:$O$85,5,)," ")&amp;IF(J25="","",","&amp;IFERROR(VLOOKUP($J25,※【触らない】【選択肢】!$K$4:$O$85,5,)," ")&amp;IF(K25="","",","&amp;IFERROR(VLOOKUP($K25,※【触らない】【選択肢】!$K$4:$O$85,5,)," ")&amp;IF(L25="","",","&amp;IFERROR(VLOOKUP($L25,※【触らない】【選択肢】!$K$4:$O$85,5,)," ")&amp;IF(M25="","",","&amp;IFERROR(VLOOKUP($M25,※【触らない】【選択肢】!$K$4:$O$85,5,)," ")&amp;IF(N25="","",","&amp;IFERROR(VLOOKUP($N25,※【触らない】【選択肢】!$K$4:$O$85,5,)," "))))))))</f>
        <v/>
      </c>
      <c r="R25" s="291"/>
      <c r="S25" s="249"/>
      <c r="T25" s="250"/>
      <c r="U25" s="708" t="s">
        <v>871</v>
      </c>
      <c r="Z25" s="266"/>
    </row>
    <row r="26" spans="3:26" ht="19.5" customHeight="1" x14ac:dyDescent="0.15">
      <c r="C26" s="288"/>
      <c r="D26" s="286"/>
      <c r="E26" s="284"/>
      <c r="F26" s="285"/>
      <c r="G26" s="287"/>
      <c r="H26" s="593">
        <f t="shared" si="1"/>
        <v>0</v>
      </c>
      <c r="I26" s="614"/>
      <c r="J26" s="614"/>
      <c r="K26" s="614"/>
      <c r="L26" s="614"/>
      <c r="M26" s="614"/>
      <c r="N26" s="614"/>
      <c r="O26" s="594" t="str">
        <f>IF(I26="","",(IFERROR(VLOOKUP($I26,※【触らない】【選択肢】!$K$4:$O$85,2,)," ")&amp;IF(J26="","",","&amp;IFERROR(VLOOKUP($J26,※【触らない】【選択肢】!$K$4:$O$85,2,)," ")&amp;IF(K26="","",","&amp;IFERROR(VLOOKUP($K26,※【触らない】【選択肢】!$K$4:$O$85,2,)," ")&amp;IF(L26="","",","&amp;IFERROR(VLOOKUP($L26,※【触らない】【選択肢】!$K$4:$O$85,2,)," ")&amp;IF(M26="","",","&amp;IFERROR(VLOOKUP($M26,※【触らない】【選択肢】!$K$4:$O$85,2,)," ")&amp;IF(N26="","",","&amp;IFERROR(VLOOKUP($N26,※【触らない】【選択肢】!$K$4:$O$85,2,)," "))))))))</f>
        <v/>
      </c>
      <c r="P26" s="594" t="str">
        <f>IF(I26="","",(IFERROR(VLOOKUP($I26,※【触らない】【選択肢】!$K$4:$O$85,4,)," ")&amp;IF(J26="","",","&amp;IFERROR(VLOOKUP($J26,※【触らない】【選択肢】!$K$4:$O$85,4,)," ")&amp;IF(K26="","",","&amp;IFERROR(VLOOKUP($K26,※【触らない】【選択肢】!$K$4:$O$85,4,)," ")&amp;IF(L26="","",","&amp;IFERROR(VLOOKUP($L26,※【触らない】【選択肢】!$K$4:$O$85,4,)," ")&amp;IF(M26="","",","&amp;IFERROR(VLOOKUP($M26,※【触らない】【選択肢】!$K$4:$O$85,4,)," ")&amp;IF(N26="","",","&amp;IFERROR(VLOOKUP($N26,※【触らない】【選択肢】!$K$4:$O$85,4,)," "))))))))</f>
        <v/>
      </c>
      <c r="Q26" s="594" t="str">
        <f>IF(I26="","",(IFERROR(VLOOKUP($I26,※【触らない】【選択肢】!$K$4:$O$85,5,)," ")&amp;IF(J26="","",","&amp;IFERROR(VLOOKUP($J26,※【触らない】【選択肢】!$K$4:$O$85,5,)," ")&amp;IF(K26="","",","&amp;IFERROR(VLOOKUP($K26,※【触らない】【選択肢】!$K$4:$O$85,5,)," ")&amp;IF(L26="","",","&amp;IFERROR(VLOOKUP($L26,※【触らない】【選択肢】!$K$4:$O$85,5,)," ")&amp;IF(M26="","",","&amp;IFERROR(VLOOKUP($M26,※【触らない】【選択肢】!$K$4:$O$85,5,)," ")&amp;IF(N26="","",","&amp;IFERROR(VLOOKUP($N26,※【触らない】【選択肢】!$K$4:$O$85,5,)," "))))))))</f>
        <v/>
      </c>
      <c r="R26" s="291"/>
      <c r="S26" s="249"/>
      <c r="T26" s="250"/>
      <c r="U26" s="708" t="s">
        <v>872</v>
      </c>
      <c r="Z26" s="266"/>
    </row>
    <row r="27" spans="3:26" ht="19.5" customHeight="1" x14ac:dyDescent="0.15">
      <c r="C27" s="288"/>
      <c r="D27" s="286"/>
      <c r="E27" s="284"/>
      <c r="F27" s="285"/>
      <c r="G27" s="287"/>
      <c r="H27" s="593">
        <f t="shared" si="1"/>
        <v>0</v>
      </c>
      <c r="I27" s="614"/>
      <c r="J27" s="614"/>
      <c r="K27" s="614"/>
      <c r="L27" s="614"/>
      <c r="M27" s="614"/>
      <c r="N27" s="614"/>
      <c r="O27" s="594" t="str">
        <f>IF(I27="","",(IFERROR(VLOOKUP($I27,※【触らない】【選択肢】!$K$4:$O$85,2,)," ")&amp;IF(J27="","",","&amp;IFERROR(VLOOKUP($J27,※【触らない】【選択肢】!$K$4:$O$85,2,)," ")&amp;IF(K27="","",","&amp;IFERROR(VLOOKUP($K27,※【触らない】【選択肢】!$K$4:$O$85,2,)," ")&amp;IF(L27="","",","&amp;IFERROR(VLOOKUP($L27,※【触らない】【選択肢】!$K$4:$O$85,2,)," ")&amp;IF(M27="","",","&amp;IFERROR(VLOOKUP($M27,※【触らない】【選択肢】!$K$4:$O$85,2,)," ")&amp;IF(N27="","",","&amp;IFERROR(VLOOKUP($N27,※【触らない】【選択肢】!$K$4:$O$85,2,)," "))))))))</f>
        <v/>
      </c>
      <c r="P27" s="594" t="str">
        <f>IF(I27="","",(IFERROR(VLOOKUP($I27,※【触らない】【選択肢】!$K$4:$O$85,4,)," ")&amp;IF(J27="","",","&amp;IFERROR(VLOOKUP($J27,※【触らない】【選択肢】!$K$4:$O$85,4,)," ")&amp;IF(K27="","",","&amp;IFERROR(VLOOKUP($K27,※【触らない】【選択肢】!$K$4:$O$85,4,)," ")&amp;IF(L27="","",","&amp;IFERROR(VLOOKUP($L27,※【触らない】【選択肢】!$K$4:$O$85,4,)," ")&amp;IF(M27="","",","&amp;IFERROR(VLOOKUP($M27,※【触らない】【選択肢】!$K$4:$O$85,4,)," ")&amp;IF(N27="","",","&amp;IFERROR(VLOOKUP($N27,※【触らない】【選択肢】!$K$4:$O$85,4,)," "))))))))</f>
        <v/>
      </c>
      <c r="Q27" s="594" t="str">
        <f>IF(I27="","",(IFERROR(VLOOKUP($I27,※【触らない】【選択肢】!$K$4:$O$85,5,)," ")&amp;IF(J27="","",","&amp;IFERROR(VLOOKUP($J27,※【触らない】【選択肢】!$K$4:$O$85,5,)," ")&amp;IF(K27="","",","&amp;IFERROR(VLOOKUP($K27,※【触らない】【選択肢】!$K$4:$O$85,5,)," ")&amp;IF(L27="","",","&amp;IFERROR(VLOOKUP($L27,※【触らない】【選択肢】!$K$4:$O$85,5,)," ")&amp;IF(M27="","",","&amp;IFERROR(VLOOKUP($M27,※【触らない】【選択肢】!$K$4:$O$85,5,)," ")&amp;IF(N27="","",","&amp;IFERROR(VLOOKUP($N27,※【触らない】【選択肢】!$K$4:$O$85,5,)," "))))))))</f>
        <v/>
      </c>
      <c r="R27" s="291"/>
      <c r="S27" s="249"/>
      <c r="T27" s="250"/>
      <c r="U27" s="250"/>
      <c r="V27" s="250"/>
      <c r="W27" s="250"/>
      <c r="X27" s="250"/>
      <c r="Y27" s="250"/>
      <c r="Z27" s="250"/>
    </row>
    <row r="28" spans="3:26" ht="19.5" customHeight="1" x14ac:dyDescent="0.15">
      <c r="C28" s="282"/>
      <c r="D28" s="283"/>
      <c r="E28" s="284"/>
      <c r="F28" s="285"/>
      <c r="G28" s="285"/>
      <c r="H28" s="593">
        <f t="shared" si="1"/>
        <v>0</v>
      </c>
      <c r="I28" s="613"/>
      <c r="J28" s="613"/>
      <c r="K28" s="613"/>
      <c r="L28" s="613"/>
      <c r="M28" s="613"/>
      <c r="N28" s="613"/>
      <c r="O28" s="594" t="str">
        <f>IF(I28="","",(IFERROR(VLOOKUP($I28,※【触らない】【選択肢】!$K$4:$O$85,2,)," ")&amp;IF(J28="","",","&amp;IFERROR(VLOOKUP($J28,※【触らない】【選択肢】!$K$4:$O$85,2,)," ")&amp;IF(K28="","",","&amp;IFERROR(VLOOKUP($K28,※【触らない】【選択肢】!$K$4:$O$85,2,)," ")&amp;IF(L28="","",","&amp;IFERROR(VLOOKUP($L28,※【触らない】【選択肢】!$K$4:$O$85,2,)," ")&amp;IF(M28="","",","&amp;IFERROR(VLOOKUP($M28,※【触らない】【選択肢】!$K$4:$O$85,2,)," ")&amp;IF(N28="","",","&amp;IFERROR(VLOOKUP($N28,※【触らない】【選択肢】!$K$4:$O$85,2,)," "))))))))</f>
        <v/>
      </c>
      <c r="P28" s="594" t="str">
        <f>IF(I28="","",(IFERROR(VLOOKUP($I28,※【触らない】【選択肢】!$K$4:$O$85,4,)," ")&amp;IF(J28="","",","&amp;IFERROR(VLOOKUP($J28,※【触らない】【選択肢】!$K$4:$O$85,4,)," ")&amp;IF(K28="","",","&amp;IFERROR(VLOOKUP($K28,※【触らない】【選択肢】!$K$4:$O$85,4,)," ")&amp;IF(L28="","",","&amp;IFERROR(VLOOKUP($L28,※【触らない】【選択肢】!$K$4:$O$85,4,)," ")&amp;IF(M28="","",","&amp;IFERROR(VLOOKUP($M28,※【触らない】【選択肢】!$K$4:$O$85,4,)," ")&amp;IF(N28="","",","&amp;IFERROR(VLOOKUP($N28,※【触らない】【選択肢】!$K$4:$O$85,4,)," "))))))))</f>
        <v/>
      </c>
      <c r="Q28" s="594" t="str">
        <f>IF(I28="","",(IFERROR(VLOOKUP($I28,※【触らない】【選択肢】!$K$4:$O$85,5,)," ")&amp;IF(J28="","",","&amp;IFERROR(VLOOKUP($J28,※【触らない】【選択肢】!$K$4:$O$85,5,)," ")&amp;IF(K28="","",","&amp;IFERROR(VLOOKUP($K28,※【触らない】【選択肢】!$K$4:$O$85,5,)," ")&amp;IF(L28="","",","&amp;IFERROR(VLOOKUP($L28,※【触らない】【選択肢】!$K$4:$O$85,5,)," ")&amp;IF(M28="","",","&amp;IFERROR(VLOOKUP($M28,※【触らない】【選択肢】!$K$4:$O$85,5,)," ")&amp;IF(N28="","",","&amp;IFERROR(VLOOKUP($N28,※【触らない】【選択肢】!$K$4:$O$85,5,)," "))))))))</f>
        <v/>
      </c>
      <c r="R28" s="290"/>
      <c r="S28" s="249"/>
      <c r="T28" s="250"/>
      <c r="U28" s="250"/>
      <c r="V28" s="250"/>
      <c r="W28" s="250"/>
      <c r="X28" s="250"/>
      <c r="Y28" s="250"/>
      <c r="Z28" s="250"/>
    </row>
    <row r="29" spans="3:26" ht="19.5" customHeight="1" x14ac:dyDescent="0.15">
      <c r="C29" s="288"/>
      <c r="D29" s="286"/>
      <c r="E29" s="284"/>
      <c r="F29" s="285"/>
      <c r="G29" s="287"/>
      <c r="H29" s="593">
        <f t="shared" si="1"/>
        <v>0</v>
      </c>
      <c r="I29" s="614"/>
      <c r="J29" s="614"/>
      <c r="K29" s="614"/>
      <c r="L29" s="614"/>
      <c r="M29" s="614"/>
      <c r="N29" s="614"/>
      <c r="O29" s="594" t="str">
        <f>IF(I29="","",(IFERROR(VLOOKUP($I29,※【触らない】【選択肢】!$K$4:$O$85,2,)," ")&amp;IF(J29="","",","&amp;IFERROR(VLOOKUP($J29,※【触らない】【選択肢】!$K$4:$O$85,2,)," ")&amp;IF(K29="","",","&amp;IFERROR(VLOOKUP($K29,※【触らない】【選択肢】!$K$4:$O$85,2,)," ")&amp;IF(L29="","",","&amp;IFERROR(VLOOKUP($L29,※【触らない】【選択肢】!$K$4:$O$85,2,)," ")&amp;IF(M29="","",","&amp;IFERROR(VLOOKUP($M29,※【触らない】【選択肢】!$K$4:$O$85,2,)," ")&amp;IF(N29="","",","&amp;IFERROR(VLOOKUP($N29,※【触らない】【選択肢】!$K$4:$O$85,2,)," "))))))))</f>
        <v/>
      </c>
      <c r="P29" s="594" t="str">
        <f>IF(I29="","",(IFERROR(VLOOKUP($I29,※【触らない】【選択肢】!$K$4:$O$85,4,)," ")&amp;IF(J29="","",","&amp;IFERROR(VLOOKUP($J29,※【触らない】【選択肢】!$K$4:$O$85,4,)," ")&amp;IF(K29="","",","&amp;IFERROR(VLOOKUP($K29,※【触らない】【選択肢】!$K$4:$O$85,4,)," ")&amp;IF(L29="","",","&amp;IFERROR(VLOOKUP($L29,※【触らない】【選択肢】!$K$4:$O$85,4,)," ")&amp;IF(M29="","",","&amp;IFERROR(VLOOKUP($M29,※【触らない】【選択肢】!$K$4:$O$85,4,)," ")&amp;IF(N29="","",","&amp;IFERROR(VLOOKUP($N29,※【触らない】【選択肢】!$K$4:$O$85,4,)," "))))))))</f>
        <v/>
      </c>
      <c r="Q29" s="594" t="str">
        <f>IF(I29="","",(IFERROR(VLOOKUP($I29,※【触らない】【選択肢】!$K$4:$O$85,5,)," ")&amp;IF(J29="","",","&amp;IFERROR(VLOOKUP($J29,※【触らない】【選択肢】!$K$4:$O$85,5,)," ")&amp;IF(K29="","",","&amp;IFERROR(VLOOKUP($K29,※【触らない】【選択肢】!$K$4:$O$85,5,)," ")&amp;IF(L29="","",","&amp;IFERROR(VLOOKUP($L29,※【触らない】【選択肢】!$K$4:$O$85,5,)," ")&amp;IF(M29="","",","&amp;IFERROR(VLOOKUP($M29,※【触らない】【選択肢】!$K$4:$O$85,5,)," ")&amp;IF(N29="","",","&amp;IFERROR(VLOOKUP($N29,※【触らない】【選択肢】!$K$4:$O$85,5,)," "))))))))</f>
        <v/>
      </c>
      <c r="R29" s="291"/>
      <c r="S29" s="249"/>
      <c r="T29" s="250"/>
      <c r="U29" s="250"/>
      <c r="V29" s="250"/>
      <c r="W29" s="250"/>
      <c r="X29" s="250"/>
      <c r="Y29" s="250"/>
      <c r="Z29" s="250"/>
    </row>
    <row r="30" spans="3:26" ht="19.5" customHeight="1" x14ac:dyDescent="0.15">
      <c r="C30" s="288"/>
      <c r="D30" s="286"/>
      <c r="E30" s="284"/>
      <c r="F30" s="285"/>
      <c r="G30" s="287"/>
      <c r="H30" s="593">
        <f t="shared" si="1"/>
        <v>0</v>
      </c>
      <c r="I30" s="614"/>
      <c r="J30" s="614"/>
      <c r="K30" s="614"/>
      <c r="L30" s="614"/>
      <c r="M30" s="614"/>
      <c r="N30" s="614"/>
      <c r="O30" s="594" t="str">
        <f>IF(I30="","",(IFERROR(VLOOKUP($I30,※【触らない】【選択肢】!$K$4:$O$85,2,)," ")&amp;IF(J30="","",","&amp;IFERROR(VLOOKUP($J30,※【触らない】【選択肢】!$K$4:$O$85,2,)," ")&amp;IF(K30="","",","&amp;IFERROR(VLOOKUP($K30,※【触らない】【選択肢】!$K$4:$O$85,2,)," ")&amp;IF(L30="","",","&amp;IFERROR(VLOOKUP($L30,※【触らない】【選択肢】!$K$4:$O$85,2,)," ")&amp;IF(M30="","",","&amp;IFERROR(VLOOKUP($M30,※【触らない】【選択肢】!$K$4:$O$85,2,)," ")&amp;IF(N30="","",","&amp;IFERROR(VLOOKUP($N30,※【触らない】【選択肢】!$K$4:$O$85,2,)," "))))))))</f>
        <v/>
      </c>
      <c r="P30" s="594" t="str">
        <f>IF(I30="","",(IFERROR(VLOOKUP($I30,※【触らない】【選択肢】!$K$4:$O$85,4,)," ")&amp;IF(J30="","",","&amp;IFERROR(VLOOKUP($J30,※【触らない】【選択肢】!$K$4:$O$85,4,)," ")&amp;IF(K30="","",","&amp;IFERROR(VLOOKUP($K30,※【触らない】【選択肢】!$K$4:$O$85,4,)," ")&amp;IF(L30="","",","&amp;IFERROR(VLOOKUP($L30,※【触らない】【選択肢】!$K$4:$O$85,4,)," ")&amp;IF(M30="","",","&amp;IFERROR(VLOOKUP($M30,※【触らない】【選択肢】!$K$4:$O$85,4,)," ")&amp;IF(N30="","",","&amp;IFERROR(VLOOKUP($N30,※【触らない】【選択肢】!$K$4:$O$85,4,)," "))))))))</f>
        <v/>
      </c>
      <c r="Q30" s="594" t="str">
        <f>IF(I30="","",(IFERROR(VLOOKUP($I30,※【触らない】【選択肢】!$K$4:$O$85,5,)," ")&amp;IF(J30="","",","&amp;IFERROR(VLOOKUP($J30,※【触らない】【選択肢】!$K$4:$O$85,5,)," ")&amp;IF(K30="","",","&amp;IFERROR(VLOOKUP($K30,※【触らない】【選択肢】!$K$4:$O$85,5,)," ")&amp;IF(L30="","",","&amp;IFERROR(VLOOKUP($L30,※【触らない】【選択肢】!$K$4:$O$85,5,)," ")&amp;IF(M30="","",","&amp;IFERROR(VLOOKUP($M30,※【触らない】【選択肢】!$K$4:$O$85,5,)," ")&amp;IF(N30="","",","&amp;IFERROR(VLOOKUP($N30,※【触らない】【選択肢】!$K$4:$O$85,5,)," "))))))))</f>
        <v/>
      </c>
      <c r="R30" s="291"/>
      <c r="S30" s="249"/>
      <c r="T30" s="250"/>
      <c r="U30" s="250"/>
      <c r="V30" s="250"/>
      <c r="W30" s="250"/>
      <c r="X30" s="250"/>
      <c r="Y30" s="250"/>
      <c r="Z30" s="250"/>
    </row>
    <row r="31" spans="3:26" ht="19.5" customHeight="1" x14ac:dyDescent="0.15">
      <c r="C31" s="288"/>
      <c r="D31" s="286"/>
      <c r="E31" s="284"/>
      <c r="F31" s="285"/>
      <c r="G31" s="287"/>
      <c r="H31" s="593">
        <f t="shared" si="1"/>
        <v>0</v>
      </c>
      <c r="I31" s="614"/>
      <c r="J31" s="614"/>
      <c r="K31" s="614"/>
      <c r="L31" s="614"/>
      <c r="M31" s="614"/>
      <c r="N31" s="614"/>
      <c r="O31" s="594" t="str">
        <f>IF(I31="","",(IFERROR(VLOOKUP($I31,※【触らない】【選択肢】!$K$4:$O$85,2,)," ")&amp;IF(J31="","",","&amp;IFERROR(VLOOKUP($J31,※【触らない】【選択肢】!$K$4:$O$85,2,)," ")&amp;IF(K31="","",","&amp;IFERROR(VLOOKUP($K31,※【触らない】【選択肢】!$K$4:$O$85,2,)," ")&amp;IF(L31="","",","&amp;IFERROR(VLOOKUP($L31,※【触らない】【選択肢】!$K$4:$O$85,2,)," ")&amp;IF(M31="","",","&amp;IFERROR(VLOOKUP($M31,※【触らない】【選択肢】!$K$4:$O$85,2,)," ")&amp;IF(N31="","",","&amp;IFERROR(VLOOKUP($N31,※【触らない】【選択肢】!$K$4:$O$85,2,)," "))))))))</f>
        <v/>
      </c>
      <c r="P31" s="594" t="str">
        <f>IF(I31="","",(IFERROR(VLOOKUP($I31,※【触らない】【選択肢】!$K$4:$O$85,4,)," ")&amp;IF(J31="","",","&amp;IFERROR(VLOOKUP($J31,※【触らない】【選択肢】!$K$4:$O$85,4,)," ")&amp;IF(K31="","",","&amp;IFERROR(VLOOKUP($K31,※【触らない】【選択肢】!$K$4:$O$85,4,)," ")&amp;IF(L31="","",","&amp;IFERROR(VLOOKUP($L31,※【触らない】【選択肢】!$K$4:$O$85,4,)," ")&amp;IF(M31="","",","&amp;IFERROR(VLOOKUP($M31,※【触らない】【選択肢】!$K$4:$O$85,4,)," ")&amp;IF(N31="","",","&amp;IFERROR(VLOOKUP($N31,※【触らない】【選択肢】!$K$4:$O$85,4,)," "))))))))</f>
        <v/>
      </c>
      <c r="Q31" s="594" t="str">
        <f>IF(I31="","",(IFERROR(VLOOKUP($I31,※【触らない】【選択肢】!$K$4:$O$85,5,)," ")&amp;IF(J31="","",","&amp;IFERROR(VLOOKUP($J31,※【触らない】【選択肢】!$K$4:$O$85,5,)," ")&amp;IF(K31="","",","&amp;IFERROR(VLOOKUP($K31,※【触らない】【選択肢】!$K$4:$O$85,5,)," ")&amp;IF(L31="","",","&amp;IFERROR(VLOOKUP($L31,※【触らない】【選択肢】!$K$4:$O$85,5,)," ")&amp;IF(M31="","",","&amp;IFERROR(VLOOKUP($M31,※【触らない】【選択肢】!$K$4:$O$85,5,)," ")&amp;IF(N31="","",","&amp;IFERROR(VLOOKUP($N31,※【触らない】【選択肢】!$K$4:$O$85,5,)," "))))))))</f>
        <v/>
      </c>
      <c r="R31" s="291"/>
      <c r="S31" s="249"/>
      <c r="T31" s="250"/>
      <c r="U31" s="250"/>
      <c r="V31" s="250"/>
      <c r="W31" s="250"/>
      <c r="X31" s="250"/>
      <c r="Y31" s="250"/>
      <c r="Z31" s="250"/>
    </row>
    <row r="32" spans="3:26" ht="19.5" customHeight="1" x14ac:dyDescent="0.15">
      <c r="C32" s="282"/>
      <c r="D32" s="283"/>
      <c r="E32" s="284"/>
      <c r="F32" s="285"/>
      <c r="G32" s="285"/>
      <c r="H32" s="593">
        <f t="shared" si="1"/>
        <v>0</v>
      </c>
      <c r="I32" s="613"/>
      <c r="J32" s="613"/>
      <c r="K32" s="613"/>
      <c r="L32" s="613"/>
      <c r="M32" s="613"/>
      <c r="N32" s="613"/>
      <c r="O32" s="594" t="str">
        <f>IF(I32="","",(IFERROR(VLOOKUP($I32,※【触らない】【選択肢】!$K$4:$O$85,2,)," ")&amp;IF(J32="","",","&amp;IFERROR(VLOOKUP($J32,※【触らない】【選択肢】!$K$4:$O$85,2,)," ")&amp;IF(K32="","",","&amp;IFERROR(VLOOKUP($K32,※【触らない】【選択肢】!$K$4:$O$85,2,)," ")&amp;IF(L32="","",","&amp;IFERROR(VLOOKUP($L32,※【触らない】【選択肢】!$K$4:$O$85,2,)," ")&amp;IF(M32="","",","&amp;IFERROR(VLOOKUP($M32,※【触らない】【選択肢】!$K$4:$O$85,2,)," ")&amp;IF(N32="","",","&amp;IFERROR(VLOOKUP($N32,※【触らない】【選択肢】!$K$4:$O$85,2,)," "))))))))</f>
        <v/>
      </c>
      <c r="P32" s="594" t="str">
        <f>IF(I32="","",(IFERROR(VLOOKUP($I32,※【触らない】【選択肢】!$K$4:$O$85,4,)," ")&amp;IF(J32="","",","&amp;IFERROR(VLOOKUP($J32,※【触らない】【選択肢】!$K$4:$O$85,4,)," ")&amp;IF(K32="","",","&amp;IFERROR(VLOOKUP($K32,※【触らない】【選択肢】!$K$4:$O$85,4,)," ")&amp;IF(L32="","",","&amp;IFERROR(VLOOKUP($L32,※【触らない】【選択肢】!$K$4:$O$85,4,)," ")&amp;IF(M32="","",","&amp;IFERROR(VLOOKUP($M32,※【触らない】【選択肢】!$K$4:$O$85,4,)," ")&amp;IF(N32="","",","&amp;IFERROR(VLOOKUP($N32,※【触らない】【選択肢】!$K$4:$O$85,4,)," "))))))))</f>
        <v/>
      </c>
      <c r="Q32" s="594" t="str">
        <f>IF(I32="","",(IFERROR(VLOOKUP($I32,※【触らない】【選択肢】!$K$4:$O$85,5,)," ")&amp;IF(J32="","",","&amp;IFERROR(VLOOKUP($J32,※【触らない】【選択肢】!$K$4:$O$85,5,)," ")&amp;IF(K32="","",","&amp;IFERROR(VLOOKUP($K32,※【触らない】【選択肢】!$K$4:$O$85,5,)," ")&amp;IF(L32="","",","&amp;IFERROR(VLOOKUP($L32,※【触らない】【選択肢】!$K$4:$O$85,5,)," ")&amp;IF(M32="","",","&amp;IFERROR(VLOOKUP($M32,※【触らない】【選択肢】!$K$4:$O$85,5,)," ")&amp;IF(N32="","",","&amp;IFERROR(VLOOKUP($N32,※【触らない】【選択肢】!$K$4:$O$85,5,)," "))))))))</f>
        <v/>
      </c>
      <c r="R32" s="290"/>
      <c r="S32" s="249"/>
      <c r="T32" s="250"/>
      <c r="U32" s="250"/>
      <c r="V32" s="250"/>
      <c r="W32" s="250"/>
      <c r="X32" s="250"/>
      <c r="Y32" s="250"/>
      <c r="Z32" s="250"/>
    </row>
    <row r="33" spans="3:26" ht="19.5" customHeight="1" x14ac:dyDescent="0.15">
      <c r="C33" s="288"/>
      <c r="D33" s="286"/>
      <c r="E33" s="284"/>
      <c r="F33" s="285"/>
      <c r="G33" s="287"/>
      <c r="H33" s="593">
        <f t="shared" si="1"/>
        <v>0</v>
      </c>
      <c r="I33" s="614"/>
      <c r="J33" s="614"/>
      <c r="K33" s="614"/>
      <c r="L33" s="614"/>
      <c r="M33" s="614"/>
      <c r="N33" s="614"/>
      <c r="O33" s="594" t="str">
        <f>IF(I33="","",(IFERROR(VLOOKUP($I33,※【触らない】【選択肢】!$K$4:$O$85,2,)," ")&amp;IF(J33="","",","&amp;IFERROR(VLOOKUP($J33,※【触らない】【選択肢】!$K$4:$O$85,2,)," ")&amp;IF(K33="","",","&amp;IFERROR(VLOOKUP($K33,※【触らない】【選択肢】!$K$4:$O$85,2,)," ")&amp;IF(L33="","",","&amp;IFERROR(VLOOKUP($L33,※【触らない】【選択肢】!$K$4:$O$85,2,)," ")&amp;IF(M33="","",","&amp;IFERROR(VLOOKUP($M33,※【触らない】【選択肢】!$K$4:$O$85,2,)," ")&amp;IF(N33="","",","&amp;IFERROR(VLOOKUP($N33,※【触らない】【選択肢】!$K$4:$O$85,2,)," "))))))))</f>
        <v/>
      </c>
      <c r="P33" s="594" t="str">
        <f>IF(I33="","",(IFERROR(VLOOKUP($I33,※【触らない】【選択肢】!$K$4:$O$85,4,)," ")&amp;IF(J33="","",","&amp;IFERROR(VLOOKUP($J33,※【触らない】【選択肢】!$K$4:$O$85,4,)," ")&amp;IF(K33="","",","&amp;IFERROR(VLOOKUP($K33,※【触らない】【選択肢】!$K$4:$O$85,4,)," ")&amp;IF(L33="","",","&amp;IFERROR(VLOOKUP($L33,※【触らない】【選択肢】!$K$4:$O$85,4,)," ")&amp;IF(M33="","",","&amp;IFERROR(VLOOKUP($M33,※【触らない】【選択肢】!$K$4:$O$85,4,)," ")&amp;IF(N33="","",","&amp;IFERROR(VLOOKUP($N33,※【触らない】【選択肢】!$K$4:$O$85,4,)," "))))))))</f>
        <v/>
      </c>
      <c r="Q33" s="594" t="str">
        <f>IF(I33="","",(IFERROR(VLOOKUP($I33,※【触らない】【選択肢】!$K$4:$O$85,5,)," ")&amp;IF(J33="","",","&amp;IFERROR(VLOOKUP($J33,※【触らない】【選択肢】!$K$4:$O$85,5,)," ")&amp;IF(K33="","",","&amp;IFERROR(VLOOKUP($K33,※【触らない】【選択肢】!$K$4:$O$85,5,)," ")&amp;IF(L33="","",","&amp;IFERROR(VLOOKUP($L33,※【触らない】【選択肢】!$K$4:$O$85,5,)," ")&amp;IF(M33="","",","&amp;IFERROR(VLOOKUP($M33,※【触らない】【選択肢】!$K$4:$O$85,5,)," ")&amp;IF(N33="","",","&amp;IFERROR(VLOOKUP($N33,※【触らない】【選択肢】!$K$4:$O$85,5,)," "))))))))</f>
        <v/>
      </c>
      <c r="R33" s="291"/>
      <c r="S33" s="249"/>
      <c r="T33" s="250"/>
      <c r="U33" s="250"/>
      <c r="V33" s="250"/>
      <c r="W33" s="250"/>
      <c r="X33" s="250"/>
      <c r="Y33" s="250"/>
      <c r="Z33" s="250"/>
    </row>
    <row r="34" spans="3:26" ht="19.5" customHeight="1" x14ac:dyDescent="0.15">
      <c r="C34" s="282"/>
      <c r="D34" s="283"/>
      <c r="E34" s="284"/>
      <c r="F34" s="285"/>
      <c r="G34" s="285"/>
      <c r="H34" s="593">
        <f t="shared" si="1"/>
        <v>0</v>
      </c>
      <c r="I34" s="613"/>
      <c r="J34" s="613"/>
      <c r="K34" s="613"/>
      <c r="L34" s="613"/>
      <c r="M34" s="613"/>
      <c r="N34" s="613"/>
      <c r="O34" s="594" t="str">
        <f>IF(I34="","",(IFERROR(VLOOKUP($I34,※【触らない】【選択肢】!$K$4:$O$85,2,)," ")&amp;IF(J34="","",","&amp;IFERROR(VLOOKUP($J34,※【触らない】【選択肢】!$K$4:$O$85,2,)," ")&amp;IF(K34="","",","&amp;IFERROR(VLOOKUP($K34,※【触らない】【選択肢】!$K$4:$O$85,2,)," ")&amp;IF(L34="","",","&amp;IFERROR(VLOOKUP($L34,※【触らない】【選択肢】!$K$4:$O$85,2,)," ")&amp;IF(M34="","",","&amp;IFERROR(VLOOKUP($M34,※【触らない】【選択肢】!$K$4:$O$85,2,)," ")&amp;IF(N34="","",","&amp;IFERROR(VLOOKUP($N34,※【触らない】【選択肢】!$K$4:$O$85,2,)," "))))))))</f>
        <v/>
      </c>
      <c r="P34" s="594" t="str">
        <f>IF(I34="","",(IFERROR(VLOOKUP($I34,※【触らない】【選択肢】!$K$4:$O$85,4,)," ")&amp;IF(J34="","",","&amp;IFERROR(VLOOKUP($J34,※【触らない】【選択肢】!$K$4:$O$85,4,)," ")&amp;IF(K34="","",","&amp;IFERROR(VLOOKUP($K34,※【触らない】【選択肢】!$K$4:$O$85,4,)," ")&amp;IF(L34="","",","&amp;IFERROR(VLOOKUP($L34,※【触らない】【選択肢】!$K$4:$O$85,4,)," ")&amp;IF(M34="","",","&amp;IFERROR(VLOOKUP($M34,※【触らない】【選択肢】!$K$4:$O$85,4,)," ")&amp;IF(N34="","",","&amp;IFERROR(VLOOKUP($N34,※【触らない】【選択肢】!$K$4:$O$85,4,)," "))))))))</f>
        <v/>
      </c>
      <c r="Q34" s="594" t="str">
        <f>IF(I34="","",(IFERROR(VLOOKUP($I34,※【触らない】【選択肢】!$K$4:$O$85,5,)," ")&amp;IF(J34="","",","&amp;IFERROR(VLOOKUP($J34,※【触らない】【選択肢】!$K$4:$O$85,5,)," ")&amp;IF(K34="","",","&amp;IFERROR(VLOOKUP($K34,※【触らない】【選択肢】!$K$4:$O$85,5,)," ")&amp;IF(L34="","",","&amp;IFERROR(VLOOKUP($L34,※【触らない】【選択肢】!$K$4:$O$85,5,)," ")&amp;IF(M34="","",","&amp;IFERROR(VLOOKUP($M34,※【触らない】【選択肢】!$K$4:$O$85,5,)," ")&amp;IF(N34="","",","&amp;IFERROR(VLOOKUP($N34,※【触らない】【選択肢】!$K$4:$O$85,5,)," "))))))))</f>
        <v/>
      </c>
      <c r="R34" s="290"/>
      <c r="S34" s="249"/>
      <c r="T34" s="250"/>
      <c r="U34" s="250"/>
      <c r="V34" s="250"/>
      <c r="W34" s="250"/>
      <c r="X34" s="250"/>
      <c r="Y34" s="250"/>
      <c r="Z34" s="250"/>
    </row>
    <row r="35" spans="3:26" ht="19.5" customHeight="1" x14ac:dyDescent="0.15">
      <c r="C35" s="282"/>
      <c r="D35" s="283"/>
      <c r="E35" s="284"/>
      <c r="F35" s="285"/>
      <c r="G35" s="285"/>
      <c r="H35" s="593">
        <f t="shared" si="1"/>
        <v>0</v>
      </c>
      <c r="I35" s="613"/>
      <c r="J35" s="613"/>
      <c r="K35" s="613"/>
      <c r="L35" s="613"/>
      <c r="M35" s="613"/>
      <c r="N35" s="613"/>
      <c r="O35" s="594" t="str">
        <f>IF(I35="","",(IFERROR(VLOOKUP($I35,※【触らない】【選択肢】!$K$4:$O$85,2,)," ")&amp;IF(J35="","",","&amp;IFERROR(VLOOKUP($J35,※【触らない】【選択肢】!$K$4:$O$85,2,)," ")&amp;IF(K35="","",","&amp;IFERROR(VLOOKUP($K35,※【触らない】【選択肢】!$K$4:$O$85,2,)," ")&amp;IF(L35="","",","&amp;IFERROR(VLOOKUP($L35,※【触らない】【選択肢】!$K$4:$O$85,2,)," ")&amp;IF(M35="","",","&amp;IFERROR(VLOOKUP($M35,※【触らない】【選択肢】!$K$4:$O$85,2,)," ")&amp;IF(N35="","",","&amp;IFERROR(VLOOKUP($N35,※【触らない】【選択肢】!$K$4:$O$85,2,)," "))))))))</f>
        <v/>
      </c>
      <c r="P35" s="594" t="str">
        <f>IF(I35="","",(IFERROR(VLOOKUP($I35,※【触らない】【選択肢】!$K$4:$O$85,4,)," ")&amp;IF(J35="","",","&amp;IFERROR(VLOOKUP($J35,※【触らない】【選択肢】!$K$4:$O$85,4,)," ")&amp;IF(K35="","",","&amp;IFERROR(VLOOKUP($K35,※【触らない】【選択肢】!$K$4:$O$85,4,)," ")&amp;IF(L35="","",","&amp;IFERROR(VLOOKUP($L35,※【触らない】【選択肢】!$K$4:$O$85,4,)," ")&amp;IF(M35="","",","&amp;IFERROR(VLOOKUP($M35,※【触らない】【選択肢】!$K$4:$O$85,4,)," ")&amp;IF(N35="","",","&amp;IFERROR(VLOOKUP($N35,※【触らない】【選択肢】!$K$4:$O$85,4,)," "))))))))</f>
        <v/>
      </c>
      <c r="Q35" s="594" t="str">
        <f>IF(I35="","",(IFERROR(VLOOKUP($I35,※【触らない】【選択肢】!$K$4:$O$85,5,)," ")&amp;IF(J35="","",","&amp;IFERROR(VLOOKUP($J35,※【触らない】【選択肢】!$K$4:$O$85,5,)," ")&amp;IF(K35="","",","&amp;IFERROR(VLOOKUP($K35,※【触らない】【選択肢】!$K$4:$O$85,5,)," ")&amp;IF(L35="","",","&amp;IFERROR(VLOOKUP($L35,※【触らない】【選択肢】!$K$4:$O$85,5,)," ")&amp;IF(M35="","",","&amp;IFERROR(VLOOKUP($M35,※【触らない】【選択肢】!$K$4:$O$85,5,)," ")&amp;IF(N35="","",","&amp;IFERROR(VLOOKUP($N35,※【触らない】【選択肢】!$K$4:$O$85,5,)," "))))))))</f>
        <v/>
      </c>
      <c r="R35" s="290"/>
      <c r="S35" s="249"/>
      <c r="T35" s="250"/>
      <c r="U35" s="250"/>
      <c r="V35" s="250"/>
      <c r="W35" s="250"/>
      <c r="X35" s="250"/>
      <c r="Y35" s="250"/>
      <c r="Z35" s="250"/>
    </row>
    <row r="36" spans="3:26" ht="19.5" customHeight="1" x14ac:dyDescent="0.15">
      <c r="C36" s="288"/>
      <c r="D36" s="286"/>
      <c r="E36" s="284"/>
      <c r="F36" s="285"/>
      <c r="G36" s="287"/>
      <c r="H36" s="593">
        <f t="shared" si="1"/>
        <v>0</v>
      </c>
      <c r="I36" s="614"/>
      <c r="J36" s="614"/>
      <c r="K36" s="614"/>
      <c r="L36" s="614"/>
      <c r="M36" s="614"/>
      <c r="N36" s="614"/>
      <c r="O36" s="594" t="str">
        <f>IF(I36="","",(IFERROR(VLOOKUP($I36,※【触らない】【選択肢】!$K$4:$O$85,2,)," ")&amp;IF(J36="","",","&amp;IFERROR(VLOOKUP($J36,※【触らない】【選択肢】!$K$4:$O$85,2,)," ")&amp;IF(K36="","",","&amp;IFERROR(VLOOKUP($K36,※【触らない】【選択肢】!$K$4:$O$85,2,)," ")&amp;IF(L36="","",","&amp;IFERROR(VLOOKUP($L36,※【触らない】【選択肢】!$K$4:$O$85,2,)," ")&amp;IF(M36="","",","&amp;IFERROR(VLOOKUP($M36,※【触らない】【選択肢】!$K$4:$O$85,2,)," ")&amp;IF(N36="","",","&amp;IFERROR(VLOOKUP($N36,※【触らない】【選択肢】!$K$4:$O$85,2,)," "))))))))</f>
        <v/>
      </c>
      <c r="P36" s="594" t="str">
        <f>IF(I36="","",(IFERROR(VLOOKUP($I36,※【触らない】【選択肢】!$K$4:$O$85,4,)," ")&amp;IF(J36="","",","&amp;IFERROR(VLOOKUP($J36,※【触らない】【選択肢】!$K$4:$O$85,4,)," ")&amp;IF(K36="","",","&amp;IFERROR(VLOOKUP($K36,※【触らない】【選択肢】!$K$4:$O$85,4,)," ")&amp;IF(L36="","",","&amp;IFERROR(VLOOKUP($L36,※【触らない】【選択肢】!$K$4:$O$85,4,)," ")&amp;IF(M36="","",","&amp;IFERROR(VLOOKUP($M36,※【触らない】【選択肢】!$K$4:$O$85,4,)," ")&amp;IF(N36="","",","&amp;IFERROR(VLOOKUP($N36,※【触らない】【選択肢】!$K$4:$O$85,4,)," "))))))))</f>
        <v/>
      </c>
      <c r="Q36" s="594" t="str">
        <f>IF(I36="","",(IFERROR(VLOOKUP($I36,※【触らない】【選択肢】!$K$4:$O$85,5,)," ")&amp;IF(J36="","",","&amp;IFERROR(VLOOKUP($J36,※【触らない】【選択肢】!$K$4:$O$85,5,)," ")&amp;IF(K36="","",","&amp;IFERROR(VLOOKUP($K36,※【触らない】【選択肢】!$K$4:$O$85,5,)," ")&amp;IF(L36="","",","&amp;IFERROR(VLOOKUP($L36,※【触らない】【選択肢】!$K$4:$O$85,5,)," ")&amp;IF(M36="","",","&amp;IFERROR(VLOOKUP($M36,※【触らない】【選択肢】!$K$4:$O$85,5,)," ")&amp;IF(N36="","",","&amp;IFERROR(VLOOKUP($N36,※【触らない】【選択肢】!$K$4:$O$85,5,)," "))))))))</f>
        <v/>
      </c>
      <c r="R36" s="291"/>
      <c r="S36" s="249"/>
      <c r="T36" s="250"/>
      <c r="U36" s="250"/>
      <c r="V36" s="250"/>
      <c r="W36" s="250"/>
      <c r="X36" s="250"/>
      <c r="Y36" s="250"/>
      <c r="Z36" s="250"/>
    </row>
    <row r="37" spans="3:26" ht="19.5" customHeight="1" x14ac:dyDescent="0.15">
      <c r="C37" s="288"/>
      <c r="D37" s="286"/>
      <c r="E37" s="284"/>
      <c r="F37" s="285"/>
      <c r="G37" s="287"/>
      <c r="H37" s="593">
        <f t="shared" si="1"/>
        <v>0</v>
      </c>
      <c r="I37" s="614"/>
      <c r="J37" s="614"/>
      <c r="K37" s="614"/>
      <c r="L37" s="614"/>
      <c r="M37" s="614"/>
      <c r="N37" s="614"/>
      <c r="O37" s="594" t="str">
        <f>IF(I37="","",(IFERROR(VLOOKUP($I37,※【触らない】【選択肢】!$K$4:$O$85,2,)," ")&amp;IF(J37="","",","&amp;IFERROR(VLOOKUP($J37,※【触らない】【選択肢】!$K$4:$O$85,2,)," ")&amp;IF(K37="","",","&amp;IFERROR(VLOOKUP($K37,※【触らない】【選択肢】!$K$4:$O$85,2,)," ")&amp;IF(L37="","",","&amp;IFERROR(VLOOKUP($L37,※【触らない】【選択肢】!$K$4:$O$85,2,)," ")&amp;IF(M37="","",","&amp;IFERROR(VLOOKUP($M37,※【触らない】【選択肢】!$K$4:$O$85,2,)," ")&amp;IF(N37="","",","&amp;IFERROR(VLOOKUP($N37,※【触らない】【選択肢】!$K$4:$O$85,2,)," "))))))))</f>
        <v/>
      </c>
      <c r="P37" s="594" t="str">
        <f>IF(I37="","",(IFERROR(VLOOKUP($I37,※【触らない】【選択肢】!$K$4:$O$85,4,)," ")&amp;IF(J37="","",","&amp;IFERROR(VLOOKUP($J37,※【触らない】【選択肢】!$K$4:$O$85,4,)," ")&amp;IF(K37="","",","&amp;IFERROR(VLOOKUP($K37,※【触らない】【選択肢】!$K$4:$O$85,4,)," ")&amp;IF(L37="","",","&amp;IFERROR(VLOOKUP($L37,※【触らない】【選択肢】!$K$4:$O$85,4,)," ")&amp;IF(M37="","",","&amp;IFERROR(VLOOKUP($M37,※【触らない】【選択肢】!$K$4:$O$85,4,)," ")&amp;IF(N37="","",","&amp;IFERROR(VLOOKUP($N37,※【触らない】【選択肢】!$K$4:$O$85,4,)," "))))))))</f>
        <v/>
      </c>
      <c r="Q37" s="594" t="str">
        <f>IF(I37="","",(IFERROR(VLOOKUP($I37,※【触らない】【選択肢】!$K$4:$O$85,5,)," ")&amp;IF(J37="","",","&amp;IFERROR(VLOOKUP($J37,※【触らない】【選択肢】!$K$4:$O$85,5,)," ")&amp;IF(K37="","",","&amp;IFERROR(VLOOKUP($K37,※【触らない】【選択肢】!$K$4:$O$85,5,)," ")&amp;IF(L37="","",","&amp;IFERROR(VLOOKUP($L37,※【触らない】【選択肢】!$K$4:$O$85,5,)," ")&amp;IF(M37="","",","&amp;IFERROR(VLOOKUP($M37,※【触らない】【選択肢】!$K$4:$O$85,5,)," ")&amp;IF(N37="","",","&amp;IFERROR(VLOOKUP($N37,※【触らない】【選択肢】!$K$4:$O$85,5,)," "))))))))</f>
        <v/>
      </c>
      <c r="R37" s="291"/>
      <c r="S37" s="249"/>
      <c r="T37" s="250"/>
      <c r="U37" s="250"/>
      <c r="V37" s="250"/>
      <c r="W37" s="250"/>
      <c r="X37" s="250"/>
      <c r="Y37" s="250"/>
      <c r="Z37" s="250"/>
    </row>
    <row r="38" spans="3:26" ht="19.5" customHeight="1" x14ac:dyDescent="0.15">
      <c r="C38" s="288"/>
      <c r="D38" s="286"/>
      <c r="E38" s="284"/>
      <c r="F38" s="285"/>
      <c r="G38" s="287"/>
      <c r="H38" s="593">
        <f t="shared" si="1"/>
        <v>0</v>
      </c>
      <c r="I38" s="614"/>
      <c r="J38" s="614"/>
      <c r="K38" s="614"/>
      <c r="L38" s="614"/>
      <c r="M38" s="614"/>
      <c r="N38" s="614"/>
      <c r="O38" s="594" t="str">
        <f>IF(I38="","",(IFERROR(VLOOKUP($I38,※【触らない】【選択肢】!$K$4:$O$85,2,)," ")&amp;IF(J38="","",","&amp;IFERROR(VLOOKUP($J38,※【触らない】【選択肢】!$K$4:$O$85,2,)," ")&amp;IF(K38="","",","&amp;IFERROR(VLOOKUP($K38,※【触らない】【選択肢】!$K$4:$O$85,2,)," ")&amp;IF(L38="","",","&amp;IFERROR(VLOOKUP($L38,※【触らない】【選択肢】!$K$4:$O$85,2,)," ")&amp;IF(M38="","",","&amp;IFERROR(VLOOKUP($M38,※【触らない】【選択肢】!$K$4:$O$85,2,)," ")&amp;IF(N38="","",","&amp;IFERROR(VLOOKUP($N38,※【触らない】【選択肢】!$K$4:$O$85,2,)," "))))))))</f>
        <v/>
      </c>
      <c r="P38" s="594" t="str">
        <f>IF(I38="","",(IFERROR(VLOOKUP($I38,※【触らない】【選択肢】!$K$4:$O$85,4,)," ")&amp;IF(J38="","",","&amp;IFERROR(VLOOKUP($J38,※【触らない】【選択肢】!$K$4:$O$85,4,)," ")&amp;IF(K38="","",","&amp;IFERROR(VLOOKUP($K38,※【触らない】【選択肢】!$K$4:$O$85,4,)," ")&amp;IF(L38="","",","&amp;IFERROR(VLOOKUP($L38,※【触らない】【選択肢】!$K$4:$O$85,4,)," ")&amp;IF(M38="","",","&amp;IFERROR(VLOOKUP($M38,※【触らない】【選択肢】!$K$4:$O$85,4,)," ")&amp;IF(N38="","",","&amp;IFERROR(VLOOKUP($N38,※【触らない】【選択肢】!$K$4:$O$85,4,)," "))))))))</f>
        <v/>
      </c>
      <c r="Q38" s="594" t="str">
        <f>IF(I38="","",(IFERROR(VLOOKUP($I38,※【触らない】【選択肢】!$K$4:$O$85,5,)," ")&amp;IF(J38="","",","&amp;IFERROR(VLOOKUP($J38,※【触らない】【選択肢】!$K$4:$O$85,5,)," ")&amp;IF(K38="","",","&amp;IFERROR(VLOOKUP($K38,※【触らない】【選択肢】!$K$4:$O$85,5,)," ")&amp;IF(L38="","",","&amp;IFERROR(VLOOKUP($L38,※【触らない】【選択肢】!$K$4:$O$85,5,)," ")&amp;IF(M38="","",","&amp;IFERROR(VLOOKUP($M38,※【触らない】【選択肢】!$K$4:$O$85,5,)," ")&amp;IF(N38="","",","&amp;IFERROR(VLOOKUP($N38,※【触らない】【選択肢】!$K$4:$O$85,5,)," "))))))))</f>
        <v/>
      </c>
      <c r="R38" s="291"/>
      <c r="S38" s="249"/>
      <c r="T38" s="250"/>
      <c r="U38" s="250"/>
      <c r="V38" s="250"/>
      <c r="W38" s="250"/>
      <c r="X38" s="250"/>
      <c r="Y38" s="250"/>
      <c r="Z38" s="250"/>
    </row>
    <row r="39" spans="3:26" ht="19.5" customHeight="1" x14ac:dyDescent="0.15">
      <c r="C39" s="288"/>
      <c r="D39" s="286"/>
      <c r="E39" s="284"/>
      <c r="F39" s="285"/>
      <c r="G39" s="287"/>
      <c r="H39" s="593">
        <f t="shared" si="1"/>
        <v>0</v>
      </c>
      <c r="I39" s="614"/>
      <c r="J39" s="614"/>
      <c r="K39" s="614"/>
      <c r="L39" s="614"/>
      <c r="M39" s="614"/>
      <c r="N39" s="614"/>
      <c r="O39" s="594" t="str">
        <f>IF(I39="","",(IFERROR(VLOOKUP($I39,※【触らない】【選択肢】!$K$4:$O$85,2,)," ")&amp;IF(J39="","",","&amp;IFERROR(VLOOKUP($J39,※【触らない】【選択肢】!$K$4:$O$85,2,)," ")&amp;IF(K39="","",","&amp;IFERROR(VLOOKUP($K39,※【触らない】【選択肢】!$K$4:$O$85,2,)," ")&amp;IF(L39="","",","&amp;IFERROR(VLOOKUP($L39,※【触らない】【選択肢】!$K$4:$O$85,2,)," ")&amp;IF(M39="","",","&amp;IFERROR(VLOOKUP($M39,※【触らない】【選択肢】!$K$4:$O$85,2,)," ")&amp;IF(N39="","",","&amp;IFERROR(VLOOKUP($N39,※【触らない】【選択肢】!$K$4:$O$85,2,)," "))))))))</f>
        <v/>
      </c>
      <c r="P39" s="594" t="str">
        <f>IF(I39="","",(IFERROR(VLOOKUP($I39,※【触らない】【選択肢】!$K$4:$O$85,4,)," ")&amp;IF(J39="","",","&amp;IFERROR(VLOOKUP($J39,※【触らない】【選択肢】!$K$4:$O$85,4,)," ")&amp;IF(K39="","",","&amp;IFERROR(VLOOKUP($K39,※【触らない】【選択肢】!$K$4:$O$85,4,)," ")&amp;IF(L39="","",","&amp;IFERROR(VLOOKUP($L39,※【触らない】【選択肢】!$K$4:$O$85,4,)," ")&amp;IF(M39="","",","&amp;IFERROR(VLOOKUP($M39,※【触らない】【選択肢】!$K$4:$O$85,4,)," ")&amp;IF(N39="","",","&amp;IFERROR(VLOOKUP($N39,※【触らない】【選択肢】!$K$4:$O$85,4,)," "))))))))</f>
        <v/>
      </c>
      <c r="Q39" s="594" t="str">
        <f>IF(I39="","",(IFERROR(VLOOKUP($I39,※【触らない】【選択肢】!$K$4:$O$85,5,)," ")&amp;IF(J39="","",","&amp;IFERROR(VLOOKUP($J39,※【触らない】【選択肢】!$K$4:$O$85,5,)," ")&amp;IF(K39="","",","&amp;IFERROR(VLOOKUP($K39,※【触らない】【選択肢】!$K$4:$O$85,5,)," ")&amp;IF(L39="","",","&amp;IFERROR(VLOOKUP($L39,※【触らない】【選択肢】!$K$4:$O$85,5,)," ")&amp;IF(M39="","",","&amp;IFERROR(VLOOKUP($M39,※【触らない】【選択肢】!$K$4:$O$85,5,)," ")&amp;IF(N39="","",","&amp;IFERROR(VLOOKUP($N39,※【触らない】【選択肢】!$K$4:$O$85,5,)," "))))))))</f>
        <v/>
      </c>
      <c r="R39" s="291"/>
      <c r="S39" s="249"/>
      <c r="T39" s="250"/>
      <c r="U39" s="250"/>
      <c r="V39" s="250"/>
      <c r="W39" s="250"/>
      <c r="X39" s="250"/>
      <c r="Y39" s="250"/>
      <c r="Z39" s="250"/>
    </row>
    <row r="40" spans="3:26" ht="19.5" customHeight="1" x14ac:dyDescent="0.15">
      <c r="C40" s="288"/>
      <c r="D40" s="286"/>
      <c r="E40" s="284"/>
      <c r="F40" s="285"/>
      <c r="G40" s="287"/>
      <c r="H40" s="593">
        <f t="shared" si="1"/>
        <v>0</v>
      </c>
      <c r="I40" s="614"/>
      <c r="J40" s="614"/>
      <c r="K40" s="614"/>
      <c r="L40" s="614"/>
      <c r="M40" s="614"/>
      <c r="N40" s="614"/>
      <c r="O40" s="594" t="str">
        <f>IF(I40="","",(IFERROR(VLOOKUP($I40,※【触らない】【選択肢】!$K$4:$O$85,2,)," ")&amp;IF(J40="","",","&amp;IFERROR(VLOOKUP($J40,※【触らない】【選択肢】!$K$4:$O$85,2,)," ")&amp;IF(K40="","",","&amp;IFERROR(VLOOKUP($K40,※【触らない】【選択肢】!$K$4:$O$85,2,)," ")&amp;IF(L40="","",","&amp;IFERROR(VLOOKUP($L40,※【触らない】【選択肢】!$K$4:$O$85,2,)," ")&amp;IF(M40="","",","&amp;IFERROR(VLOOKUP($M40,※【触らない】【選択肢】!$K$4:$O$85,2,)," ")&amp;IF(N40="","",","&amp;IFERROR(VLOOKUP($N40,※【触らない】【選択肢】!$K$4:$O$85,2,)," "))))))))</f>
        <v/>
      </c>
      <c r="P40" s="594" t="str">
        <f>IF(I40="","",(IFERROR(VLOOKUP($I40,※【触らない】【選択肢】!$K$4:$O$85,4,)," ")&amp;IF(J40="","",","&amp;IFERROR(VLOOKUP($J40,※【触らない】【選択肢】!$K$4:$O$85,4,)," ")&amp;IF(K40="","",","&amp;IFERROR(VLOOKUP($K40,※【触らない】【選択肢】!$K$4:$O$85,4,)," ")&amp;IF(L40="","",","&amp;IFERROR(VLOOKUP($L40,※【触らない】【選択肢】!$K$4:$O$85,4,)," ")&amp;IF(M40="","",","&amp;IFERROR(VLOOKUP($M40,※【触らない】【選択肢】!$K$4:$O$85,4,)," ")&amp;IF(N40="","",","&amp;IFERROR(VLOOKUP($N40,※【触らない】【選択肢】!$K$4:$O$85,4,)," "))))))))</f>
        <v/>
      </c>
      <c r="Q40" s="594" t="str">
        <f>IF(I40="","",(IFERROR(VLOOKUP($I40,※【触らない】【選択肢】!$K$4:$O$85,5,)," ")&amp;IF(J40="","",","&amp;IFERROR(VLOOKUP($J40,※【触らない】【選択肢】!$K$4:$O$85,5,)," ")&amp;IF(K40="","",","&amp;IFERROR(VLOOKUP($K40,※【触らない】【選択肢】!$K$4:$O$85,5,)," ")&amp;IF(L40="","",","&amp;IFERROR(VLOOKUP($L40,※【触らない】【選択肢】!$K$4:$O$85,5,)," ")&amp;IF(M40="","",","&amp;IFERROR(VLOOKUP($M40,※【触らない】【選択肢】!$K$4:$O$85,5,)," ")&amp;IF(N40="","",","&amp;IFERROR(VLOOKUP($N40,※【触らない】【選択肢】!$K$4:$O$85,5,)," "))))))))</f>
        <v/>
      </c>
      <c r="R40" s="291"/>
      <c r="S40" s="249"/>
      <c r="T40" s="250"/>
      <c r="U40" s="250"/>
      <c r="V40" s="250"/>
      <c r="W40" s="250"/>
      <c r="X40" s="250"/>
      <c r="Y40" s="250"/>
      <c r="Z40" s="250"/>
    </row>
    <row r="41" spans="3:26" ht="19.5" customHeight="1" x14ac:dyDescent="0.15">
      <c r="C41" s="288"/>
      <c r="D41" s="286"/>
      <c r="E41" s="284"/>
      <c r="F41" s="285"/>
      <c r="G41" s="287"/>
      <c r="H41" s="593">
        <f t="shared" si="1"/>
        <v>0</v>
      </c>
      <c r="I41" s="614"/>
      <c r="J41" s="614"/>
      <c r="K41" s="614"/>
      <c r="L41" s="614"/>
      <c r="M41" s="614"/>
      <c r="N41" s="614"/>
      <c r="O41" s="594" t="str">
        <f>IF(I41="","",(IFERROR(VLOOKUP($I41,※【触らない】【選択肢】!$K$4:$O$85,2,)," ")&amp;IF(J41="","",","&amp;IFERROR(VLOOKUP($J41,※【触らない】【選択肢】!$K$4:$O$85,2,)," ")&amp;IF(K41="","",","&amp;IFERROR(VLOOKUP($K41,※【触らない】【選択肢】!$K$4:$O$85,2,)," ")&amp;IF(L41="","",","&amp;IFERROR(VLOOKUP($L41,※【触らない】【選択肢】!$K$4:$O$85,2,)," ")&amp;IF(M41="","",","&amp;IFERROR(VLOOKUP($M41,※【触らない】【選択肢】!$K$4:$O$85,2,)," ")&amp;IF(N41="","",","&amp;IFERROR(VLOOKUP($N41,※【触らない】【選択肢】!$K$4:$O$85,2,)," "))))))))</f>
        <v/>
      </c>
      <c r="P41" s="594" t="str">
        <f>IF(I41="","",(IFERROR(VLOOKUP($I41,※【触らない】【選択肢】!$K$4:$O$85,4,)," ")&amp;IF(J41="","",","&amp;IFERROR(VLOOKUP($J41,※【触らない】【選択肢】!$K$4:$O$85,4,)," ")&amp;IF(K41="","",","&amp;IFERROR(VLOOKUP($K41,※【触らない】【選択肢】!$K$4:$O$85,4,)," ")&amp;IF(L41="","",","&amp;IFERROR(VLOOKUP($L41,※【触らない】【選択肢】!$K$4:$O$85,4,)," ")&amp;IF(M41="","",","&amp;IFERROR(VLOOKUP($M41,※【触らない】【選択肢】!$K$4:$O$85,4,)," ")&amp;IF(N41="","",","&amp;IFERROR(VLOOKUP($N41,※【触らない】【選択肢】!$K$4:$O$85,4,)," "))))))))</f>
        <v/>
      </c>
      <c r="Q41" s="594" t="str">
        <f>IF(I41="","",(IFERROR(VLOOKUP($I41,※【触らない】【選択肢】!$K$4:$O$85,5,)," ")&amp;IF(J41="","",","&amp;IFERROR(VLOOKUP($J41,※【触らない】【選択肢】!$K$4:$O$85,5,)," ")&amp;IF(K41="","",","&amp;IFERROR(VLOOKUP($K41,※【触らない】【選択肢】!$K$4:$O$85,5,)," ")&amp;IF(L41="","",","&amp;IFERROR(VLOOKUP($L41,※【触らない】【選択肢】!$K$4:$O$85,5,)," ")&amp;IF(M41="","",","&amp;IFERROR(VLOOKUP($M41,※【触らない】【選択肢】!$K$4:$O$85,5,)," ")&amp;IF(N41="","",","&amp;IFERROR(VLOOKUP($N41,※【触らない】【選択肢】!$K$4:$O$85,5,)," "))))))))</f>
        <v/>
      </c>
      <c r="R41" s="291"/>
      <c r="S41" s="249"/>
      <c r="T41" s="250"/>
      <c r="U41" s="250"/>
      <c r="V41" s="250"/>
      <c r="W41" s="250"/>
      <c r="X41" s="250"/>
      <c r="Y41" s="250"/>
      <c r="Z41" s="250"/>
    </row>
    <row r="42" spans="3:26" ht="24" customHeight="1" x14ac:dyDescent="0.15">
      <c r="C42" s="251"/>
      <c r="D42" s="252"/>
      <c r="E42" s="253"/>
      <c r="F42" s="254"/>
      <c r="G42" s="731" t="s">
        <v>703</v>
      </c>
      <c r="H42" s="732"/>
      <c r="I42" s="732"/>
      <c r="J42" s="732"/>
      <c r="K42" s="732"/>
      <c r="L42" s="732"/>
      <c r="M42" s="732"/>
      <c r="N42" s="732"/>
      <c r="O42" s="732"/>
      <c r="P42" s="732"/>
      <c r="Q42" s="733"/>
      <c r="R42" s="255"/>
      <c r="S42" s="249"/>
      <c r="T42" s="250"/>
      <c r="U42" s="250"/>
      <c r="V42" s="250"/>
      <c r="W42" s="250"/>
      <c r="X42" s="250"/>
      <c r="Y42" s="250"/>
      <c r="Z42" s="250"/>
    </row>
    <row r="43" spans="3:26" ht="18" customHeight="1" x14ac:dyDescent="0.15">
      <c r="C43" s="311"/>
      <c r="D43" s="257"/>
      <c r="E43" s="258"/>
      <c r="F43" s="259"/>
      <c r="G43" s="259"/>
      <c r="H43" s="260">
        <f>SUM(F43+G43)</f>
        <v>0</v>
      </c>
      <c r="I43" s="261"/>
      <c r="J43" s="261"/>
      <c r="K43" s="261"/>
      <c r="L43" s="261"/>
      <c r="M43" s="261"/>
      <c r="N43" s="261"/>
      <c r="O43" s="262"/>
      <c r="P43" s="263"/>
      <c r="Q43" s="264"/>
      <c r="R43" s="313"/>
      <c r="Z43" s="266"/>
    </row>
    <row r="44" spans="3:26" ht="34.5" customHeight="1" x14ac:dyDescent="0.15">
      <c r="C44" s="311"/>
      <c r="D44" s="257"/>
      <c r="E44" s="258"/>
      <c r="F44" s="267" t="s">
        <v>50</v>
      </c>
      <c r="G44" s="268" t="s">
        <v>76</v>
      </c>
      <c r="H44" s="269" t="s">
        <v>28</v>
      </c>
      <c r="I44" s="261"/>
      <c r="J44" s="261"/>
      <c r="K44" s="261"/>
      <c r="L44" s="261"/>
      <c r="M44" s="261"/>
      <c r="N44" s="261"/>
      <c r="O44" s="262"/>
      <c r="P44" s="263"/>
      <c r="Q44" s="264"/>
      <c r="R44" s="313"/>
      <c r="Z44" s="266"/>
    </row>
    <row r="45" spans="3:26" ht="33" customHeight="1" x14ac:dyDescent="0.15">
      <c r="C45" s="711" t="s">
        <v>326</v>
      </c>
      <c r="D45" s="711"/>
      <c r="E45" s="711"/>
      <c r="F45" s="615">
        <f>MAX(F9:F42)</f>
        <v>0</v>
      </c>
      <c r="G45" s="615">
        <f>MAX(G9:G42)</f>
        <v>0</v>
      </c>
      <c r="H45" s="616">
        <f>SUM(F45+G45)</f>
        <v>0</v>
      </c>
      <c r="I45" s="261"/>
      <c r="J45" s="261"/>
      <c r="K45" s="261"/>
      <c r="L45" s="261"/>
      <c r="M45" s="261"/>
      <c r="N45" s="261"/>
      <c r="O45" s="262" t="str">
        <f>IFERROR(VLOOKUP($I45,※【触らない】【選択肢】!$K$4:$O$72,2,)," ")</f>
        <v xml:space="preserve"> </v>
      </c>
      <c r="P45" s="263"/>
      <c r="Q45" s="264"/>
      <c r="R45" s="313"/>
      <c r="Z45" s="266"/>
    </row>
    <row r="46" spans="3:26" ht="18.75" customHeight="1" x14ac:dyDescent="0.15">
      <c r="C46" s="311"/>
      <c r="D46" s="257"/>
      <c r="E46" s="258"/>
      <c r="F46" s="259"/>
      <c r="G46" s="259"/>
      <c r="H46" s="260"/>
      <c r="I46" s="261"/>
      <c r="J46" s="261"/>
      <c r="K46" s="261"/>
      <c r="L46" s="261"/>
      <c r="M46" s="261"/>
      <c r="N46" s="261"/>
      <c r="O46" s="262"/>
      <c r="P46" s="263"/>
      <c r="Q46" s="264"/>
      <c r="R46" s="313"/>
      <c r="Z46" s="266"/>
    </row>
    <row r="47" spans="3:26" ht="18" customHeight="1" x14ac:dyDescent="0.15">
      <c r="C47" s="724"/>
      <c r="D47" s="725"/>
      <c r="E47" s="726"/>
      <c r="F47" s="270"/>
      <c r="G47" s="270"/>
      <c r="H47" s="270"/>
      <c r="I47" s="270"/>
      <c r="J47" s="270"/>
      <c r="K47" s="270"/>
      <c r="L47" s="270"/>
      <c r="M47" s="270"/>
      <c r="N47" s="270"/>
      <c r="O47" s="271"/>
      <c r="P47" s="313"/>
      <c r="Q47" s="727"/>
      <c r="R47" s="723"/>
      <c r="Z47" s="266"/>
    </row>
    <row r="48" spans="3:26" ht="18" customHeight="1" x14ac:dyDescent="0.15">
      <c r="C48" s="724"/>
      <c r="D48" s="725"/>
      <c r="E48" s="726"/>
      <c r="F48" s="270"/>
      <c r="G48" s="270"/>
      <c r="H48" s="270"/>
      <c r="I48" s="270"/>
      <c r="J48" s="270"/>
      <c r="K48" s="270"/>
      <c r="L48" s="270"/>
      <c r="M48" s="270"/>
      <c r="N48" s="270"/>
      <c r="O48" s="271"/>
      <c r="P48" s="312"/>
      <c r="Q48" s="727"/>
      <c r="R48" s="723"/>
    </row>
    <row r="49" spans="3:18" ht="18" customHeight="1" x14ac:dyDescent="0.15">
      <c r="C49" s="724"/>
      <c r="D49" s="725"/>
      <c r="E49" s="726"/>
      <c r="F49" s="270"/>
      <c r="G49" s="270"/>
      <c r="H49" s="270"/>
      <c r="I49" s="270"/>
      <c r="J49" s="270"/>
      <c r="K49" s="270"/>
      <c r="L49" s="270"/>
      <c r="M49" s="270"/>
      <c r="N49" s="270"/>
      <c r="O49" s="271"/>
      <c r="P49" s="313"/>
      <c r="Q49" s="727"/>
      <c r="R49" s="723"/>
    </row>
    <row r="50" spans="3:18" ht="18" customHeight="1" x14ac:dyDescent="0.15">
      <c r="C50" s="724"/>
      <c r="D50" s="725"/>
      <c r="E50" s="726"/>
      <c r="F50" s="270"/>
      <c r="G50" s="270"/>
      <c r="H50" s="270"/>
      <c r="I50" s="270"/>
      <c r="J50" s="270"/>
      <c r="K50" s="270"/>
      <c r="L50" s="270"/>
      <c r="M50" s="270"/>
      <c r="N50" s="270"/>
      <c r="O50" s="271"/>
      <c r="P50" s="313"/>
      <c r="Q50" s="727"/>
      <c r="R50" s="723"/>
    </row>
    <row r="51" spans="3:18" ht="18" customHeight="1" x14ac:dyDescent="0.15">
      <c r="C51" s="724"/>
      <c r="D51" s="725"/>
      <c r="E51" s="726"/>
      <c r="F51" s="270"/>
      <c r="G51" s="270"/>
      <c r="H51" s="270"/>
      <c r="I51" s="270"/>
      <c r="J51" s="270"/>
      <c r="K51" s="270"/>
      <c r="L51" s="270"/>
      <c r="M51" s="270"/>
      <c r="N51" s="270"/>
      <c r="O51" s="271"/>
      <c r="P51" s="312"/>
      <c r="Q51" s="727"/>
      <c r="R51" s="723"/>
    </row>
    <row r="52" spans="3:18" ht="18" customHeight="1" x14ac:dyDescent="0.15">
      <c r="C52" s="724"/>
      <c r="D52" s="725"/>
      <c r="E52" s="726"/>
      <c r="F52" s="270"/>
      <c r="G52" s="270"/>
      <c r="H52" s="270"/>
      <c r="I52" s="270"/>
      <c r="J52" s="270"/>
      <c r="K52" s="270"/>
      <c r="L52" s="270"/>
      <c r="M52" s="270"/>
      <c r="N52" s="270"/>
      <c r="O52" s="271"/>
      <c r="P52" s="313"/>
      <c r="Q52" s="727"/>
      <c r="R52" s="723"/>
    </row>
    <row r="53" spans="3:18" ht="18" customHeight="1" x14ac:dyDescent="0.15">
      <c r="C53" s="724"/>
      <c r="D53" s="725"/>
      <c r="E53" s="726"/>
      <c r="F53" s="270"/>
      <c r="G53" s="270"/>
      <c r="H53" s="270"/>
      <c r="I53" s="270"/>
      <c r="J53" s="270"/>
      <c r="K53" s="270"/>
      <c r="L53" s="270"/>
      <c r="M53" s="270"/>
      <c r="N53" s="270"/>
      <c r="O53" s="271"/>
      <c r="P53" s="313"/>
      <c r="Q53" s="727"/>
      <c r="R53" s="723"/>
    </row>
    <row r="54" spans="3:18" ht="18" customHeight="1" x14ac:dyDescent="0.15">
      <c r="C54" s="724"/>
      <c r="D54" s="725"/>
      <c r="E54" s="726"/>
      <c r="F54" s="270"/>
      <c r="G54" s="270"/>
      <c r="H54" s="270"/>
      <c r="I54" s="270"/>
      <c r="J54" s="270"/>
      <c r="K54" s="270"/>
      <c r="L54" s="270"/>
      <c r="M54" s="270"/>
      <c r="N54" s="270"/>
      <c r="O54" s="270"/>
      <c r="P54" s="312"/>
      <c r="Q54" s="727"/>
      <c r="R54" s="723"/>
    </row>
    <row r="55" spans="3:18" ht="18" customHeight="1" x14ac:dyDescent="0.15">
      <c r="C55" s="724"/>
      <c r="D55" s="725"/>
      <c r="E55" s="726"/>
      <c r="F55" s="270"/>
      <c r="G55" s="270"/>
      <c r="H55" s="270"/>
      <c r="I55" s="270"/>
      <c r="J55" s="270"/>
      <c r="K55" s="270"/>
      <c r="L55" s="270"/>
      <c r="M55" s="270"/>
      <c r="N55" s="270"/>
      <c r="O55" s="271"/>
      <c r="P55" s="313"/>
      <c r="Q55" s="727"/>
      <c r="R55" s="723"/>
    </row>
    <row r="56" spans="3:18" ht="18" customHeight="1" x14ac:dyDescent="0.15">
      <c r="C56" s="724"/>
      <c r="D56" s="725"/>
      <c r="E56" s="726"/>
      <c r="F56" s="270"/>
      <c r="G56" s="270"/>
      <c r="H56" s="270"/>
      <c r="I56" s="270"/>
      <c r="J56" s="270"/>
      <c r="K56" s="270"/>
      <c r="L56" s="270"/>
      <c r="M56" s="270"/>
      <c r="N56" s="270"/>
      <c r="O56" s="271"/>
      <c r="P56" s="313"/>
      <c r="Q56" s="727"/>
      <c r="R56" s="723"/>
    </row>
    <row r="57" spans="3:18" ht="18" customHeight="1" x14ac:dyDescent="0.15">
      <c r="C57" s="724"/>
      <c r="D57" s="725"/>
      <c r="E57" s="726"/>
      <c r="F57" s="270"/>
      <c r="G57" s="270"/>
      <c r="H57" s="270"/>
      <c r="I57" s="270"/>
      <c r="J57" s="270"/>
      <c r="K57" s="270"/>
      <c r="L57" s="270"/>
      <c r="M57" s="270"/>
      <c r="N57" s="270"/>
      <c r="O57" s="271"/>
      <c r="P57" s="312"/>
      <c r="Q57" s="727"/>
      <c r="R57" s="723"/>
    </row>
    <row r="58" spans="3:18" ht="18" customHeight="1" x14ac:dyDescent="0.15">
      <c r="C58" s="724"/>
      <c r="D58" s="725"/>
      <c r="E58" s="726"/>
      <c r="F58" s="270"/>
      <c r="G58" s="270"/>
      <c r="H58" s="270"/>
      <c r="I58" s="270"/>
      <c r="J58" s="270"/>
      <c r="K58" s="270"/>
      <c r="L58" s="270"/>
      <c r="M58" s="270"/>
      <c r="N58" s="270"/>
      <c r="O58" s="271"/>
      <c r="P58" s="313"/>
      <c r="Q58" s="727"/>
      <c r="R58" s="723"/>
    </row>
    <row r="59" spans="3:18" ht="18" customHeight="1" x14ac:dyDescent="0.15">
      <c r="C59" s="724"/>
      <c r="D59" s="725"/>
      <c r="E59" s="726"/>
      <c r="F59" s="270"/>
      <c r="G59" s="270"/>
      <c r="H59" s="270"/>
      <c r="I59" s="270"/>
      <c r="J59" s="270"/>
      <c r="K59" s="270"/>
      <c r="L59" s="270"/>
      <c r="M59" s="270"/>
      <c r="N59" s="270"/>
      <c r="O59" s="271"/>
      <c r="P59" s="313"/>
      <c r="Q59" s="727"/>
      <c r="R59" s="723"/>
    </row>
    <row r="60" spans="3:18" ht="18" customHeight="1" x14ac:dyDescent="0.15">
      <c r="C60" s="724"/>
      <c r="D60" s="725"/>
      <c r="E60" s="726"/>
      <c r="F60" s="270"/>
      <c r="G60" s="270"/>
      <c r="H60" s="270"/>
      <c r="I60" s="270"/>
      <c r="J60" s="270"/>
      <c r="K60" s="270"/>
      <c r="L60" s="270"/>
      <c r="M60" s="270"/>
      <c r="N60" s="270"/>
      <c r="O60" s="271"/>
      <c r="P60" s="312"/>
      <c r="Q60" s="727"/>
      <c r="R60" s="723"/>
    </row>
    <row r="61" spans="3:18" ht="18" customHeight="1" x14ac:dyDescent="0.15">
      <c r="C61" s="724"/>
      <c r="D61" s="725"/>
      <c r="E61" s="726"/>
      <c r="F61" s="270"/>
      <c r="G61" s="270"/>
      <c r="H61" s="270"/>
      <c r="I61" s="270"/>
      <c r="J61" s="270"/>
      <c r="K61" s="270"/>
      <c r="L61" s="270"/>
      <c r="M61" s="270"/>
      <c r="N61" s="270"/>
      <c r="O61" s="271"/>
      <c r="P61" s="313"/>
      <c r="Q61" s="727"/>
      <c r="R61" s="723"/>
    </row>
    <row r="62" spans="3:18" ht="18" customHeight="1" x14ac:dyDescent="0.15">
      <c r="C62" s="724"/>
      <c r="D62" s="725"/>
      <c r="E62" s="726"/>
      <c r="F62" s="270"/>
      <c r="G62" s="270"/>
      <c r="H62" s="270"/>
      <c r="I62" s="270"/>
      <c r="J62" s="270"/>
      <c r="K62" s="270"/>
      <c r="L62" s="270"/>
      <c r="M62" s="270"/>
      <c r="N62" s="270"/>
      <c r="O62" s="271"/>
      <c r="P62" s="313"/>
      <c r="Q62" s="727"/>
      <c r="R62" s="723"/>
    </row>
    <row r="63" spans="3:18" ht="18" customHeight="1" x14ac:dyDescent="0.15">
      <c r="C63" s="724"/>
      <c r="D63" s="725"/>
      <c r="E63" s="726"/>
      <c r="F63" s="270"/>
      <c r="G63" s="270"/>
      <c r="H63" s="270"/>
      <c r="I63" s="270"/>
      <c r="J63" s="270"/>
      <c r="K63" s="270"/>
      <c r="L63" s="270"/>
      <c r="M63" s="270"/>
      <c r="N63" s="270"/>
      <c r="O63" s="271"/>
      <c r="P63" s="312"/>
      <c r="Q63" s="727"/>
      <c r="R63" s="723"/>
    </row>
    <row r="64" spans="3:18" ht="18" customHeight="1" x14ac:dyDescent="0.15">
      <c r="C64" s="724"/>
      <c r="D64" s="725"/>
      <c r="E64" s="726"/>
      <c r="F64" s="270"/>
      <c r="G64" s="270"/>
      <c r="H64" s="270"/>
      <c r="I64" s="270"/>
      <c r="J64" s="270"/>
      <c r="K64" s="270"/>
      <c r="L64" s="270"/>
      <c r="M64" s="270"/>
      <c r="N64" s="270"/>
      <c r="O64" s="271"/>
      <c r="P64" s="313"/>
      <c r="Q64" s="727"/>
      <c r="R64" s="723"/>
    </row>
    <row r="65" spans="3:18" ht="18" customHeight="1" x14ac:dyDescent="0.15">
      <c r="C65" s="724"/>
      <c r="D65" s="725"/>
      <c r="E65" s="726"/>
      <c r="F65" s="270"/>
      <c r="G65" s="270"/>
      <c r="H65" s="270"/>
      <c r="I65" s="270"/>
      <c r="J65" s="270"/>
      <c r="K65" s="270"/>
      <c r="L65" s="270"/>
      <c r="M65" s="270"/>
      <c r="N65" s="270"/>
      <c r="O65" s="271"/>
      <c r="P65" s="313"/>
      <c r="Q65" s="727"/>
      <c r="R65" s="723"/>
    </row>
    <row r="66" spans="3:18" ht="18" customHeight="1" x14ac:dyDescent="0.15">
      <c r="C66" s="724"/>
      <c r="D66" s="725"/>
      <c r="E66" s="726"/>
      <c r="F66" s="270"/>
      <c r="G66" s="270"/>
      <c r="H66" s="270"/>
      <c r="I66" s="270"/>
      <c r="J66" s="270"/>
      <c r="K66" s="270"/>
      <c r="L66" s="270"/>
      <c r="M66" s="270"/>
      <c r="N66" s="270"/>
      <c r="O66" s="271"/>
      <c r="P66" s="312"/>
      <c r="Q66" s="727"/>
      <c r="R66" s="723"/>
    </row>
    <row r="67" spans="3:18" ht="18" customHeight="1" x14ac:dyDescent="0.15">
      <c r="C67" s="724"/>
      <c r="D67" s="725"/>
      <c r="E67" s="726"/>
      <c r="F67" s="270"/>
      <c r="G67" s="270"/>
      <c r="H67" s="270"/>
      <c r="I67" s="270"/>
      <c r="J67" s="270"/>
      <c r="K67" s="270"/>
      <c r="L67" s="270"/>
      <c r="M67" s="270"/>
      <c r="N67" s="270"/>
      <c r="O67" s="271"/>
      <c r="P67" s="313"/>
      <c r="Q67" s="727"/>
      <c r="R67" s="723"/>
    </row>
    <row r="68" spans="3:18" ht="18" customHeight="1" x14ac:dyDescent="0.15">
      <c r="C68" s="724"/>
      <c r="D68" s="725"/>
      <c r="E68" s="726"/>
      <c r="F68" s="270"/>
      <c r="G68" s="270"/>
      <c r="H68" s="270"/>
      <c r="I68" s="270"/>
      <c r="J68" s="270"/>
      <c r="K68" s="270"/>
      <c r="L68" s="270"/>
      <c r="M68" s="270"/>
      <c r="N68" s="270"/>
      <c r="O68" s="271"/>
      <c r="P68" s="313"/>
      <c r="Q68" s="727"/>
      <c r="R68" s="723"/>
    </row>
    <row r="69" spans="3:18" ht="18" customHeight="1" x14ac:dyDescent="0.15">
      <c r="C69" s="724"/>
      <c r="D69" s="725"/>
      <c r="E69" s="726"/>
      <c r="F69" s="270"/>
      <c r="G69" s="270"/>
      <c r="H69" s="270"/>
      <c r="I69" s="270"/>
      <c r="J69" s="270"/>
      <c r="K69" s="270"/>
      <c r="L69" s="270"/>
      <c r="M69" s="270"/>
      <c r="N69" s="270"/>
      <c r="O69" s="271"/>
      <c r="P69" s="312"/>
      <c r="Q69" s="727"/>
      <c r="R69" s="723"/>
    </row>
    <row r="70" spans="3:18" ht="18" customHeight="1" x14ac:dyDescent="0.15">
      <c r="C70" s="724"/>
      <c r="D70" s="725"/>
      <c r="E70" s="726"/>
      <c r="F70" s="270"/>
      <c r="G70" s="270"/>
      <c r="H70" s="270"/>
      <c r="I70" s="270"/>
      <c r="J70" s="270"/>
      <c r="K70" s="270"/>
      <c r="L70" s="270"/>
      <c r="M70" s="270"/>
      <c r="N70" s="270"/>
      <c r="O70" s="271"/>
      <c r="P70" s="313"/>
      <c r="Q70" s="727"/>
      <c r="R70" s="723"/>
    </row>
    <row r="71" spans="3:18" ht="18" customHeight="1" x14ac:dyDescent="0.15">
      <c r="C71" s="724"/>
      <c r="D71" s="725"/>
      <c r="E71" s="726"/>
      <c r="F71" s="270"/>
      <c r="G71" s="270"/>
      <c r="H71" s="270"/>
      <c r="I71" s="270"/>
      <c r="J71" s="270"/>
      <c r="K71" s="270"/>
      <c r="L71" s="270"/>
      <c r="M71" s="270"/>
      <c r="N71" s="270"/>
      <c r="O71" s="271"/>
      <c r="P71" s="313"/>
      <c r="Q71" s="727"/>
      <c r="R71" s="723"/>
    </row>
    <row r="72" spans="3:18" ht="18" customHeight="1" x14ac:dyDescent="0.15">
      <c r="C72" s="724"/>
      <c r="D72" s="725"/>
      <c r="E72" s="726"/>
      <c r="F72" s="270"/>
      <c r="G72" s="270"/>
      <c r="H72" s="270"/>
      <c r="I72" s="270"/>
      <c r="J72" s="270"/>
      <c r="K72" s="270"/>
      <c r="L72" s="270"/>
      <c r="M72" s="270"/>
      <c r="N72" s="270"/>
      <c r="O72" s="271"/>
      <c r="P72" s="312"/>
      <c r="Q72" s="727"/>
      <c r="R72" s="723"/>
    </row>
    <row r="73" spans="3:18" ht="18" customHeight="1" x14ac:dyDescent="0.15">
      <c r="C73" s="724"/>
      <c r="D73" s="725"/>
      <c r="E73" s="726"/>
      <c r="F73" s="270"/>
      <c r="G73" s="270"/>
      <c r="H73" s="270"/>
      <c r="I73" s="270"/>
      <c r="J73" s="270"/>
      <c r="K73" s="270"/>
      <c r="L73" s="270"/>
      <c r="M73" s="270"/>
      <c r="N73" s="270"/>
      <c r="O73" s="271"/>
      <c r="P73" s="313"/>
      <c r="Q73" s="727"/>
      <c r="R73" s="723"/>
    </row>
    <row r="74" spans="3:18" ht="18" customHeight="1" x14ac:dyDescent="0.15">
      <c r="C74" s="724"/>
      <c r="D74" s="725"/>
      <c r="E74" s="726"/>
      <c r="F74" s="270"/>
      <c r="G74" s="270"/>
      <c r="H74" s="270"/>
      <c r="I74" s="270"/>
      <c r="J74" s="270"/>
      <c r="K74" s="270"/>
      <c r="L74" s="270"/>
      <c r="M74" s="270"/>
      <c r="N74" s="270"/>
      <c r="O74" s="271"/>
      <c r="P74" s="313"/>
      <c r="Q74" s="727"/>
      <c r="R74" s="723"/>
    </row>
    <row r="75" spans="3:18" ht="18" customHeight="1" x14ac:dyDescent="0.15">
      <c r="C75" s="724"/>
      <c r="D75" s="725"/>
      <c r="E75" s="726"/>
      <c r="F75" s="270"/>
      <c r="G75" s="270"/>
      <c r="H75" s="270"/>
      <c r="I75" s="270"/>
      <c r="J75" s="270"/>
      <c r="K75" s="270"/>
      <c r="L75" s="270"/>
      <c r="M75" s="270"/>
      <c r="N75" s="270"/>
      <c r="O75" s="271"/>
      <c r="P75" s="312"/>
      <c r="Q75" s="727"/>
      <c r="R75" s="723"/>
    </row>
    <row r="76" spans="3:18" ht="18" customHeight="1" x14ac:dyDescent="0.15">
      <c r="C76" s="724"/>
      <c r="D76" s="725"/>
      <c r="E76" s="726"/>
      <c r="F76" s="270"/>
      <c r="G76" s="270"/>
      <c r="H76" s="270"/>
      <c r="I76" s="270"/>
      <c r="J76" s="270"/>
      <c r="K76" s="270"/>
      <c r="L76" s="270"/>
      <c r="M76" s="270"/>
      <c r="N76" s="270"/>
      <c r="O76" s="271"/>
      <c r="P76" s="313"/>
      <c r="Q76" s="727"/>
      <c r="R76" s="723"/>
    </row>
    <row r="77" spans="3:18" ht="18" customHeight="1" x14ac:dyDescent="0.15">
      <c r="C77" s="724"/>
      <c r="D77" s="725"/>
      <c r="E77" s="726"/>
      <c r="F77" s="270"/>
      <c r="G77" s="270"/>
      <c r="H77" s="270"/>
      <c r="I77" s="270"/>
      <c r="J77" s="270"/>
      <c r="K77" s="270"/>
      <c r="L77" s="270"/>
      <c r="M77" s="270"/>
      <c r="N77" s="270"/>
      <c r="O77" s="271"/>
      <c r="P77" s="313"/>
      <c r="Q77" s="727"/>
      <c r="R77" s="723"/>
    </row>
    <row r="78" spans="3:18" ht="18" customHeight="1" x14ac:dyDescent="0.15">
      <c r="C78" s="724"/>
      <c r="D78" s="725"/>
      <c r="E78" s="726"/>
      <c r="F78" s="270"/>
      <c r="G78" s="270"/>
      <c r="H78" s="270"/>
      <c r="I78" s="270"/>
      <c r="J78" s="270"/>
      <c r="K78" s="270"/>
      <c r="L78" s="270"/>
      <c r="M78" s="270"/>
      <c r="N78" s="270"/>
      <c r="O78" s="271"/>
      <c r="P78" s="312"/>
      <c r="Q78" s="727"/>
      <c r="R78" s="723"/>
    </row>
    <row r="79" spans="3:18" ht="18" customHeight="1" x14ac:dyDescent="0.15">
      <c r="C79" s="724"/>
      <c r="D79" s="725"/>
      <c r="E79" s="726"/>
      <c r="F79" s="270"/>
      <c r="G79" s="270"/>
      <c r="H79" s="270"/>
      <c r="I79" s="270"/>
      <c r="J79" s="270"/>
      <c r="K79" s="270"/>
      <c r="L79" s="270"/>
      <c r="M79" s="270"/>
      <c r="N79" s="270"/>
      <c r="O79" s="271"/>
      <c r="P79" s="313"/>
      <c r="Q79" s="727"/>
      <c r="R79" s="723"/>
    </row>
    <row r="80" spans="3:18" ht="18" customHeight="1" x14ac:dyDescent="0.15">
      <c r="C80" s="724"/>
      <c r="D80" s="725"/>
      <c r="E80" s="726"/>
      <c r="F80" s="270"/>
      <c r="G80" s="270"/>
      <c r="H80" s="270"/>
      <c r="I80" s="270"/>
      <c r="J80" s="270"/>
      <c r="K80" s="270"/>
      <c r="L80" s="270"/>
      <c r="M80" s="270"/>
      <c r="N80" s="270"/>
      <c r="O80" s="271"/>
      <c r="P80" s="313"/>
      <c r="Q80" s="727"/>
      <c r="R80" s="723"/>
    </row>
    <row r="81" spans="3:18" ht="18" customHeight="1" x14ac:dyDescent="0.15">
      <c r="C81" s="724"/>
      <c r="D81" s="725"/>
      <c r="E81" s="726"/>
      <c r="F81" s="270"/>
      <c r="G81" s="270"/>
      <c r="H81" s="270"/>
      <c r="I81" s="270"/>
      <c r="J81" s="270"/>
      <c r="K81" s="270"/>
      <c r="L81" s="270"/>
      <c r="M81" s="270"/>
      <c r="N81" s="270"/>
      <c r="O81" s="271"/>
      <c r="P81" s="312"/>
      <c r="Q81" s="727"/>
      <c r="R81" s="723"/>
    </row>
    <row r="82" spans="3:18" ht="18" customHeight="1" x14ac:dyDescent="0.15">
      <c r="C82" s="724"/>
      <c r="D82" s="725"/>
      <c r="E82" s="726"/>
      <c r="F82" s="270"/>
      <c r="G82" s="270"/>
      <c r="H82" s="270"/>
      <c r="I82" s="270"/>
      <c r="J82" s="270"/>
      <c r="K82" s="270"/>
      <c r="L82" s="270"/>
      <c r="M82" s="270"/>
      <c r="N82" s="270"/>
      <c r="O82" s="271"/>
      <c r="P82" s="313"/>
      <c r="Q82" s="727"/>
      <c r="R82" s="723"/>
    </row>
    <row r="83" spans="3:18" ht="18" customHeight="1" x14ac:dyDescent="0.15">
      <c r="C83" s="724"/>
      <c r="D83" s="725"/>
      <c r="E83" s="726"/>
      <c r="F83" s="270"/>
      <c r="G83" s="270"/>
      <c r="H83" s="270"/>
      <c r="I83" s="270"/>
      <c r="J83" s="270"/>
      <c r="K83" s="270"/>
      <c r="L83" s="270"/>
      <c r="M83" s="270"/>
      <c r="N83" s="270"/>
      <c r="O83" s="271"/>
      <c r="P83" s="313"/>
      <c r="Q83" s="727"/>
      <c r="R83" s="723"/>
    </row>
    <row r="84" spans="3:18" ht="18" customHeight="1" x14ac:dyDescent="0.15">
      <c r="C84" s="724"/>
      <c r="D84" s="725"/>
      <c r="E84" s="726"/>
      <c r="F84" s="270"/>
      <c r="G84" s="270"/>
      <c r="H84" s="270"/>
      <c r="I84" s="270"/>
      <c r="J84" s="270"/>
      <c r="K84" s="270"/>
      <c r="L84" s="270"/>
      <c r="M84" s="270"/>
      <c r="N84" s="270"/>
      <c r="O84" s="271"/>
      <c r="P84" s="312"/>
      <c r="Q84" s="727"/>
      <c r="R84" s="723"/>
    </row>
    <row r="85" spans="3:18" ht="18" customHeight="1" x14ac:dyDescent="0.15">
      <c r="C85" s="724"/>
      <c r="D85" s="725"/>
      <c r="E85" s="726"/>
      <c r="F85" s="270"/>
      <c r="G85" s="270"/>
      <c r="H85" s="270"/>
      <c r="I85" s="270"/>
      <c r="J85" s="270"/>
      <c r="K85" s="270"/>
      <c r="L85" s="270"/>
      <c r="M85" s="270"/>
      <c r="N85" s="270"/>
      <c r="O85" s="271"/>
      <c r="P85" s="313"/>
      <c r="Q85" s="727"/>
      <c r="R85" s="723"/>
    </row>
  </sheetData>
  <sheetProtection insertRows="0" deleteRows="0" autoFilter="0"/>
  <mergeCells count="85">
    <mergeCell ref="U5:Z5"/>
    <mergeCell ref="U1:V1"/>
    <mergeCell ref="G1:P1"/>
    <mergeCell ref="C5:R5"/>
    <mergeCell ref="C6:E6"/>
    <mergeCell ref="F6:H6"/>
    <mergeCell ref="I6:N8"/>
    <mergeCell ref="O6:Q6"/>
    <mergeCell ref="R6:R8"/>
    <mergeCell ref="G3:H3"/>
    <mergeCell ref="R47:R49"/>
    <mergeCell ref="C7:C8"/>
    <mergeCell ref="D7:E7"/>
    <mergeCell ref="F7:F8"/>
    <mergeCell ref="G7:G8"/>
    <mergeCell ref="H7:H8"/>
    <mergeCell ref="O7:O8"/>
    <mergeCell ref="P7:P8"/>
    <mergeCell ref="Q7:Q8"/>
    <mergeCell ref="C45:E45"/>
    <mergeCell ref="C47:C49"/>
    <mergeCell ref="D47:D49"/>
    <mergeCell ref="E47:E49"/>
    <mergeCell ref="Q47:Q49"/>
    <mergeCell ref="G42:Q42"/>
    <mergeCell ref="C53:C55"/>
    <mergeCell ref="D53:D55"/>
    <mergeCell ref="E53:E55"/>
    <mergeCell ref="Q53:Q55"/>
    <mergeCell ref="R53:R55"/>
    <mergeCell ref="C50:C52"/>
    <mergeCell ref="D50:D52"/>
    <mergeCell ref="E50:E52"/>
    <mergeCell ref="Q50:Q52"/>
    <mergeCell ref="R50:R52"/>
    <mergeCell ref="C59:C61"/>
    <mergeCell ref="D59:D61"/>
    <mergeCell ref="E59:E61"/>
    <mergeCell ref="Q59:Q61"/>
    <mergeCell ref="R59:R61"/>
    <mergeCell ref="C56:C58"/>
    <mergeCell ref="D56:D58"/>
    <mergeCell ref="E56:E58"/>
    <mergeCell ref="Q56:Q58"/>
    <mergeCell ref="R56:R58"/>
    <mergeCell ref="C65:C67"/>
    <mergeCell ref="D65:D67"/>
    <mergeCell ref="E65:E67"/>
    <mergeCell ref="Q65:Q67"/>
    <mergeCell ref="R65:R67"/>
    <mergeCell ref="C62:C64"/>
    <mergeCell ref="D62:D64"/>
    <mergeCell ref="E62:E64"/>
    <mergeCell ref="Q62:Q64"/>
    <mergeCell ref="R62:R64"/>
    <mergeCell ref="C71:C73"/>
    <mergeCell ref="D71:D73"/>
    <mergeCell ref="E71:E73"/>
    <mergeCell ref="Q71:Q73"/>
    <mergeCell ref="R71:R73"/>
    <mergeCell ref="C68:C70"/>
    <mergeCell ref="D68:D70"/>
    <mergeCell ref="E68:E70"/>
    <mergeCell ref="Q68:Q70"/>
    <mergeCell ref="R68:R70"/>
    <mergeCell ref="Q77:Q79"/>
    <mergeCell ref="R77:R79"/>
    <mergeCell ref="C83:C85"/>
    <mergeCell ref="D83:D85"/>
    <mergeCell ref="E83:E85"/>
    <mergeCell ref="Q83:Q85"/>
    <mergeCell ref="R83:R85"/>
    <mergeCell ref="C80:C82"/>
    <mergeCell ref="D80:D82"/>
    <mergeCell ref="E80:E82"/>
    <mergeCell ref="Q80:Q82"/>
    <mergeCell ref="R80:R82"/>
    <mergeCell ref="C77:C79"/>
    <mergeCell ref="D77:D79"/>
    <mergeCell ref="E77:E79"/>
    <mergeCell ref="C74:C76"/>
    <mergeCell ref="D74:D76"/>
    <mergeCell ref="E74:E76"/>
    <mergeCell ref="Q74:Q76"/>
    <mergeCell ref="R74:R76"/>
  </mergeCells>
  <phoneticPr fontId="2"/>
  <dataValidations count="2">
    <dataValidation imeMode="disabled" allowBlank="1" showInputMessage="1" showErrorMessage="1" sqref="F45:G45 F9:N41"/>
    <dataValidation imeMode="off" allowBlank="1" showInputMessage="1" showErrorMessage="1" sqref="D46:E46 D42 D43:E44 I43:N46 D21:E41 C21:C46 F42:G46 C10:E20"/>
  </dataValidations>
  <printOptions horizontalCentered="1"/>
  <pageMargins left="0.31496062992125984" right="0.31496062992125984" top="0.59055118110236227" bottom="0.39370078740157483" header="0.51181102362204722" footer="0.51181102362204722"/>
  <pageSetup paperSize="9" scale="98" fitToHeight="0" orientation="landscape" cellComments="asDisplayed" r:id="rId1"/>
  <headerFooter alignWithMargins="0"/>
  <colBreaks count="1" manualBreakCount="1">
    <brk id="19" min="1" max="44"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V137"/>
  <sheetViews>
    <sheetView showZeros="0" view="pageBreakPreview" topLeftCell="D1" zoomScale="90" zoomScaleSheetLayoutView="90" workbookViewId="0">
      <selection activeCell="L3" sqref="L3:N3"/>
    </sheetView>
  </sheetViews>
  <sheetFormatPr defaultColWidth="9" defaultRowHeight="16.5" x14ac:dyDescent="0.4"/>
  <cols>
    <col min="1" max="1" width="1.625" style="37" customWidth="1"/>
    <col min="2" max="2" width="1.25" style="37" customWidth="1"/>
    <col min="3" max="3" width="6.5" style="37" customWidth="1"/>
    <col min="4" max="4" width="11.375" style="44" customWidth="1"/>
    <col min="5" max="5" width="16.625" style="37" customWidth="1"/>
    <col min="6" max="6" width="15.875" style="37" customWidth="1"/>
    <col min="7" max="7" width="7.25" style="37" customWidth="1"/>
    <col min="8" max="9" width="12.75" style="37" customWidth="1"/>
    <col min="10" max="10" width="14.875" style="37" customWidth="1"/>
    <col min="11" max="11" width="6.75" style="37" customWidth="1"/>
    <col min="12" max="12" width="9.875" style="37" customWidth="1"/>
    <col min="13" max="13" width="11.125" style="37" customWidth="1"/>
    <col min="14" max="14" width="8.25" style="37" customWidth="1"/>
    <col min="15" max="15" width="1.25" style="37" customWidth="1"/>
    <col min="16" max="16" width="1.625" style="37" customWidth="1"/>
    <col min="17" max="17" width="8.625" style="37" customWidth="1"/>
    <col min="18" max="20" width="16.25" style="37" customWidth="1"/>
    <col min="21" max="16384" width="9" style="37"/>
  </cols>
  <sheetData>
    <row r="1" spans="3:18" ht="24" customHeight="1" x14ac:dyDescent="0.4">
      <c r="E1" s="709" t="s">
        <v>712</v>
      </c>
      <c r="F1" s="710"/>
      <c r="G1" s="710"/>
      <c r="H1" s="710"/>
      <c r="I1" s="730"/>
      <c r="J1" s="462"/>
      <c r="K1" s="462"/>
      <c r="L1" s="462"/>
      <c r="M1" s="462"/>
      <c r="Q1" s="709" t="s">
        <v>711</v>
      </c>
      <c r="R1" s="710"/>
    </row>
    <row r="2" spans="3:18" s="36" customFormat="1" ht="17.25" customHeight="1" x14ac:dyDescent="0.45">
      <c r="C2" s="232" t="s">
        <v>78</v>
      </c>
      <c r="D2" s="90"/>
      <c r="E2" s="91"/>
      <c r="F2" s="91"/>
      <c r="G2" s="91"/>
      <c r="H2" s="91"/>
      <c r="I2" s="91"/>
      <c r="J2" s="121"/>
      <c r="K2" s="158"/>
      <c r="L2" s="121"/>
      <c r="N2" s="91"/>
    </row>
    <row r="3" spans="3:18" s="36" customFormat="1" ht="18.75" customHeight="1" x14ac:dyDescent="0.15">
      <c r="C3" s="92"/>
      <c r="E3" s="699" t="s">
        <v>846</v>
      </c>
      <c r="F3" s="132" t="s">
        <v>647</v>
      </c>
      <c r="H3" s="132"/>
      <c r="I3" s="132"/>
      <c r="K3" s="158" t="s">
        <v>426</v>
      </c>
      <c r="L3" s="818">
        <f>'報告書(様式1-8号)'!P6</f>
        <v>0</v>
      </c>
      <c r="M3" s="818"/>
      <c r="N3" s="818"/>
    </row>
    <row r="4" spans="3:18" s="36" customFormat="1" ht="15" customHeight="1" x14ac:dyDescent="0.15">
      <c r="C4" s="819" t="s">
        <v>356</v>
      </c>
      <c r="D4" s="819"/>
      <c r="E4" s="819"/>
      <c r="F4" s="819"/>
      <c r="G4" s="819"/>
      <c r="H4" s="819"/>
      <c r="I4" s="819"/>
      <c r="J4" s="819"/>
      <c r="K4" s="819"/>
      <c r="L4" s="819"/>
      <c r="M4" s="819"/>
      <c r="N4" s="819"/>
    </row>
    <row r="5" spans="3:18" s="36" customFormat="1" ht="30" customHeight="1" x14ac:dyDescent="0.15">
      <c r="C5" s="820" t="s">
        <v>836</v>
      </c>
      <c r="D5" s="820"/>
      <c r="E5" s="820"/>
      <c r="F5" s="820"/>
      <c r="G5" s="820"/>
      <c r="H5" s="820"/>
      <c r="I5" s="820"/>
      <c r="J5" s="820"/>
      <c r="K5" s="820"/>
      <c r="L5" s="820"/>
      <c r="M5" s="820"/>
      <c r="N5" s="820"/>
      <c r="Q5" s="626" t="s">
        <v>760</v>
      </c>
    </row>
    <row r="6" spans="3:18" s="36" customFormat="1" ht="30" customHeight="1" x14ac:dyDescent="0.15">
      <c r="C6" s="820" t="s">
        <v>834</v>
      </c>
      <c r="D6" s="820"/>
      <c r="E6" s="820"/>
      <c r="F6" s="820"/>
      <c r="G6" s="820"/>
      <c r="H6" s="820"/>
      <c r="I6" s="820"/>
      <c r="J6" s="820"/>
      <c r="K6" s="820"/>
      <c r="L6" s="820"/>
      <c r="M6" s="820"/>
      <c r="N6" s="820"/>
      <c r="Q6" s="36" t="s">
        <v>751</v>
      </c>
    </row>
    <row r="7" spans="3:18" s="36" customFormat="1" ht="30.75" customHeight="1" x14ac:dyDescent="0.15">
      <c r="C7" s="820" t="s">
        <v>427</v>
      </c>
      <c r="D7" s="820"/>
      <c r="E7" s="820"/>
      <c r="F7" s="820"/>
      <c r="G7" s="820"/>
      <c r="H7" s="820"/>
      <c r="I7" s="820"/>
      <c r="J7" s="820"/>
      <c r="K7" s="820"/>
      <c r="L7" s="820"/>
      <c r="M7" s="820"/>
      <c r="N7" s="820"/>
    </row>
    <row r="8" spans="3:18" ht="36" customHeight="1" x14ac:dyDescent="0.4">
      <c r="C8" s="116" t="s">
        <v>51</v>
      </c>
      <c r="D8" s="117" t="s">
        <v>52</v>
      </c>
      <c r="E8" s="821" t="s">
        <v>318</v>
      </c>
      <c r="F8" s="822"/>
      <c r="G8" s="427" t="s">
        <v>670</v>
      </c>
      <c r="H8" s="118" t="s">
        <v>573</v>
      </c>
      <c r="I8" s="117" t="s">
        <v>572</v>
      </c>
      <c r="J8" s="119" t="s">
        <v>571</v>
      </c>
      <c r="K8" s="229" t="s">
        <v>53</v>
      </c>
      <c r="L8" s="230" t="s">
        <v>54</v>
      </c>
      <c r="M8" s="231" t="s">
        <v>55</v>
      </c>
      <c r="N8" s="139" t="s">
        <v>580</v>
      </c>
    </row>
    <row r="9" spans="3:18" ht="19.5" customHeight="1" x14ac:dyDescent="0.4">
      <c r="C9" s="292"/>
      <c r="D9" s="618"/>
      <c r="E9" s="812"/>
      <c r="F9" s="813"/>
      <c r="G9" s="428">
        <v>1</v>
      </c>
      <c r="H9" s="293"/>
      <c r="I9" s="294"/>
      <c r="J9" s="596">
        <f>H9-I9</f>
        <v>0</v>
      </c>
      <c r="K9" s="301"/>
      <c r="L9" s="302"/>
      <c r="M9" s="303"/>
      <c r="N9" s="622"/>
      <c r="Q9" s="408"/>
      <c r="R9" s="404" t="s">
        <v>748</v>
      </c>
    </row>
    <row r="10" spans="3:18" ht="19.5" customHeight="1" x14ac:dyDescent="0.4">
      <c r="C10" s="292"/>
      <c r="D10" s="618"/>
      <c r="E10" s="814"/>
      <c r="F10" s="815"/>
      <c r="G10" s="429">
        <v>1</v>
      </c>
      <c r="H10" s="295"/>
      <c r="I10" s="296"/>
      <c r="J10" s="596">
        <f t="shared" ref="J10:J28" ca="1" si="0">IF((OFFSET(J10,-1,0)+H10-I10)&gt;=0,OFFSET(J10,-1,0)+H10-I10,"")</f>
        <v>0</v>
      </c>
      <c r="K10" s="305"/>
      <c r="L10" s="306"/>
      <c r="M10" s="307"/>
      <c r="N10" s="622"/>
    </row>
    <row r="11" spans="3:18" ht="19.5" customHeight="1" x14ac:dyDescent="0.4">
      <c r="C11" s="297"/>
      <c r="D11" s="618"/>
      <c r="E11" s="814"/>
      <c r="F11" s="815"/>
      <c r="G11" s="430">
        <v>1</v>
      </c>
      <c r="H11" s="295"/>
      <c r="I11" s="296"/>
      <c r="J11" s="597">
        <f ca="1">IF((OFFSET(J11,-1,0)+H11-I11)&gt;=0,OFFSET(J11,-1,0)+H11-I11,"")</f>
        <v>0</v>
      </c>
      <c r="K11" s="305"/>
      <c r="L11" s="306"/>
      <c r="M11" s="307"/>
      <c r="N11" s="622"/>
      <c r="Q11" s="617"/>
      <c r="R11" s="404" t="s">
        <v>749</v>
      </c>
    </row>
    <row r="12" spans="3:18" ht="19.5" customHeight="1" x14ac:dyDescent="0.4">
      <c r="C12" s="297"/>
      <c r="D12" s="618"/>
      <c r="E12" s="814"/>
      <c r="F12" s="815"/>
      <c r="G12" s="429">
        <v>1</v>
      </c>
      <c r="H12" s="295"/>
      <c r="I12" s="296"/>
      <c r="J12" s="596">
        <f ca="1">IF((OFFSET(J12,-1,0)+H12-I12)&gt;=0,OFFSET(J12,-1,0)+H12-I12,"")</f>
        <v>0</v>
      </c>
      <c r="K12" s="305"/>
      <c r="L12" s="306"/>
      <c r="M12" s="307"/>
      <c r="N12" s="622"/>
    </row>
    <row r="13" spans="3:18" ht="19.5" customHeight="1" x14ac:dyDescent="0.4">
      <c r="C13" s="297"/>
      <c r="D13" s="618"/>
      <c r="E13" s="814"/>
      <c r="F13" s="815"/>
      <c r="G13" s="429">
        <v>1</v>
      </c>
      <c r="H13" s="293"/>
      <c r="I13" s="294"/>
      <c r="J13" s="596">
        <f t="shared" ca="1" si="0"/>
        <v>0</v>
      </c>
      <c r="K13" s="305"/>
      <c r="L13" s="306"/>
      <c r="M13" s="307"/>
      <c r="N13" s="622"/>
      <c r="Q13" s="600"/>
      <c r="R13" s="36" t="s">
        <v>694</v>
      </c>
    </row>
    <row r="14" spans="3:18" ht="19.5" customHeight="1" x14ac:dyDescent="0.4">
      <c r="C14" s="297"/>
      <c r="D14" s="618"/>
      <c r="E14" s="814"/>
      <c r="F14" s="815"/>
      <c r="G14" s="429">
        <v>1</v>
      </c>
      <c r="H14" s="295"/>
      <c r="I14" s="296"/>
      <c r="J14" s="596">
        <f t="shared" ca="1" si="0"/>
        <v>0</v>
      </c>
      <c r="K14" s="305"/>
      <c r="L14" s="306"/>
      <c r="M14" s="307"/>
      <c r="N14" s="622"/>
      <c r="Q14" s="37" t="s">
        <v>824</v>
      </c>
    </row>
    <row r="15" spans="3:18" ht="19.5" customHeight="1" x14ac:dyDescent="0.4">
      <c r="C15" s="298"/>
      <c r="D15" s="619"/>
      <c r="E15" s="800"/>
      <c r="F15" s="801"/>
      <c r="G15" s="431">
        <v>1</v>
      </c>
      <c r="H15" s="299"/>
      <c r="I15" s="300"/>
      <c r="J15" s="598">
        <f ca="1">IF((OFFSET(J15,-1,0)+H15-I15)&gt;=0,OFFSET(J15,-1,0)+H15-I15,"")</f>
        <v>0</v>
      </c>
      <c r="K15" s="308"/>
      <c r="L15" s="309"/>
      <c r="M15" s="310"/>
      <c r="N15" s="622"/>
    </row>
    <row r="16" spans="3:18" ht="19.5" customHeight="1" x14ac:dyDescent="0.4">
      <c r="C16" s="298"/>
      <c r="D16" s="619"/>
      <c r="E16" s="800"/>
      <c r="F16" s="801"/>
      <c r="G16" s="431">
        <v>1</v>
      </c>
      <c r="H16" s="299"/>
      <c r="I16" s="300"/>
      <c r="J16" s="598">
        <f ca="1">IF((OFFSET(J16,-1,0)+H16-I16)&gt;=0,OFFSET(J16,-1,0)+H16-I16,"")</f>
        <v>0</v>
      </c>
      <c r="K16" s="308"/>
      <c r="L16" s="309"/>
      <c r="M16" s="310"/>
      <c r="N16" s="622"/>
    </row>
    <row r="17" spans="3:14" ht="19.5" customHeight="1" x14ac:dyDescent="0.4">
      <c r="C17" s="297"/>
      <c r="D17" s="618"/>
      <c r="E17" s="814"/>
      <c r="F17" s="815"/>
      <c r="G17" s="429">
        <v>1</v>
      </c>
      <c r="H17" s="295"/>
      <c r="I17" s="296"/>
      <c r="J17" s="596">
        <f t="shared" ca="1" si="0"/>
        <v>0</v>
      </c>
      <c r="K17" s="308"/>
      <c r="L17" s="306"/>
      <c r="M17" s="307"/>
      <c r="N17" s="622"/>
    </row>
    <row r="18" spans="3:14" ht="19.5" customHeight="1" x14ac:dyDescent="0.4">
      <c r="C18" s="297"/>
      <c r="D18" s="618"/>
      <c r="E18" s="814"/>
      <c r="F18" s="815"/>
      <c r="G18" s="429">
        <v>1</v>
      </c>
      <c r="H18" s="295"/>
      <c r="I18" s="296"/>
      <c r="J18" s="596">
        <f t="shared" ca="1" si="0"/>
        <v>0</v>
      </c>
      <c r="K18" s="308"/>
      <c r="L18" s="306"/>
      <c r="M18" s="307"/>
      <c r="N18" s="622"/>
    </row>
    <row r="19" spans="3:14" ht="19.5" customHeight="1" x14ac:dyDescent="0.4">
      <c r="C19" s="297"/>
      <c r="D19" s="618"/>
      <c r="E19" s="814"/>
      <c r="F19" s="815"/>
      <c r="G19" s="429">
        <v>1</v>
      </c>
      <c r="H19" s="295"/>
      <c r="I19" s="296"/>
      <c r="J19" s="596">
        <f ca="1">IF((OFFSET(J19,-1,0)+H19-I19)&gt;=0,OFFSET(J19,-1,0)+H19-I19,"")</f>
        <v>0</v>
      </c>
      <c r="K19" s="308"/>
      <c r="L19" s="306"/>
      <c r="M19" s="307"/>
      <c r="N19" s="622"/>
    </row>
    <row r="20" spans="3:14" ht="19.5" customHeight="1" x14ac:dyDescent="0.4">
      <c r="C20" s="297"/>
      <c r="D20" s="618"/>
      <c r="E20" s="814"/>
      <c r="F20" s="815"/>
      <c r="G20" s="429">
        <v>1</v>
      </c>
      <c r="H20" s="295"/>
      <c r="I20" s="296"/>
      <c r="J20" s="596">
        <f t="shared" ca="1" si="0"/>
        <v>0</v>
      </c>
      <c r="K20" s="308"/>
      <c r="L20" s="306"/>
      <c r="M20" s="307"/>
      <c r="N20" s="622"/>
    </row>
    <row r="21" spans="3:14" ht="19.5" customHeight="1" x14ac:dyDescent="0.4">
      <c r="C21" s="297"/>
      <c r="D21" s="618"/>
      <c r="E21" s="814"/>
      <c r="F21" s="815"/>
      <c r="G21" s="429">
        <v>1</v>
      </c>
      <c r="H21" s="295"/>
      <c r="I21" s="296"/>
      <c r="J21" s="596">
        <f t="shared" ca="1" si="0"/>
        <v>0</v>
      </c>
      <c r="K21" s="308"/>
      <c r="L21" s="306"/>
      <c r="M21" s="307"/>
      <c r="N21" s="622"/>
    </row>
    <row r="22" spans="3:14" ht="19.5" customHeight="1" x14ac:dyDescent="0.4">
      <c r="C22" s="297"/>
      <c r="D22" s="618"/>
      <c r="E22" s="814"/>
      <c r="F22" s="815"/>
      <c r="G22" s="429">
        <v>1</v>
      </c>
      <c r="H22" s="295"/>
      <c r="I22" s="296"/>
      <c r="J22" s="596">
        <f ca="1">IF((OFFSET(J22,-1,0)+H22-I22)&gt;=0,OFFSET(J22,-1,0)+H22-I22,"")</f>
        <v>0</v>
      </c>
      <c r="K22" s="308"/>
      <c r="L22" s="306"/>
      <c r="M22" s="307"/>
      <c r="N22" s="622"/>
    </row>
    <row r="23" spans="3:14" ht="19.5" customHeight="1" x14ac:dyDescent="0.4">
      <c r="C23" s="297"/>
      <c r="D23" s="618"/>
      <c r="E23" s="814"/>
      <c r="F23" s="815"/>
      <c r="G23" s="429">
        <v>1</v>
      </c>
      <c r="H23" s="295"/>
      <c r="I23" s="296"/>
      <c r="J23" s="596">
        <f ca="1">IF((OFFSET(J23,-1,0)+H23-I23)&gt;=0,OFFSET(J23,-1,0)+H23-I23,"")</f>
        <v>0</v>
      </c>
      <c r="K23" s="308"/>
      <c r="L23" s="306"/>
      <c r="M23" s="307"/>
      <c r="N23" s="622"/>
    </row>
    <row r="24" spans="3:14" ht="19.5" customHeight="1" x14ac:dyDescent="0.4">
      <c r="C24" s="297"/>
      <c r="D24" s="618"/>
      <c r="E24" s="814"/>
      <c r="F24" s="815"/>
      <c r="G24" s="429">
        <v>1</v>
      </c>
      <c r="H24" s="295"/>
      <c r="I24" s="296"/>
      <c r="J24" s="596">
        <f ca="1">IF((OFFSET(J24,-1,0)+H24-I24)&gt;=0,OFFSET(J24,-1,0)+H24-I24,"")</f>
        <v>0</v>
      </c>
      <c r="K24" s="308"/>
      <c r="L24" s="306"/>
      <c r="M24" s="307"/>
      <c r="N24" s="622"/>
    </row>
    <row r="25" spans="3:14" ht="19.5" customHeight="1" x14ac:dyDescent="0.4">
      <c r="C25" s="297"/>
      <c r="D25" s="618"/>
      <c r="E25" s="814"/>
      <c r="F25" s="815"/>
      <c r="G25" s="429">
        <v>1</v>
      </c>
      <c r="H25" s="295"/>
      <c r="I25" s="296"/>
      <c r="J25" s="596">
        <f ca="1">IF((OFFSET(J25,-1,0)+H25-I25)&gt;=0,OFFSET(J25,-1,0)+H25-I25,"")</f>
        <v>0</v>
      </c>
      <c r="K25" s="308"/>
      <c r="L25" s="306"/>
      <c r="M25" s="307"/>
      <c r="N25" s="622"/>
    </row>
    <row r="26" spans="3:14" ht="19.5" customHeight="1" x14ac:dyDescent="0.4">
      <c r="C26" s="297"/>
      <c r="D26" s="618"/>
      <c r="E26" s="814"/>
      <c r="F26" s="815"/>
      <c r="G26" s="429">
        <v>1</v>
      </c>
      <c r="H26" s="295"/>
      <c r="I26" s="296"/>
      <c r="J26" s="596">
        <f t="shared" ca="1" si="0"/>
        <v>0</v>
      </c>
      <c r="K26" s="308"/>
      <c r="L26" s="306"/>
      <c r="M26" s="307"/>
      <c r="N26" s="622"/>
    </row>
    <row r="27" spans="3:14" ht="19.5" customHeight="1" x14ac:dyDescent="0.4">
      <c r="C27" s="297"/>
      <c r="D27" s="618"/>
      <c r="E27" s="814"/>
      <c r="F27" s="815"/>
      <c r="G27" s="429">
        <v>1</v>
      </c>
      <c r="H27" s="295"/>
      <c r="I27" s="296"/>
      <c r="J27" s="596">
        <f t="shared" ca="1" si="0"/>
        <v>0</v>
      </c>
      <c r="K27" s="308"/>
      <c r="L27" s="306"/>
      <c r="M27" s="307"/>
      <c r="N27" s="622"/>
    </row>
    <row r="28" spans="3:14" ht="19.5" customHeight="1" x14ac:dyDescent="0.4">
      <c r="C28" s="298"/>
      <c r="D28" s="619"/>
      <c r="E28" s="800"/>
      <c r="F28" s="801"/>
      <c r="G28" s="431">
        <v>1</v>
      </c>
      <c r="H28" s="299"/>
      <c r="I28" s="300"/>
      <c r="J28" s="599">
        <f t="shared" ca="1" si="0"/>
        <v>0</v>
      </c>
      <c r="K28" s="308"/>
      <c r="L28" s="309"/>
      <c r="M28" s="310"/>
      <c r="N28" s="622"/>
    </row>
    <row r="29" spans="3:14" ht="19.5" customHeight="1" x14ac:dyDescent="0.4">
      <c r="C29" s="292"/>
      <c r="D29" s="618"/>
      <c r="E29" s="812"/>
      <c r="F29" s="813"/>
      <c r="G29" s="450">
        <v>1</v>
      </c>
      <c r="H29" s="293"/>
      <c r="I29" s="294"/>
      <c r="J29" s="596">
        <f t="shared" ref="J29:J32" ca="1" si="1">IF((OFFSET(J29,-1,0)+H29-I29)&gt;=0,OFFSET(J29,-1,0)+H29-I29,"")</f>
        <v>0</v>
      </c>
      <c r="K29" s="451"/>
      <c r="L29" s="302"/>
      <c r="M29" s="303"/>
      <c r="N29" s="623"/>
    </row>
    <row r="30" spans="3:14" ht="19.5" customHeight="1" x14ac:dyDescent="0.4">
      <c r="C30" s="297"/>
      <c r="D30" s="618"/>
      <c r="E30" s="814"/>
      <c r="F30" s="815"/>
      <c r="G30" s="429">
        <v>1</v>
      </c>
      <c r="H30" s="295"/>
      <c r="I30" s="296"/>
      <c r="J30" s="596">
        <f t="shared" ca="1" si="1"/>
        <v>0</v>
      </c>
      <c r="K30" s="308"/>
      <c r="L30" s="306"/>
      <c r="M30" s="307"/>
      <c r="N30" s="622"/>
    </row>
    <row r="31" spans="3:14" ht="19.5" customHeight="1" x14ac:dyDescent="0.4">
      <c r="C31" s="297"/>
      <c r="D31" s="618"/>
      <c r="E31" s="814"/>
      <c r="F31" s="815"/>
      <c r="G31" s="429">
        <v>1</v>
      </c>
      <c r="H31" s="295"/>
      <c r="I31" s="296"/>
      <c r="J31" s="596">
        <f t="shared" ca="1" si="1"/>
        <v>0</v>
      </c>
      <c r="K31" s="308"/>
      <c r="L31" s="306"/>
      <c r="M31" s="307"/>
      <c r="N31" s="622"/>
    </row>
    <row r="32" spans="3:14" ht="19.5" customHeight="1" x14ac:dyDescent="0.4">
      <c r="C32" s="297"/>
      <c r="D32" s="618"/>
      <c r="E32" s="814"/>
      <c r="F32" s="815"/>
      <c r="G32" s="429">
        <v>1</v>
      </c>
      <c r="H32" s="295"/>
      <c r="I32" s="296"/>
      <c r="J32" s="596">
        <f t="shared" ca="1" si="1"/>
        <v>0</v>
      </c>
      <c r="K32" s="308"/>
      <c r="L32" s="306"/>
      <c r="M32" s="307"/>
      <c r="N32" s="622"/>
    </row>
    <row r="33" spans="3:14" ht="19.5" customHeight="1" x14ac:dyDescent="0.4">
      <c r="C33" s="297"/>
      <c r="D33" s="618"/>
      <c r="E33" s="814"/>
      <c r="F33" s="815"/>
      <c r="G33" s="429">
        <v>1</v>
      </c>
      <c r="H33" s="295"/>
      <c r="I33" s="296"/>
      <c r="J33" s="596">
        <f t="shared" ref="J33:J34" ca="1" si="2">IF((OFFSET(J33,-1,0)+H33-I33)&gt;=0,OFFSET(J33,-1,0)+H33-I33,"")</f>
        <v>0</v>
      </c>
      <c r="K33" s="308"/>
      <c r="L33" s="306"/>
      <c r="M33" s="307"/>
      <c r="N33" s="622"/>
    </row>
    <row r="34" spans="3:14" ht="19.5" customHeight="1" x14ac:dyDescent="0.4">
      <c r="C34" s="433"/>
      <c r="D34" s="620"/>
      <c r="E34" s="814"/>
      <c r="F34" s="815"/>
      <c r="G34" s="430">
        <v>1</v>
      </c>
      <c r="H34" s="434"/>
      <c r="I34" s="435"/>
      <c r="J34" s="597">
        <f t="shared" ca="1" si="2"/>
        <v>0</v>
      </c>
      <c r="K34" s="308"/>
      <c r="L34" s="432"/>
      <c r="M34" s="307"/>
      <c r="N34" s="624"/>
    </row>
    <row r="35" spans="3:14" ht="19.5" customHeight="1" x14ac:dyDescent="0.4">
      <c r="C35" s="433"/>
      <c r="D35" s="620"/>
      <c r="E35" s="814"/>
      <c r="F35" s="815"/>
      <c r="G35" s="430">
        <v>1</v>
      </c>
      <c r="H35" s="434"/>
      <c r="I35" s="435"/>
      <c r="J35" s="597">
        <f t="shared" ref="J35:J39" ca="1" si="3">IF((OFFSET(J35,-1,0)+H35-I35)&gt;=0,OFFSET(J35,-1,0)+H35-I35,"")</f>
        <v>0</v>
      </c>
      <c r="K35" s="308"/>
      <c r="L35" s="432"/>
      <c r="M35" s="307"/>
      <c r="N35" s="624"/>
    </row>
    <row r="36" spans="3:14" ht="19.5" customHeight="1" x14ac:dyDescent="0.4">
      <c r="C36" s="433"/>
      <c r="D36" s="620"/>
      <c r="E36" s="816"/>
      <c r="F36" s="817"/>
      <c r="G36" s="430">
        <v>1</v>
      </c>
      <c r="H36" s="434"/>
      <c r="I36" s="435"/>
      <c r="J36" s="597">
        <f t="shared" ca="1" si="3"/>
        <v>0</v>
      </c>
      <c r="K36" s="308"/>
      <c r="L36" s="432"/>
      <c r="M36" s="307"/>
      <c r="N36" s="624"/>
    </row>
    <row r="37" spans="3:14" ht="19.5" customHeight="1" x14ac:dyDescent="0.4">
      <c r="C37" s="433"/>
      <c r="D37" s="620"/>
      <c r="E37" s="814"/>
      <c r="F37" s="815"/>
      <c r="G37" s="430">
        <v>1</v>
      </c>
      <c r="H37" s="434"/>
      <c r="I37" s="435"/>
      <c r="J37" s="597">
        <f t="shared" ca="1" si="3"/>
        <v>0</v>
      </c>
      <c r="K37" s="308"/>
      <c r="L37" s="432"/>
      <c r="M37" s="307"/>
      <c r="N37" s="624"/>
    </row>
    <row r="38" spans="3:14" ht="19.5" customHeight="1" x14ac:dyDescent="0.4">
      <c r="C38" s="433"/>
      <c r="D38" s="620"/>
      <c r="E38" s="816"/>
      <c r="F38" s="817"/>
      <c r="G38" s="430">
        <v>1</v>
      </c>
      <c r="H38" s="434"/>
      <c r="I38" s="435"/>
      <c r="J38" s="597">
        <f t="shared" ca="1" si="3"/>
        <v>0</v>
      </c>
      <c r="K38" s="308"/>
      <c r="L38" s="432"/>
      <c r="M38" s="307"/>
      <c r="N38" s="624"/>
    </row>
    <row r="39" spans="3:14" ht="19.5" customHeight="1" x14ac:dyDescent="0.4">
      <c r="C39" s="433"/>
      <c r="D39" s="620"/>
      <c r="E39" s="816"/>
      <c r="F39" s="817"/>
      <c r="G39" s="430">
        <v>1</v>
      </c>
      <c r="H39" s="434"/>
      <c r="I39" s="435"/>
      <c r="J39" s="597">
        <f t="shared" ca="1" si="3"/>
        <v>0</v>
      </c>
      <c r="K39" s="308"/>
      <c r="L39" s="432"/>
      <c r="M39" s="307"/>
      <c r="N39" s="624"/>
    </row>
    <row r="40" spans="3:14" ht="19.5" customHeight="1" x14ac:dyDescent="0.4">
      <c r="C40" s="298"/>
      <c r="D40" s="621"/>
      <c r="E40" s="800"/>
      <c r="F40" s="801"/>
      <c r="G40" s="431">
        <v>1</v>
      </c>
      <c r="H40" s="299"/>
      <c r="I40" s="300"/>
      <c r="J40" s="598">
        <f t="shared" ref="J40:J44" ca="1" si="4">IF((OFFSET(J40,-1,0)+H40-I40)&gt;=0,OFFSET(J40,-1,0)+H40-I40,"")</f>
        <v>0</v>
      </c>
      <c r="K40" s="308"/>
      <c r="L40" s="309"/>
      <c r="M40" s="310"/>
      <c r="N40" s="622"/>
    </row>
    <row r="41" spans="3:14" ht="19.5" customHeight="1" x14ac:dyDescent="0.4">
      <c r="C41" s="436"/>
      <c r="D41" s="618"/>
      <c r="E41" s="823"/>
      <c r="F41" s="824"/>
      <c r="G41" s="428">
        <v>1</v>
      </c>
      <c r="H41" s="437"/>
      <c r="I41" s="426"/>
      <c r="J41" s="596">
        <f t="shared" ca="1" si="4"/>
        <v>0</v>
      </c>
      <c r="K41" s="308"/>
      <c r="L41" s="302"/>
      <c r="M41" s="303"/>
      <c r="N41" s="625"/>
    </row>
    <row r="42" spans="3:14" ht="19.5" customHeight="1" x14ac:dyDescent="0.4">
      <c r="C42" s="433"/>
      <c r="D42" s="620"/>
      <c r="E42" s="816"/>
      <c r="F42" s="817"/>
      <c r="G42" s="430">
        <v>1</v>
      </c>
      <c r="H42" s="434"/>
      <c r="I42" s="435"/>
      <c r="J42" s="597">
        <f t="shared" ca="1" si="4"/>
        <v>0</v>
      </c>
      <c r="K42" s="308"/>
      <c r="L42" s="432"/>
      <c r="M42" s="307"/>
      <c r="N42" s="624"/>
    </row>
    <row r="43" spans="3:14" ht="19.5" customHeight="1" x14ac:dyDescent="0.4">
      <c r="C43" s="433"/>
      <c r="D43" s="620"/>
      <c r="E43" s="800"/>
      <c r="F43" s="801"/>
      <c r="G43" s="430">
        <v>1</v>
      </c>
      <c r="H43" s="434"/>
      <c r="I43" s="435"/>
      <c r="J43" s="597">
        <f t="shared" ca="1" si="4"/>
        <v>0</v>
      </c>
      <c r="K43" s="308"/>
      <c r="L43" s="432"/>
      <c r="M43" s="307"/>
      <c r="N43" s="624"/>
    </row>
    <row r="44" spans="3:14" ht="19.5" customHeight="1" x14ac:dyDescent="0.4">
      <c r="C44" s="433"/>
      <c r="D44" s="620"/>
      <c r="E44" s="816"/>
      <c r="F44" s="817"/>
      <c r="G44" s="430">
        <v>1</v>
      </c>
      <c r="H44" s="434"/>
      <c r="I44" s="435"/>
      <c r="J44" s="597">
        <f t="shared" ca="1" si="4"/>
        <v>0</v>
      </c>
      <c r="K44" s="308"/>
      <c r="L44" s="432"/>
      <c r="M44" s="307"/>
      <c r="N44" s="624"/>
    </row>
    <row r="45" spans="3:14" ht="19.5" customHeight="1" x14ac:dyDescent="0.4">
      <c r="C45" s="433"/>
      <c r="D45" s="620"/>
      <c r="E45" s="816"/>
      <c r="F45" s="817"/>
      <c r="G45" s="430">
        <v>1</v>
      </c>
      <c r="H45" s="434"/>
      <c r="I45" s="435"/>
      <c r="J45" s="597">
        <f t="shared" ref="J45:J63" ca="1" si="5">IF((OFFSET(J45,-1,0)+H45-I45)&gt;=0,OFFSET(J45,-1,0)+H45-I45,"")</f>
        <v>0</v>
      </c>
      <c r="K45" s="308"/>
      <c r="L45" s="432"/>
      <c r="M45" s="307"/>
      <c r="N45" s="624"/>
    </row>
    <row r="46" spans="3:14" ht="19.5" customHeight="1" x14ac:dyDescent="0.4">
      <c r="C46" s="433"/>
      <c r="D46" s="620"/>
      <c r="E46" s="814"/>
      <c r="F46" s="815"/>
      <c r="G46" s="430">
        <v>1</v>
      </c>
      <c r="H46" s="434"/>
      <c r="I46" s="435"/>
      <c r="J46" s="597">
        <f t="shared" ca="1" si="5"/>
        <v>0</v>
      </c>
      <c r="K46" s="308"/>
      <c r="L46" s="432"/>
      <c r="M46" s="307"/>
      <c r="N46" s="624"/>
    </row>
    <row r="47" spans="3:14" ht="19.5" customHeight="1" x14ac:dyDescent="0.4">
      <c r="C47" s="433"/>
      <c r="D47" s="620"/>
      <c r="E47" s="816"/>
      <c r="F47" s="817"/>
      <c r="G47" s="430">
        <v>1</v>
      </c>
      <c r="H47" s="434"/>
      <c r="I47" s="435"/>
      <c r="J47" s="597">
        <f t="shared" ca="1" si="5"/>
        <v>0</v>
      </c>
      <c r="K47" s="305"/>
      <c r="L47" s="432"/>
      <c r="M47" s="307"/>
      <c r="N47" s="624"/>
    </row>
    <row r="48" spans="3:14" ht="19.5" customHeight="1" x14ac:dyDescent="0.4">
      <c r="C48" s="433"/>
      <c r="D48" s="620"/>
      <c r="E48" s="814"/>
      <c r="F48" s="815"/>
      <c r="G48" s="430">
        <v>1</v>
      </c>
      <c r="H48" s="434"/>
      <c r="I48" s="435"/>
      <c r="J48" s="597">
        <f t="shared" ca="1" si="5"/>
        <v>0</v>
      </c>
      <c r="K48" s="305"/>
      <c r="L48" s="432"/>
      <c r="M48" s="307"/>
      <c r="N48" s="624"/>
    </row>
    <row r="49" spans="3:14" ht="19.5" customHeight="1" x14ac:dyDescent="0.4">
      <c r="C49" s="433"/>
      <c r="D49" s="620"/>
      <c r="E49" s="814"/>
      <c r="F49" s="815"/>
      <c r="G49" s="430">
        <v>1</v>
      </c>
      <c r="H49" s="434"/>
      <c r="I49" s="435"/>
      <c r="J49" s="597">
        <f t="shared" ca="1" si="5"/>
        <v>0</v>
      </c>
      <c r="K49" s="305"/>
      <c r="L49" s="432"/>
      <c r="M49" s="307"/>
      <c r="N49" s="624"/>
    </row>
    <row r="50" spans="3:14" ht="19.5" customHeight="1" x14ac:dyDescent="0.4">
      <c r="C50" s="433"/>
      <c r="D50" s="620"/>
      <c r="E50" s="814"/>
      <c r="F50" s="815"/>
      <c r="G50" s="430">
        <v>1</v>
      </c>
      <c r="H50" s="434"/>
      <c r="I50" s="435"/>
      <c r="J50" s="597">
        <f t="shared" ca="1" si="5"/>
        <v>0</v>
      </c>
      <c r="K50" s="305"/>
      <c r="L50" s="432"/>
      <c r="M50" s="307"/>
      <c r="N50" s="624"/>
    </row>
    <row r="51" spans="3:14" ht="19.5" customHeight="1" x14ac:dyDescent="0.4">
      <c r="C51" s="433"/>
      <c r="D51" s="620"/>
      <c r="E51" s="814"/>
      <c r="F51" s="815"/>
      <c r="G51" s="430">
        <v>1</v>
      </c>
      <c r="H51" s="434"/>
      <c r="I51" s="435"/>
      <c r="J51" s="597">
        <f t="shared" ca="1" si="5"/>
        <v>0</v>
      </c>
      <c r="K51" s="305"/>
      <c r="L51" s="432"/>
      <c r="M51" s="307"/>
      <c r="N51" s="624"/>
    </row>
    <row r="52" spans="3:14" ht="19.5" customHeight="1" x14ac:dyDescent="0.4">
      <c r="C52" s="433"/>
      <c r="D52" s="620"/>
      <c r="E52" s="814"/>
      <c r="F52" s="815"/>
      <c r="G52" s="430">
        <v>1</v>
      </c>
      <c r="H52" s="434"/>
      <c r="I52" s="435"/>
      <c r="J52" s="597">
        <f t="shared" ref="J52" ca="1" si="6">IF((OFFSET(J52,-1,0)+H52-I52)&gt;=0,OFFSET(J52,-1,0)+H52-I52,"")</f>
        <v>0</v>
      </c>
      <c r="K52" s="305"/>
      <c r="L52" s="432"/>
      <c r="M52" s="307"/>
      <c r="N52" s="624"/>
    </row>
    <row r="53" spans="3:14" ht="19.5" customHeight="1" x14ac:dyDescent="0.4">
      <c r="C53" s="433"/>
      <c r="D53" s="620"/>
      <c r="E53" s="814"/>
      <c r="F53" s="815"/>
      <c r="G53" s="430">
        <v>1</v>
      </c>
      <c r="H53" s="434"/>
      <c r="I53" s="435"/>
      <c r="J53" s="597">
        <f t="shared" ref="J53:J60" ca="1" si="7">IF((OFFSET(J53,-1,0)+H53-I53)&gt;=0,OFFSET(J53,-1,0)+H53-I53,"")</f>
        <v>0</v>
      </c>
      <c r="K53" s="305"/>
      <c r="L53" s="432"/>
      <c r="M53" s="307"/>
      <c r="N53" s="624"/>
    </row>
    <row r="54" spans="3:14" ht="19.5" customHeight="1" x14ac:dyDescent="0.4">
      <c r="C54" s="433"/>
      <c r="D54" s="620"/>
      <c r="E54" s="814"/>
      <c r="F54" s="815"/>
      <c r="G54" s="430">
        <v>1</v>
      </c>
      <c r="H54" s="434"/>
      <c r="I54" s="435"/>
      <c r="J54" s="597">
        <f t="shared" ca="1" si="7"/>
        <v>0</v>
      </c>
      <c r="K54" s="305"/>
      <c r="L54" s="432"/>
      <c r="M54" s="307"/>
      <c r="N54" s="624"/>
    </row>
    <row r="55" spans="3:14" ht="19.5" customHeight="1" x14ac:dyDescent="0.4">
      <c r="C55" s="433"/>
      <c r="D55" s="621"/>
      <c r="E55" s="814"/>
      <c r="F55" s="815"/>
      <c r="G55" s="431">
        <v>1</v>
      </c>
      <c r="H55" s="299"/>
      <c r="I55" s="300"/>
      <c r="J55" s="598">
        <f t="shared" ca="1" si="7"/>
        <v>0</v>
      </c>
      <c r="K55" s="305"/>
      <c r="L55" s="309"/>
      <c r="M55" s="310"/>
      <c r="N55" s="624"/>
    </row>
    <row r="56" spans="3:14" ht="19.5" customHeight="1" x14ac:dyDescent="0.4">
      <c r="C56" s="433"/>
      <c r="D56" s="618"/>
      <c r="E56" s="814"/>
      <c r="F56" s="815"/>
      <c r="G56" s="428">
        <v>1</v>
      </c>
      <c r="H56" s="437"/>
      <c r="I56" s="426"/>
      <c r="J56" s="596">
        <f t="shared" ca="1" si="7"/>
        <v>0</v>
      </c>
      <c r="K56" s="305"/>
      <c r="L56" s="302"/>
      <c r="M56" s="303"/>
      <c r="N56" s="624"/>
    </row>
    <row r="57" spans="3:14" ht="19.5" customHeight="1" x14ac:dyDescent="0.4">
      <c r="C57" s="433"/>
      <c r="D57" s="620"/>
      <c r="E57" s="814"/>
      <c r="F57" s="815"/>
      <c r="G57" s="430">
        <v>1</v>
      </c>
      <c r="H57" s="434"/>
      <c r="I57" s="435"/>
      <c r="J57" s="597">
        <f t="shared" ca="1" si="7"/>
        <v>0</v>
      </c>
      <c r="K57" s="305"/>
      <c r="L57" s="432"/>
      <c r="M57" s="307"/>
      <c r="N57" s="624"/>
    </row>
    <row r="58" spans="3:14" ht="19.5" customHeight="1" x14ac:dyDescent="0.4">
      <c r="C58" s="433"/>
      <c r="D58" s="620"/>
      <c r="E58" s="814"/>
      <c r="F58" s="815"/>
      <c r="G58" s="430">
        <v>1</v>
      </c>
      <c r="H58" s="434"/>
      <c r="I58" s="435"/>
      <c r="J58" s="597">
        <f t="shared" ca="1" si="7"/>
        <v>0</v>
      </c>
      <c r="K58" s="305"/>
      <c r="L58" s="432"/>
      <c r="M58" s="307"/>
      <c r="N58" s="624"/>
    </row>
    <row r="59" spans="3:14" ht="19.5" customHeight="1" x14ac:dyDescent="0.4">
      <c r="C59" s="433"/>
      <c r="D59" s="620"/>
      <c r="E59" s="814"/>
      <c r="F59" s="815"/>
      <c r="G59" s="430">
        <v>1</v>
      </c>
      <c r="H59" s="434"/>
      <c r="I59" s="435"/>
      <c r="J59" s="597">
        <f t="shared" ca="1" si="7"/>
        <v>0</v>
      </c>
      <c r="K59" s="305"/>
      <c r="L59" s="432"/>
      <c r="M59" s="307"/>
      <c r="N59" s="624"/>
    </row>
    <row r="60" spans="3:14" ht="19.5" customHeight="1" x14ac:dyDescent="0.4">
      <c r="C60" s="433"/>
      <c r="D60" s="620"/>
      <c r="E60" s="814"/>
      <c r="F60" s="815"/>
      <c r="G60" s="430">
        <v>1</v>
      </c>
      <c r="H60" s="434"/>
      <c r="I60" s="435"/>
      <c r="J60" s="597">
        <f t="shared" ca="1" si="7"/>
        <v>0</v>
      </c>
      <c r="K60" s="305"/>
      <c r="L60" s="432"/>
      <c r="M60" s="307"/>
      <c r="N60" s="624"/>
    </row>
    <row r="61" spans="3:14" ht="19.5" customHeight="1" x14ac:dyDescent="0.4">
      <c r="C61" s="433"/>
      <c r="D61" s="620"/>
      <c r="E61" s="816"/>
      <c r="F61" s="817"/>
      <c r="G61" s="430">
        <v>1</v>
      </c>
      <c r="H61" s="434"/>
      <c r="I61" s="435"/>
      <c r="J61" s="597">
        <f t="shared" ca="1" si="5"/>
        <v>0</v>
      </c>
      <c r="K61" s="305"/>
      <c r="L61" s="432"/>
      <c r="M61" s="307"/>
      <c r="N61" s="624"/>
    </row>
    <row r="62" spans="3:14" ht="19.5" customHeight="1" x14ac:dyDescent="0.4">
      <c r="C62" s="433"/>
      <c r="D62" s="620"/>
      <c r="E62" s="816"/>
      <c r="F62" s="817"/>
      <c r="G62" s="430">
        <v>1</v>
      </c>
      <c r="H62" s="434"/>
      <c r="I62" s="435"/>
      <c r="J62" s="597">
        <f t="shared" ca="1" si="5"/>
        <v>0</v>
      </c>
      <c r="K62" s="305"/>
      <c r="L62" s="432"/>
      <c r="M62" s="307"/>
      <c r="N62" s="624"/>
    </row>
    <row r="63" spans="3:14" ht="19.5" customHeight="1" x14ac:dyDescent="0.4">
      <c r="C63" s="433"/>
      <c r="D63" s="620"/>
      <c r="E63" s="814"/>
      <c r="F63" s="815"/>
      <c r="G63" s="430">
        <v>1</v>
      </c>
      <c r="H63" s="434"/>
      <c r="I63" s="435"/>
      <c r="J63" s="597">
        <f t="shared" ca="1" si="5"/>
        <v>0</v>
      </c>
      <c r="K63" s="305"/>
      <c r="L63" s="432"/>
      <c r="M63" s="307"/>
      <c r="N63" s="624"/>
    </row>
    <row r="64" spans="3:14" ht="19.5" customHeight="1" x14ac:dyDescent="0.4">
      <c r="C64" s="433"/>
      <c r="D64" s="620"/>
      <c r="E64" s="825"/>
      <c r="F64" s="826"/>
      <c r="G64" s="430">
        <v>1</v>
      </c>
      <c r="H64" s="434"/>
      <c r="I64" s="435"/>
      <c r="J64" s="597">
        <f t="shared" ref="J64:J79" ca="1" si="8">IF((OFFSET(J64,-1,0)+H64-I64)&gt;=0,OFFSET(J64,-1,0)+H64-I64,"")</f>
        <v>0</v>
      </c>
      <c r="K64" s="305"/>
      <c r="L64" s="432"/>
      <c r="M64" s="307"/>
      <c r="N64" s="624"/>
    </row>
    <row r="65" spans="3:15" ht="19.5" customHeight="1" x14ac:dyDescent="0.4">
      <c r="C65" s="433"/>
      <c r="D65" s="620"/>
      <c r="E65" s="825"/>
      <c r="F65" s="826"/>
      <c r="G65" s="430">
        <v>1</v>
      </c>
      <c r="H65" s="434"/>
      <c r="I65" s="435"/>
      <c r="J65" s="597">
        <f t="shared" ca="1" si="8"/>
        <v>0</v>
      </c>
      <c r="K65" s="305"/>
      <c r="L65" s="432"/>
      <c r="M65" s="307"/>
      <c r="N65" s="624"/>
    </row>
    <row r="66" spans="3:15" ht="19.5" customHeight="1" x14ac:dyDescent="0.4">
      <c r="C66" s="433"/>
      <c r="D66" s="620"/>
      <c r="E66" s="825"/>
      <c r="F66" s="826"/>
      <c r="G66" s="430">
        <v>1</v>
      </c>
      <c r="H66" s="434"/>
      <c r="I66" s="435"/>
      <c r="J66" s="597">
        <f t="shared" ca="1" si="8"/>
        <v>0</v>
      </c>
      <c r="K66" s="305"/>
      <c r="L66" s="432"/>
      <c r="M66" s="307"/>
      <c r="N66" s="624"/>
    </row>
    <row r="67" spans="3:15" ht="19.5" customHeight="1" x14ac:dyDescent="0.4">
      <c r="C67" s="433"/>
      <c r="D67" s="620"/>
      <c r="E67" s="825"/>
      <c r="F67" s="826"/>
      <c r="G67" s="430">
        <v>1</v>
      </c>
      <c r="H67" s="434"/>
      <c r="I67" s="435"/>
      <c r="J67" s="597">
        <f t="shared" ca="1" si="8"/>
        <v>0</v>
      </c>
      <c r="K67" s="305"/>
      <c r="L67" s="432"/>
      <c r="M67" s="307"/>
      <c r="N67" s="624"/>
    </row>
    <row r="68" spans="3:15" ht="19.5" customHeight="1" x14ac:dyDescent="0.4">
      <c r="C68" s="433"/>
      <c r="D68" s="620"/>
      <c r="E68" s="825"/>
      <c r="F68" s="826"/>
      <c r="G68" s="430">
        <v>1</v>
      </c>
      <c r="H68" s="434"/>
      <c r="I68" s="435"/>
      <c r="J68" s="597">
        <f t="shared" ca="1" si="8"/>
        <v>0</v>
      </c>
      <c r="K68" s="305"/>
      <c r="L68" s="432"/>
      <c r="M68" s="307"/>
      <c r="N68" s="624"/>
    </row>
    <row r="69" spans="3:15" ht="19.5" customHeight="1" x14ac:dyDescent="0.4">
      <c r="C69" s="433"/>
      <c r="D69" s="620"/>
      <c r="E69" s="825"/>
      <c r="F69" s="826"/>
      <c r="G69" s="430">
        <v>1</v>
      </c>
      <c r="H69" s="434"/>
      <c r="I69" s="435"/>
      <c r="J69" s="597">
        <f t="shared" ca="1" si="8"/>
        <v>0</v>
      </c>
      <c r="K69" s="305"/>
      <c r="L69" s="432"/>
      <c r="M69" s="307"/>
      <c r="N69" s="624"/>
    </row>
    <row r="70" spans="3:15" ht="19.5" customHeight="1" x14ac:dyDescent="0.4">
      <c r="C70" s="433"/>
      <c r="D70" s="620"/>
      <c r="E70" s="825"/>
      <c r="F70" s="826"/>
      <c r="G70" s="430">
        <v>1</v>
      </c>
      <c r="H70" s="434"/>
      <c r="I70" s="435"/>
      <c r="J70" s="597">
        <f t="shared" ca="1" si="8"/>
        <v>0</v>
      </c>
      <c r="K70" s="305"/>
      <c r="L70" s="432"/>
      <c r="M70" s="307"/>
      <c r="N70" s="624"/>
    </row>
    <row r="71" spans="3:15" ht="19.5" customHeight="1" x14ac:dyDescent="0.4">
      <c r="C71" s="433"/>
      <c r="D71" s="620"/>
      <c r="E71" s="825"/>
      <c r="F71" s="826"/>
      <c r="G71" s="430">
        <v>1</v>
      </c>
      <c r="H71" s="434"/>
      <c r="I71" s="435"/>
      <c r="J71" s="597">
        <f t="shared" ca="1" si="8"/>
        <v>0</v>
      </c>
      <c r="K71" s="305"/>
      <c r="L71" s="432"/>
      <c r="M71" s="307"/>
      <c r="N71" s="624"/>
    </row>
    <row r="72" spans="3:15" ht="19.5" customHeight="1" x14ac:dyDescent="0.4">
      <c r="C72" s="433"/>
      <c r="D72" s="620"/>
      <c r="E72" s="825"/>
      <c r="F72" s="826"/>
      <c r="G72" s="430">
        <v>1</v>
      </c>
      <c r="H72" s="434"/>
      <c r="I72" s="435"/>
      <c r="J72" s="597">
        <f t="shared" ca="1" si="8"/>
        <v>0</v>
      </c>
      <c r="K72" s="305"/>
      <c r="L72" s="432"/>
      <c r="M72" s="307"/>
      <c r="N72" s="624"/>
    </row>
    <row r="73" spans="3:15" ht="19.5" customHeight="1" x14ac:dyDescent="0.4">
      <c r="C73" s="433"/>
      <c r="D73" s="620"/>
      <c r="E73" s="825"/>
      <c r="F73" s="826"/>
      <c r="G73" s="430">
        <v>1</v>
      </c>
      <c r="H73" s="434"/>
      <c r="I73" s="435"/>
      <c r="J73" s="597">
        <f t="shared" ca="1" si="8"/>
        <v>0</v>
      </c>
      <c r="K73" s="305"/>
      <c r="L73" s="432"/>
      <c r="M73" s="307"/>
      <c r="N73" s="624"/>
    </row>
    <row r="74" spans="3:15" ht="19.5" customHeight="1" x14ac:dyDescent="0.4">
      <c r="C74" s="433"/>
      <c r="D74" s="620"/>
      <c r="E74" s="825"/>
      <c r="F74" s="826"/>
      <c r="G74" s="430">
        <v>1</v>
      </c>
      <c r="H74" s="434"/>
      <c r="I74" s="435"/>
      <c r="J74" s="597">
        <f t="shared" ca="1" si="8"/>
        <v>0</v>
      </c>
      <c r="K74" s="305"/>
      <c r="L74" s="432"/>
      <c r="M74" s="307"/>
      <c r="N74" s="624"/>
    </row>
    <row r="75" spans="3:15" ht="19.5" customHeight="1" x14ac:dyDescent="0.4">
      <c r="C75" s="433"/>
      <c r="D75" s="620"/>
      <c r="E75" s="825"/>
      <c r="F75" s="826"/>
      <c r="G75" s="430">
        <v>1</v>
      </c>
      <c r="H75" s="434"/>
      <c r="I75" s="435"/>
      <c r="J75" s="597">
        <f t="shared" ca="1" si="8"/>
        <v>0</v>
      </c>
      <c r="K75" s="305"/>
      <c r="L75" s="432"/>
      <c r="M75" s="307"/>
      <c r="N75" s="624"/>
    </row>
    <row r="76" spans="3:15" ht="19.5" customHeight="1" x14ac:dyDescent="0.4">
      <c r="C76" s="433"/>
      <c r="D76" s="620"/>
      <c r="E76" s="825"/>
      <c r="F76" s="826"/>
      <c r="G76" s="430">
        <v>1</v>
      </c>
      <c r="H76" s="434"/>
      <c r="I76" s="435"/>
      <c r="J76" s="597">
        <f t="shared" ca="1" si="8"/>
        <v>0</v>
      </c>
      <c r="K76" s="305"/>
      <c r="L76" s="432"/>
      <c r="M76" s="307"/>
      <c r="N76" s="624"/>
    </row>
    <row r="77" spans="3:15" ht="19.5" customHeight="1" x14ac:dyDescent="0.4">
      <c r="C77" s="433"/>
      <c r="D77" s="620"/>
      <c r="E77" s="825"/>
      <c r="F77" s="826"/>
      <c r="G77" s="430">
        <v>1</v>
      </c>
      <c r="H77" s="434"/>
      <c r="I77" s="435"/>
      <c r="J77" s="597">
        <f t="shared" ref="J77" ca="1" si="9">IF((OFFSET(J77,-1,0)+H77-I77)&gt;=0,OFFSET(J77,-1,0)+H77-I77,"")</f>
        <v>0</v>
      </c>
      <c r="K77" s="305"/>
      <c r="L77" s="432"/>
      <c r="M77" s="307"/>
      <c r="N77" s="624"/>
    </row>
    <row r="78" spans="3:15" ht="19.5" customHeight="1" x14ac:dyDescent="0.4">
      <c r="C78" s="433"/>
      <c r="D78" s="620"/>
      <c r="E78" s="825"/>
      <c r="F78" s="826"/>
      <c r="G78" s="430">
        <v>1</v>
      </c>
      <c r="H78" s="434"/>
      <c r="I78" s="435"/>
      <c r="J78" s="597">
        <f t="shared" ca="1" si="8"/>
        <v>0</v>
      </c>
      <c r="K78" s="305"/>
      <c r="L78" s="432"/>
      <c r="M78" s="307"/>
      <c r="N78" s="624"/>
    </row>
    <row r="79" spans="3:15" ht="19.5" customHeight="1" x14ac:dyDescent="0.4">
      <c r="C79" s="433"/>
      <c r="D79" s="620"/>
      <c r="E79" s="825"/>
      <c r="F79" s="826"/>
      <c r="G79" s="430">
        <v>1</v>
      </c>
      <c r="H79" s="434"/>
      <c r="I79" s="435"/>
      <c r="J79" s="597">
        <f t="shared" ca="1" si="8"/>
        <v>0</v>
      </c>
      <c r="K79" s="305"/>
      <c r="L79" s="432"/>
      <c r="M79" s="307"/>
      <c r="N79" s="624"/>
    </row>
    <row r="80" spans="3:15" ht="24" customHeight="1" thickBot="1" x14ac:dyDescent="0.45">
      <c r="C80" s="127"/>
      <c r="D80" s="128"/>
      <c r="E80" s="739" t="s">
        <v>704</v>
      </c>
      <c r="F80" s="740"/>
      <c r="G80" s="740"/>
      <c r="H80" s="740"/>
      <c r="I80" s="740"/>
      <c r="J80" s="740"/>
      <c r="K80" s="452"/>
      <c r="L80" s="452"/>
      <c r="M80" s="452"/>
      <c r="N80" s="452"/>
      <c r="O80" s="442"/>
    </row>
    <row r="81" spans="2:22" ht="18.75" customHeight="1" thickTop="1" x14ac:dyDescent="0.4">
      <c r="C81" s="802" t="s">
        <v>56</v>
      </c>
      <c r="D81" s="803"/>
      <c r="E81" s="803"/>
      <c r="F81" s="803"/>
      <c r="G81" s="804"/>
      <c r="H81" s="640" t="str">
        <f ca="1">IF(SUM(H9:OFFSET(H81,-1,0))&gt;0,SUM(H9:OFFSET(H81,-1,0)),"")</f>
        <v/>
      </c>
      <c r="I81" s="641" t="str">
        <f ca="1">IF(SUM(I9:OFFSET(I81,-1,0))&gt;0,SUM(I9:OFFSET(I81,-1,0)),"")</f>
        <v/>
      </c>
      <c r="J81" s="642" t="str">
        <f ca="1">IFERROR(SUM(H81-I81),"")</f>
        <v/>
      </c>
      <c r="K81" s="153"/>
      <c r="L81" s="154"/>
      <c r="M81" s="155"/>
      <c r="N81" s="156"/>
    </row>
    <row r="82" spans="2:22" ht="18.75" customHeight="1" x14ac:dyDescent="0.4">
      <c r="C82" s="93" t="s">
        <v>57</v>
      </c>
      <c r="D82" s="94"/>
      <c r="E82" s="95"/>
      <c r="F82" s="95"/>
      <c r="G82" s="96"/>
      <c r="H82" s="96"/>
      <c r="I82" s="97"/>
      <c r="J82" s="98"/>
      <c r="K82" s="98"/>
      <c r="L82" s="98"/>
    </row>
    <row r="83" spans="2:22" ht="19.5" customHeight="1" x14ac:dyDescent="0.4">
      <c r="C83" s="130"/>
      <c r="D83" s="130"/>
      <c r="E83" s="130"/>
      <c r="F83" s="130"/>
      <c r="G83" s="130"/>
      <c r="H83" s="130"/>
      <c r="I83" s="130"/>
      <c r="J83" s="130"/>
      <c r="K83" s="130"/>
      <c r="L83" s="130"/>
      <c r="Q83" s="38"/>
      <c r="R83" s="38"/>
      <c r="S83" s="38"/>
      <c r="T83" s="38"/>
      <c r="U83" s="38"/>
      <c r="V83" s="38"/>
    </row>
    <row r="84" spans="2:22" s="40" customFormat="1" ht="19.5" customHeight="1" x14ac:dyDescent="0.45">
      <c r="B84" s="99"/>
      <c r="C84" s="100" t="s">
        <v>90</v>
      </c>
      <c r="D84" s="159">
        <v>1</v>
      </c>
      <c r="E84" s="805" t="s">
        <v>163</v>
      </c>
      <c r="F84" s="805"/>
      <c r="G84" s="37"/>
      <c r="H84" s="102"/>
      <c r="I84" s="122"/>
      <c r="J84" s="123"/>
      <c r="K84" s="38"/>
      <c r="L84" s="101"/>
      <c r="M84" s="103"/>
      <c r="O84" s="99"/>
      <c r="P84" s="125"/>
    </row>
    <row r="85" spans="2:22" s="40" customFormat="1" ht="19.5" customHeight="1" x14ac:dyDescent="0.45">
      <c r="B85" s="99"/>
      <c r="C85" s="806" t="s">
        <v>59</v>
      </c>
      <c r="D85" s="806"/>
      <c r="E85" s="807" t="s">
        <v>60</v>
      </c>
      <c r="F85" s="808"/>
      <c r="G85" s="104"/>
      <c r="H85" s="809"/>
      <c r="I85" s="809"/>
      <c r="J85" s="810"/>
      <c r="K85" s="810"/>
      <c r="L85" s="810"/>
      <c r="M85" s="39"/>
      <c r="O85" s="99"/>
      <c r="Q85" s="600"/>
      <c r="R85" s="36" t="s">
        <v>694</v>
      </c>
    </row>
    <row r="86" spans="2:22" s="40" customFormat="1" ht="19.5" customHeight="1" x14ac:dyDescent="0.45">
      <c r="B86" s="99"/>
      <c r="C86" s="806"/>
      <c r="D86" s="806"/>
      <c r="E86" s="314" t="s">
        <v>87</v>
      </c>
      <c r="F86" s="120" t="s">
        <v>88</v>
      </c>
      <c r="G86" s="104"/>
      <c r="H86" s="809"/>
      <c r="I86" s="809"/>
      <c r="J86" s="328"/>
      <c r="K86" s="811"/>
      <c r="L86" s="811"/>
      <c r="M86" s="39"/>
      <c r="O86" s="99"/>
      <c r="Q86" s="37" t="s">
        <v>824</v>
      </c>
    </row>
    <row r="87" spans="2:22" s="40" customFormat="1" ht="19.5" customHeight="1" x14ac:dyDescent="0.45">
      <c r="B87" s="99"/>
      <c r="C87" s="798" t="s">
        <v>451</v>
      </c>
      <c r="D87" s="798"/>
      <c r="E87" s="627">
        <f>SUMIFS($H$9:$H$80,$D$9:$D$80,C87,$G$9:$G$80,$D$84)</f>
        <v>0</v>
      </c>
      <c r="F87" s="443"/>
      <c r="G87" s="104"/>
      <c r="H87" s="799"/>
      <c r="I87" s="799"/>
      <c r="J87" s="329"/>
      <c r="K87" s="795"/>
      <c r="L87" s="795"/>
      <c r="M87" s="39"/>
      <c r="O87" s="99"/>
      <c r="Q87" s="626" t="s">
        <v>820</v>
      </c>
    </row>
    <row r="88" spans="2:22" s="40" customFormat="1" ht="19.5" customHeight="1" x14ac:dyDescent="0.45">
      <c r="B88" s="99"/>
      <c r="C88" s="798" t="s">
        <v>452</v>
      </c>
      <c r="D88" s="798"/>
      <c r="E88" s="628">
        <f>SUMIFS($H$9:$H$80,$D$9:$D$80,C88,$G$9:$G$80,$D$84)</f>
        <v>0</v>
      </c>
      <c r="F88" s="443"/>
      <c r="G88" s="104"/>
      <c r="H88" s="799"/>
      <c r="I88" s="799"/>
      <c r="J88" s="329"/>
      <c r="K88" s="795"/>
      <c r="L88" s="795"/>
      <c r="M88" s="39"/>
      <c r="O88" s="99"/>
      <c r="Q88" s="40" t="s">
        <v>754</v>
      </c>
    </row>
    <row r="89" spans="2:22" s="40" customFormat="1" ht="19.5" customHeight="1" x14ac:dyDescent="0.45">
      <c r="B89" s="99"/>
      <c r="C89" s="798" t="s">
        <v>453</v>
      </c>
      <c r="D89" s="798"/>
      <c r="E89" s="628">
        <f>SUMIFS($H$9:$H$80,$D$9:$D$80,C89,$G$9:$G$80,$D$84)</f>
        <v>0</v>
      </c>
      <c r="F89" s="443"/>
      <c r="G89" s="104"/>
      <c r="H89" s="799"/>
      <c r="I89" s="799"/>
      <c r="J89" s="329"/>
      <c r="K89" s="795"/>
      <c r="L89" s="795"/>
      <c r="M89" s="39"/>
      <c r="O89" s="99"/>
    </row>
    <row r="90" spans="2:22" s="40" customFormat="1" ht="19.5" customHeight="1" x14ac:dyDescent="0.45">
      <c r="B90" s="99"/>
      <c r="C90" s="798" t="s">
        <v>454</v>
      </c>
      <c r="D90" s="798"/>
      <c r="E90" s="444"/>
      <c r="F90" s="629">
        <f>SUMIFS($I$9:$I$80,$D$9:$D$80,C90,$G$9:$G$80,$D$84)</f>
        <v>0</v>
      </c>
      <c r="G90" s="104"/>
      <c r="H90" s="799"/>
      <c r="I90" s="799"/>
      <c r="J90" s="330"/>
      <c r="K90" s="795"/>
      <c r="L90" s="795"/>
      <c r="M90" s="39"/>
      <c r="O90" s="99"/>
    </row>
    <row r="91" spans="2:22" s="40" customFormat="1" ht="19.5" customHeight="1" x14ac:dyDescent="0.45">
      <c r="B91" s="99"/>
      <c r="C91" s="798" t="s">
        <v>455</v>
      </c>
      <c r="D91" s="798"/>
      <c r="E91" s="444"/>
      <c r="F91" s="629">
        <f>SUMIFS($I$9:$I$80,$D$9:$D$80,C91,$G$9:$G$80,$D$84)</f>
        <v>0</v>
      </c>
      <c r="G91" s="104"/>
      <c r="H91" s="799"/>
      <c r="I91" s="799"/>
      <c r="J91" s="330"/>
      <c r="K91" s="795"/>
      <c r="L91" s="795"/>
      <c r="M91" s="39"/>
      <c r="O91" s="99"/>
    </row>
    <row r="92" spans="2:22" s="40" customFormat="1" ht="19.5" customHeight="1" x14ac:dyDescent="0.45">
      <c r="B92" s="99"/>
      <c r="C92" s="798" t="s">
        <v>456</v>
      </c>
      <c r="D92" s="798"/>
      <c r="E92" s="444"/>
      <c r="F92" s="629">
        <f>SUMIFS($I$9:$I$80,$D$9:$D$80,C92,$G$9:$G$80,$D$84)</f>
        <v>0</v>
      </c>
      <c r="G92" s="104"/>
      <c r="H92" s="799"/>
      <c r="I92" s="799"/>
      <c r="J92" s="330"/>
      <c r="K92" s="795"/>
      <c r="L92" s="795"/>
      <c r="M92" s="39"/>
      <c r="O92" s="99"/>
    </row>
    <row r="93" spans="2:22" s="40" customFormat="1" ht="19.5" customHeight="1" x14ac:dyDescent="0.45">
      <c r="B93" s="99"/>
      <c r="C93" s="798" t="s">
        <v>457</v>
      </c>
      <c r="D93" s="798"/>
      <c r="E93" s="444"/>
      <c r="F93" s="629">
        <f>SUMIFS($I$9:$I$80,$D$9:$D$80,C93,$G$9:$G$80,$D$84)</f>
        <v>0</v>
      </c>
      <c r="G93" s="104"/>
      <c r="H93" s="799"/>
      <c r="I93" s="799"/>
      <c r="J93" s="330"/>
      <c r="K93" s="795"/>
      <c r="L93" s="795"/>
      <c r="M93" s="39"/>
      <c r="O93" s="99"/>
    </row>
    <row r="94" spans="2:22" s="40" customFormat="1" ht="19.5" customHeight="1" x14ac:dyDescent="0.45">
      <c r="B94" s="99"/>
      <c r="C94" s="798" t="s">
        <v>458</v>
      </c>
      <c r="D94" s="798"/>
      <c r="E94" s="445"/>
      <c r="F94" s="629">
        <f>SUMIFS($I$9:$I$80,$D$9:$D$80,C94,$G$9:$G$80,$D$84)</f>
        <v>0</v>
      </c>
      <c r="G94" s="104"/>
      <c r="H94" s="799"/>
      <c r="I94" s="799"/>
      <c r="J94" s="330"/>
      <c r="K94" s="795"/>
      <c r="L94" s="795"/>
      <c r="M94" s="39"/>
      <c r="O94" s="99"/>
    </row>
    <row r="95" spans="2:22" s="40" customFormat="1" ht="19.5" customHeight="1" thickBot="1" x14ac:dyDescent="0.5">
      <c r="B95" s="99"/>
      <c r="C95" s="793" t="s">
        <v>577</v>
      </c>
      <c r="D95" s="793"/>
      <c r="E95" s="446"/>
      <c r="F95" s="630">
        <f>E96-SUM(F87:F94)</f>
        <v>0</v>
      </c>
      <c r="G95" s="104"/>
      <c r="H95" s="794"/>
      <c r="I95" s="794"/>
      <c r="J95" s="330"/>
      <c r="K95" s="795"/>
      <c r="L95" s="795"/>
      <c r="M95" s="39"/>
      <c r="O95" s="99"/>
    </row>
    <row r="96" spans="2:22" s="40" customFormat="1" ht="19.5" customHeight="1" thickTop="1" x14ac:dyDescent="0.45">
      <c r="B96" s="99"/>
      <c r="C96" s="796" t="s">
        <v>56</v>
      </c>
      <c r="D96" s="796"/>
      <c r="E96" s="632">
        <f>SUM(E87:E95)</f>
        <v>0</v>
      </c>
      <c r="F96" s="631">
        <f>SUM(F87:F95)</f>
        <v>0</v>
      </c>
      <c r="G96" s="104"/>
      <c r="H96" s="794"/>
      <c r="I96" s="794"/>
      <c r="J96" s="330"/>
      <c r="K96" s="797"/>
      <c r="L96" s="797"/>
      <c r="M96" s="39"/>
      <c r="O96" s="99"/>
    </row>
    <row r="97" spans="2:18" s="40" customFormat="1" ht="10.5" customHeight="1" x14ac:dyDescent="0.45">
      <c r="B97" s="99"/>
      <c r="C97" s="105"/>
      <c r="D97" s="106"/>
      <c r="E97" s="107"/>
      <c r="F97" s="108"/>
      <c r="H97" s="109"/>
      <c r="I97" s="110"/>
      <c r="J97" s="111"/>
      <c r="K97" s="111"/>
      <c r="L97" s="110"/>
      <c r="M97" s="103"/>
      <c r="O97" s="99"/>
      <c r="P97" s="39"/>
    </row>
    <row r="98" spans="2:18" s="41" customFormat="1" ht="19.5" customHeight="1" x14ac:dyDescent="0.45">
      <c r="C98" s="42" t="s">
        <v>168</v>
      </c>
      <c r="D98" s="43"/>
      <c r="E98" s="42"/>
      <c r="F98" s="42"/>
      <c r="G98" s="42"/>
      <c r="H98" s="42"/>
      <c r="I98" s="42"/>
      <c r="J98" s="42"/>
      <c r="K98" s="112"/>
      <c r="L98" s="112"/>
      <c r="M98" s="112"/>
    </row>
    <row r="99" spans="2:18" s="41" customFormat="1" ht="19.5" customHeight="1" x14ac:dyDescent="0.45">
      <c r="C99" s="113" t="s">
        <v>61</v>
      </c>
      <c r="D99" s="113" t="s">
        <v>167</v>
      </c>
      <c r="E99" s="790" t="s">
        <v>578</v>
      </c>
      <c r="F99" s="791"/>
      <c r="G99" s="791"/>
      <c r="H99" s="791"/>
      <c r="I99" s="791"/>
      <c r="J99" s="791"/>
      <c r="K99" s="791"/>
      <c r="L99" s="791"/>
      <c r="M99" s="792"/>
    </row>
    <row r="100" spans="2:18" s="41" customFormat="1" ht="19.5" customHeight="1" x14ac:dyDescent="0.45">
      <c r="C100" s="113">
        <v>1</v>
      </c>
      <c r="D100" s="113" t="s">
        <v>143</v>
      </c>
      <c r="E100" s="787" t="s">
        <v>146</v>
      </c>
      <c r="F100" s="788"/>
      <c r="G100" s="788"/>
      <c r="H100" s="788"/>
      <c r="I100" s="788"/>
      <c r="J100" s="788"/>
      <c r="K100" s="788"/>
      <c r="L100" s="788"/>
      <c r="M100" s="789"/>
    </row>
    <row r="101" spans="2:18" s="41" customFormat="1" ht="19.5" customHeight="1" x14ac:dyDescent="0.45">
      <c r="C101" s="113">
        <v>2</v>
      </c>
      <c r="D101" s="113" t="s">
        <v>144</v>
      </c>
      <c r="E101" s="787" t="s">
        <v>357</v>
      </c>
      <c r="F101" s="788"/>
      <c r="G101" s="788"/>
      <c r="H101" s="788"/>
      <c r="I101" s="788"/>
      <c r="J101" s="788"/>
      <c r="K101" s="788"/>
      <c r="L101" s="788"/>
      <c r="M101" s="789"/>
    </row>
    <row r="102" spans="2:18" s="41" customFormat="1" ht="19.5" customHeight="1" x14ac:dyDescent="0.45">
      <c r="C102" s="113">
        <v>3</v>
      </c>
      <c r="D102" s="113" t="s">
        <v>5</v>
      </c>
      <c r="E102" s="787" t="s">
        <v>428</v>
      </c>
      <c r="F102" s="788"/>
      <c r="G102" s="788"/>
      <c r="H102" s="788"/>
      <c r="I102" s="788"/>
      <c r="J102" s="788"/>
      <c r="K102" s="788"/>
      <c r="L102" s="788"/>
      <c r="M102" s="789"/>
    </row>
    <row r="103" spans="2:18" s="41" customFormat="1" ht="19.5" customHeight="1" x14ac:dyDescent="0.45">
      <c r="C103" s="113">
        <v>4</v>
      </c>
      <c r="D103" s="113" t="s">
        <v>62</v>
      </c>
      <c r="E103" s="787" t="s">
        <v>63</v>
      </c>
      <c r="F103" s="788"/>
      <c r="G103" s="788"/>
      <c r="H103" s="788"/>
      <c r="I103" s="788"/>
      <c r="J103" s="788"/>
      <c r="K103" s="788"/>
      <c r="L103" s="788"/>
      <c r="M103" s="789"/>
    </row>
    <row r="104" spans="2:18" s="41" customFormat="1" ht="36" customHeight="1" x14ac:dyDescent="0.45">
      <c r="C104" s="113">
        <v>5</v>
      </c>
      <c r="D104" s="114" t="s">
        <v>11</v>
      </c>
      <c r="E104" s="782" t="s">
        <v>672</v>
      </c>
      <c r="F104" s="783"/>
      <c r="G104" s="783"/>
      <c r="H104" s="783"/>
      <c r="I104" s="783"/>
      <c r="J104" s="783"/>
      <c r="K104" s="783"/>
      <c r="L104" s="783"/>
      <c r="M104" s="784"/>
    </row>
    <row r="105" spans="2:18" s="41" customFormat="1" ht="19.5" customHeight="1" x14ac:dyDescent="0.45">
      <c r="C105" s="113">
        <v>6</v>
      </c>
      <c r="D105" s="113" t="s">
        <v>12</v>
      </c>
      <c r="E105" s="782" t="s">
        <v>79</v>
      </c>
      <c r="F105" s="783"/>
      <c r="G105" s="783"/>
      <c r="H105" s="783"/>
      <c r="I105" s="783"/>
      <c r="J105" s="783"/>
      <c r="K105" s="783"/>
      <c r="L105" s="783"/>
      <c r="M105" s="784"/>
    </row>
    <row r="106" spans="2:18" s="41" customFormat="1" ht="36" customHeight="1" x14ac:dyDescent="0.45">
      <c r="C106" s="115">
        <v>7</v>
      </c>
      <c r="D106" s="115" t="s">
        <v>134</v>
      </c>
      <c r="E106" s="782" t="s">
        <v>673</v>
      </c>
      <c r="F106" s="785"/>
      <c r="G106" s="785"/>
      <c r="H106" s="785"/>
      <c r="I106" s="785"/>
      <c r="J106" s="785"/>
      <c r="K106" s="785"/>
      <c r="L106" s="785"/>
      <c r="M106" s="786"/>
    </row>
    <row r="107" spans="2:18" s="41" customFormat="1" ht="19.5" customHeight="1" x14ac:dyDescent="0.45">
      <c r="C107" s="115">
        <v>8</v>
      </c>
      <c r="D107" s="115" t="s">
        <v>7</v>
      </c>
      <c r="E107" s="787" t="s">
        <v>149</v>
      </c>
      <c r="F107" s="788"/>
      <c r="G107" s="788"/>
      <c r="H107" s="788"/>
      <c r="I107" s="788"/>
      <c r="J107" s="788"/>
      <c r="K107" s="788"/>
      <c r="L107" s="788"/>
      <c r="M107" s="789"/>
    </row>
    <row r="108" spans="2:18" ht="18.75" customHeight="1" x14ac:dyDescent="0.4"/>
    <row r="109" spans="2:18" ht="24" customHeight="1" x14ac:dyDescent="0.45">
      <c r="C109" s="316" t="s">
        <v>633</v>
      </c>
      <c r="Q109" s="626" t="s">
        <v>820</v>
      </c>
    </row>
    <row r="110" spans="2:18" ht="18" customHeight="1" x14ac:dyDescent="0.45">
      <c r="I110" s="317"/>
      <c r="J110" s="123"/>
      <c r="L110" s="101"/>
      <c r="M110" s="103"/>
      <c r="N110" s="40"/>
    </row>
    <row r="111" spans="2:18" ht="18" customHeight="1" x14ac:dyDescent="0.4">
      <c r="E111" s="318" t="s">
        <v>634</v>
      </c>
      <c r="F111" s="737"/>
      <c r="G111" s="738"/>
      <c r="H111" s="319"/>
      <c r="I111" s="320"/>
      <c r="J111" s="321" t="s">
        <v>635</v>
      </c>
      <c r="K111" s="757" t="s">
        <v>636</v>
      </c>
      <c r="L111" s="779"/>
      <c r="M111" s="780" t="s">
        <v>637</v>
      </c>
      <c r="N111" s="781"/>
      <c r="P111" s="36"/>
      <c r="Q111" s="600"/>
      <c r="R111" s="36" t="s">
        <v>694</v>
      </c>
    </row>
    <row r="112" spans="2:18" ht="18" customHeight="1" x14ac:dyDescent="0.4">
      <c r="E112" s="322"/>
      <c r="F112" s="737"/>
      <c r="G112" s="738"/>
      <c r="H112" s="323"/>
      <c r="I112" s="324" t="s">
        <v>638</v>
      </c>
      <c r="J112" s="447"/>
      <c r="K112" s="775"/>
      <c r="L112" s="776"/>
      <c r="M112" s="777">
        <f>K112</f>
        <v>0</v>
      </c>
      <c r="N112" s="778"/>
      <c r="Q112" s="37" t="s">
        <v>824</v>
      </c>
    </row>
    <row r="113" spans="5:18" ht="18" customHeight="1" x14ac:dyDescent="0.4">
      <c r="E113" s="325" t="s">
        <v>639</v>
      </c>
      <c r="F113" s="737"/>
      <c r="G113" s="737"/>
      <c r="H113" s="323"/>
      <c r="I113" s="326" t="s">
        <v>640</v>
      </c>
      <c r="J113" s="448"/>
      <c r="K113" s="775"/>
      <c r="L113" s="776"/>
      <c r="M113" s="777">
        <f t="shared" ref="M113:M114" si="10">K113</f>
        <v>0</v>
      </c>
      <c r="N113" s="778"/>
    </row>
    <row r="114" spans="5:18" ht="18" customHeight="1" x14ac:dyDescent="0.4">
      <c r="E114" s="327" t="s">
        <v>641</v>
      </c>
      <c r="F114" s="756"/>
      <c r="G114" s="756"/>
      <c r="H114" s="323"/>
      <c r="I114" s="326" t="s">
        <v>642</v>
      </c>
      <c r="J114" s="448"/>
      <c r="K114" s="775"/>
      <c r="L114" s="776"/>
      <c r="M114" s="777">
        <f t="shared" si="10"/>
        <v>0</v>
      </c>
      <c r="N114" s="778"/>
      <c r="Q114" s="408"/>
      <c r="R114" s="404" t="s">
        <v>748</v>
      </c>
    </row>
    <row r="115" spans="5:18" ht="18" customHeight="1" x14ac:dyDescent="0.4">
      <c r="I115" s="326" t="s">
        <v>643</v>
      </c>
      <c r="J115" s="448"/>
      <c r="K115" s="765"/>
      <c r="L115" s="766"/>
      <c r="M115" s="767"/>
      <c r="N115" s="768"/>
    </row>
    <row r="116" spans="5:18" ht="18" customHeight="1" thickBot="1" x14ac:dyDescent="0.45">
      <c r="I116" s="326" t="s">
        <v>644</v>
      </c>
      <c r="J116" s="449"/>
      <c r="K116" s="765"/>
      <c r="L116" s="766"/>
      <c r="M116" s="769"/>
      <c r="N116" s="770"/>
    </row>
    <row r="117" spans="5:18" ht="18" customHeight="1" thickTop="1" thickBot="1" x14ac:dyDescent="0.45">
      <c r="I117" s="326" t="s">
        <v>645</v>
      </c>
      <c r="J117" s="633">
        <f>SUM(J112:J116)</f>
        <v>0</v>
      </c>
      <c r="K117" s="771">
        <f>SUM(K112:L116)</f>
        <v>0</v>
      </c>
      <c r="L117" s="772"/>
      <c r="M117" s="773">
        <f>SUM(M112:N114)</f>
        <v>0</v>
      </c>
      <c r="N117" s="774"/>
    </row>
    <row r="118" spans="5:18" ht="18" customHeight="1" thickTop="1" x14ac:dyDescent="0.4">
      <c r="I118" s="741" t="s">
        <v>646</v>
      </c>
      <c r="J118" s="742"/>
      <c r="K118" s="742"/>
      <c r="L118" s="742"/>
      <c r="M118" s="742"/>
      <c r="N118" s="742"/>
    </row>
    <row r="119" spans="5:18" ht="18" customHeight="1" x14ac:dyDescent="0.4"/>
    <row r="120" spans="5:18" ht="18" customHeight="1" x14ac:dyDescent="0.4">
      <c r="E120" s="318" t="s">
        <v>634</v>
      </c>
      <c r="F120" s="737"/>
      <c r="G120" s="738"/>
      <c r="H120" s="319"/>
      <c r="I120" s="320"/>
      <c r="J120" s="321" t="s">
        <v>635</v>
      </c>
      <c r="K120" s="757" t="s">
        <v>636</v>
      </c>
      <c r="L120" s="757"/>
      <c r="M120" s="758" t="s">
        <v>637</v>
      </c>
      <c r="N120" s="759"/>
    </row>
    <row r="121" spans="5:18" ht="18" customHeight="1" x14ac:dyDescent="0.4">
      <c r="E121" s="322"/>
      <c r="F121" s="737"/>
      <c r="G121" s="738"/>
      <c r="H121" s="323"/>
      <c r="I121" s="324" t="s">
        <v>638</v>
      </c>
      <c r="J121" s="405"/>
      <c r="K121" s="763"/>
      <c r="L121" s="764"/>
      <c r="M121" s="754">
        <f>K121</f>
        <v>0</v>
      </c>
      <c r="N121" s="755"/>
    </row>
    <row r="122" spans="5:18" ht="18" customHeight="1" x14ac:dyDescent="0.4">
      <c r="E122" s="325" t="s">
        <v>639</v>
      </c>
      <c r="F122" s="737"/>
      <c r="G122" s="737"/>
      <c r="H122" s="323"/>
      <c r="I122" s="326" t="s">
        <v>640</v>
      </c>
      <c r="J122" s="406"/>
      <c r="K122" s="763"/>
      <c r="L122" s="764"/>
      <c r="M122" s="754">
        <f t="shared" ref="M122:M123" si="11">K122</f>
        <v>0</v>
      </c>
      <c r="N122" s="755"/>
    </row>
    <row r="123" spans="5:18" ht="18" customHeight="1" x14ac:dyDescent="0.4">
      <c r="E123" s="327" t="s">
        <v>641</v>
      </c>
      <c r="F123" s="756"/>
      <c r="G123" s="756"/>
      <c r="H123" s="323"/>
      <c r="I123" s="326" t="s">
        <v>642</v>
      </c>
      <c r="J123" s="406"/>
      <c r="K123" s="763"/>
      <c r="L123" s="764"/>
      <c r="M123" s="754">
        <f t="shared" si="11"/>
        <v>0</v>
      </c>
      <c r="N123" s="755"/>
    </row>
    <row r="124" spans="5:18" ht="18" customHeight="1" x14ac:dyDescent="0.4">
      <c r="I124" s="326" t="s">
        <v>643</v>
      </c>
      <c r="J124" s="406"/>
      <c r="K124" s="760"/>
      <c r="L124" s="760"/>
      <c r="M124" s="744"/>
      <c r="N124" s="745"/>
    </row>
    <row r="125" spans="5:18" ht="18" customHeight="1" thickBot="1" x14ac:dyDescent="0.45">
      <c r="I125" s="326" t="s">
        <v>644</v>
      </c>
      <c r="J125" s="407"/>
      <c r="K125" s="760"/>
      <c r="L125" s="760"/>
      <c r="M125" s="746"/>
      <c r="N125" s="747"/>
    </row>
    <row r="126" spans="5:18" ht="18" customHeight="1" thickTop="1" thickBot="1" x14ac:dyDescent="0.45">
      <c r="I126" s="326" t="s">
        <v>645</v>
      </c>
      <c r="J126" s="634">
        <f>SUM(J121:J125)</f>
        <v>0</v>
      </c>
      <c r="K126" s="761">
        <f>SUM(K121:L125)</f>
        <v>0</v>
      </c>
      <c r="L126" s="762"/>
      <c r="M126" s="750">
        <f>SUM(M121:N123)</f>
        <v>0</v>
      </c>
      <c r="N126" s="751"/>
    </row>
    <row r="127" spans="5:18" ht="18" customHeight="1" thickTop="1" x14ac:dyDescent="0.4">
      <c r="I127" s="741" t="s">
        <v>646</v>
      </c>
      <c r="J127" s="742"/>
      <c r="K127" s="742"/>
      <c r="L127" s="742"/>
      <c r="M127" s="742"/>
      <c r="N127" s="742"/>
    </row>
    <row r="128" spans="5:18" ht="18" customHeight="1" x14ac:dyDescent="0.4"/>
    <row r="129" spans="5:14" ht="18" customHeight="1" x14ac:dyDescent="0.4">
      <c r="E129" s="318" t="s">
        <v>634</v>
      </c>
      <c r="F129" s="737"/>
      <c r="G129" s="738"/>
      <c r="H129" s="319"/>
      <c r="I129" s="320"/>
      <c r="J129" s="321" t="s">
        <v>635</v>
      </c>
      <c r="K129" s="757" t="s">
        <v>636</v>
      </c>
      <c r="L129" s="757"/>
      <c r="M129" s="758" t="s">
        <v>637</v>
      </c>
      <c r="N129" s="759"/>
    </row>
    <row r="130" spans="5:14" ht="18" customHeight="1" x14ac:dyDescent="0.4">
      <c r="E130" s="322"/>
      <c r="F130" s="737"/>
      <c r="G130" s="738"/>
      <c r="H130" s="323"/>
      <c r="I130" s="324" t="s">
        <v>638</v>
      </c>
      <c r="J130" s="405"/>
      <c r="K130" s="752"/>
      <c r="L130" s="753"/>
      <c r="M130" s="754">
        <f>K130</f>
        <v>0</v>
      </c>
      <c r="N130" s="755"/>
    </row>
    <row r="131" spans="5:14" ht="18" customHeight="1" x14ac:dyDescent="0.4">
      <c r="E131" s="325" t="s">
        <v>639</v>
      </c>
      <c r="F131" s="737"/>
      <c r="G131" s="737"/>
      <c r="H131" s="323"/>
      <c r="I131" s="326" t="s">
        <v>640</v>
      </c>
      <c r="J131" s="406"/>
      <c r="K131" s="752"/>
      <c r="L131" s="753"/>
      <c r="M131" s="754">
        <f t="shared" ref="M131:M132" si="12">K131</f>
        <v>0</v>
      </c>
      <c r="N131" s="755"/>
    </row>
    <row r="132" spans="5:14" ht="18" customHeight="1" x14ac:dyDescent="0.4">
      <c r="E132" s="327" t="s">
        <v>641</v>
      </c>
      <c r="F132" s="756"/>
      <c r="G132" s="756"/>
      <c r="H132" s="323"/>
      <c r="I132" s="326" t="s">
        <v>642</v>
      </c>
      <c r="J132" s="406"/>
      <c r="K132" s="752"/>
      <c r="L132" s="753"/>
      <c r="M132" s="754">
        <f t="shared" si="12"/>
        <v>0</v>
      </c>
      <c r="N132" s="755"/>
    </row>
    <row r="133" spans="5:14" ht="18" customHeight="1" x14ac:dyDescent="0.4">
      <c r="I133" s="326" t="s">
        <v>643</v>
      </c>
      <c r="J133" s="406"/>
      <c r="K133" s="743"/>
      <c r="L133" s="743"/>
      <c r="M133" s="744"/>
      <c r="N133" s="745"/>
    </row>
    <row r="134" spans="5:14" ht="18" customHeight="1" thickBot="1" x14ac:dyDescent="0.45">
      <c r="I134" s="326" t="s">
        <v>644</v>
      </c>
      <c r="J134" s="407"/>
      <c r="K134" s="743"/>
      <c r="L134" s="743"/>
      <c r="M134" s="746"/>
      <c r="N134" s="747"/>
    </row>
    <row r="135" spans="5:14" ht="18" customHeight="1" thickTop="1" thickBot="1" x14ac:dyDescent="0.45">
      <c r="I135" s="326" t="s">
        <v>645</v>
      </c>
      <c r="J135" s="634">
        <f>SUM(J130:J134)</f>
        <v>0</v>
      </c>
      <c r="K135" s="748">
        <f>SUM(K130:L134)</f>
        <v>0</v>
      </c>
      <c r="L135" s="749"/>
      <c r="M135" s="750">
        <f>SUM(M130:N132)</f>
        <v>0</v>
      </c>
      <c r="N135" s="751"/>
    </row>
    <row r="136" spans="5:14" ht="18" customHeight="1" thickTop="1" x14ac:dyDescent="0.4">
      <c r="I136" s="741" t="s">
        <v>646</v>
      </c>
      <c r="J136" s="742"/>
      <c r="K136" s="742"/>
      <c r="L136" s="742"/>
      <c r="M136" s="742"/>
      <c r="N136" s="742"/>
    </row>
    <row r="137" spans="5:14" ht="18" customHeight="1" x14ac:dyDescent="0.4"/>
  </sheetData>
  <mergeCells count="183">
    <mergeCell ref="E1:I1"/>
    <mergeCell ref="E63:F63"/>
    <mergeCell ref="E64:F64"/>
    <mergeCell ref="E65:F65"/>
    <mergeCell ref="E66:F66"/>
    <mergeCell ref="E67:F67"/>
    <mergeCell ref="E68:F68"/>
    <mergeCell ref="E69:F69"/>
    <mergeCell ref="E48:F48"/>
    <mergeCell ref="E49:F49"/>
    <mergeCell ref="E50:F50"/>
    <mergeCell ref="E51:F51"/>
    <mergeCell ref="E61:F61"/>
    <mergeCell ref="E62:F62"/>
    <mergeCell ref="E52:F52"/>
    <mergeCell ref="E53:F53"/>
    <mergeCell ref="E54:F54"/>
    <mergeCell ref="E55:F55"/>
    <mergeCell ref="E56:F56"/>
    <mergeCell ref="E57:F57"/>
    <mergeCell ref="E58:F58"/>
    <mergeCell ref="E59:F59"/>
    <mergeCell ref="E60:F60"/>
    <mergeCell ref="E39:F39"/>
    <mergeCell ref="E79:F79"/>
    <mergeCell ref="E71:F71"/>
    <mergeCell ref="E72:F72"/>
    <mergeCell ref="E73:F73"/>
    <mergeCell ref="E70:F70"/>
    <mergeCell ref="E76:F76"/>
    <mergeCell ref="E78:F78"/>
    <mergeCell ref="E75:F75"/>
    <mergeCell ref="E74:F74"/>
    <mergeCell ref="E77:F77"/>
    <mergeCell ref="E40:F40"/>
    <mergeCell ref="E41:F41"/>
    <mergeCell ref="E42:F42"/>
    <mergeCell ref="E43:F43"/>
    <mergeCell ref="E44:F44"/>
    <mergeCell ref="E45:F45"/>
    <mergeCell ref="E46:F46"/>
    <mergeCell ref="E47:F47"/>
    <mergeCell ref="E14:F14"/>
    <mergeCell ref="L3:N3"/>
    <mergeCell ref="C4:N4"/>
    <mergeCell ref="C5:N5"/>
    <mergeCell ref="C6:N6"/>
    <mergeCell ref="C7:N7"/>
    <mergeCell ref="E8:F8"/>
    <mergeCell ref="E9:F9"/>
    <mergeCell ref="E10:F10"/>
    <mergeCell ref="E11:F11"/>
    <mergeCell ref="E12:F12"/>
    <mergeCell ref="E13:F13"/>
    <mergeCell ref="E27:F27"/>
    <mergeCell ref="E15:F15"/>
    <mergeCell ref="E17:F17"/>
    <mergeCell ref="E18:F18"/>
    <mergeCell ref="E19:F19"/>
    <mergeCell ref="E20:F20"/>
    <mergeCell ref="E21:F21"/>
    <mergeCell ref="E22:F22"/>
    <mergeCell ref="E23:F23"/>
    <mergeCell ref="E24:F24"/>
    <mergeCell ref="E25:F25"/>
    <mergeCell ref="E26:F26"/>
    <mergeCell ref="E16:F16"/>
    <mergeCell ref="C88:D88"/>
    <mergeCell ref="H88:I88"/>
    <mergeCell ref="K88:L88"/>
    <mergeCell ref="E28:F28"/>
    <mergeCell ref="C81:G81"/>
    <mergeCell ref="E84:F84"/>
    <mergeCell ref="C85:D86"/>
    <mergeCell ref="E85:F85"/>
    <mergeCell ref="H85:I86"/>
    <mergeCell ref="J85:L85"/>
    <mergeCell ref="K86:L86"/>
    <mergeCell ref="C87:D87"/>
    <mergeCell ref="H87:I87"/>
    <mergeCell ref="K87:L87"/>
    <mergeCell ref="E29:F29"/>
    <mergeCell ref="E30:F30"/>
    <mergeCell ref="E31:F31"/>
    <mergeCell ref="E32:F32"/>
    <mergeCell ref="E33:F33"/>
    <mergeCell ref="E34:F34"/>
    <mergeCell ref="E35:F35"/>
    <mergeCell ref="E36:F36"/>
    <mergeCell ref="E37:F37"/>
    <mergeCell ref="E38:F38"/>
    <mergeCell ref="C91:D91"/>
    <mergeCell ref="H91:I91"/>
    <mergeCell ref="K91:L91"/>
    <mergeCell ref="C92:D92"/>
    <mergeCell ref="H92:I92"/>
    <mergeCell ref="K92:L92"/>
    <mergeCell ref="C89:D89"/>
    <mergeCell ref="H89:I89"/>
    <mergeCell ref="K89:L89"/>
    <mergeCell ref="C90:D90"/>
    <mergeCell ref="H90:I90"/>
    <mergeCell ref="K90:L90"/>
    <mergeCell ref="C95:D95"/>
    <mergeCell ref="H95:I95"/>
    <mergeCell ref="K95:L95"/>
    <mergeCell ref="C96:D96"/>
    <mergeCell ref="H96:I96"/>
    <mergeCell ref="K96:L96"/>
    <mergeCell ref="C93:D93"/>
    <mergeCell ref="H93:I93"/>
    <mergeCell ref="K93:L93"/>
    <mergeCell ref="C94:D94"/>
    <mergeCell ref="H94:I94"/>
    <mergeCell ref="K94:L94"/>
    <mergeCell ref="E105:M105"/>
    <mergeCell ref="E106:M106"/>
    <mergeCell ref="E107:M107"/>
    <mergeCell ref="E99:M99"/>
    <mergeCell ref="E100:M100"/>
    <mergeCell ref="E101:M101"/>
    <mergeCell ref="E102:M102"/>
    <mergeCell ref="E103:M103"/>
    <mergeCell ref="E104:M104"/>
    <mergeCell ref="F113:G113"/>
    <mergeCell ref="K113:L113"/>
    <mergeCell ref="M113:N113"/>
    <mergeCell ref="F114:G114"/>
    <mergeCell ref="K114:L114"/>
    <mergeCell ref="M114:N114"/>
    <mergeCell ref="F111:G111"/>
    <mergeCell ref="K111:L111"/>
    <mergeCell ref="M111:N111"/>
    <mergeCell ref="K112:L112"/>
    <mergeCell ref="M112:N112"/>
    <mergeCell ref="F112:G112"/>
    <mergeCell ref="I118:N118"/>
    <mergeCell ref="F120:G120"/>
    <mergeCell ref="K120:L120"/>
    <mergeCell ref="M120:N120"/>
    <mergeCell ref="K121:L121"/>
    <mergeCell ref="M121:N121"/>
    <mergeCell ref="K115:L115"/>
    <mergeCell ref="M115:N115"/>
    <mergeCell ref="K116:L116"/>
    <mergeCell ref="M116:N116"/>
    <mergeCell ref="K117:L117"/>
    <mergeCell ref="M117:N117"/>
    <mergeCell ref="F121:G121"/>
    <mergeCell ref="K125:L125"/>
    <mergeCell ref="M125:N125"/>
    <mergeCell ref="K126:L126"/>
    <mergeCell ref="M126:N126"/>
    <mergeCell ref="F122:G122"/>
    <mergeCell ref="K122:L122"/>
    <mergeCell ref="M122:N122"/>
    <mergeCell ref="F123:G123"/>
    <mergeCell ref="K123:L123"/>
    <mergeCell ref="M123:N123"/>
    <mergeCell ref="F130:G130"/>
    <mergeCell ref="Q1:R1"/>
    <mergeCell ref="E80:J80"/>
    <mergeCell ref="I136:N136"/>
    <mergeCell ref="K133:L133"/>
    <mergeCell ref="M133:N133"/>
    <mergeCell ref="K134:L134"/>
    <mergeCell ref="M134:N134"/>
    <mergeCell ref="K135:L135"/>
    <mergeCell ref="M135:N135"/>
    <mergeCell ref="F131:G131"/>
    <mergeCell ref="K131:L131"/>
    <mergeCell ref="M131:N131"/>
    <mergeCell ref="F132:G132"/>
    <mergeCell ref="K132:L132"/>
    <mergeCell ref="M132:N132"/>
    <mergeCell ref="I127:N127"/>
    <mergeCell ref="F129:G129"/>
    <mergeCell ref="K129:L129"/>
    <mergeCell ref="M129:N129"/>
    <mergeCell ref="K130:L130"/>
    <mergeCell ref="M130:N130"/>
    <mergeCell ref="K124:L124"/>
    <mergeCell ref="M124:N124"/>
  </mergeCells>
  <phoneticPr fontId="2"/>
  <dataValidations count="4">
    <dataValidation imeMode="off" allowBlank="1" showInputMessage="1" showErrorMessage="1" sqref="E80 C9:C80 H9:I79 K9:L79"/>
    <dataValidation type="list" allowBlank="1" showInputMessage="1" showErrorMessage="1" sqref="D9:D79">
      <formula1>Ｊ.金銭出納簿の収支の分類</formula1>
    </dataValidation>
    <dataValidation type="list" allowBlank="1" showInputMessage="1" showErrorMessage="1" sqref="G9:G79">
      <formula1>Ｉ.金銭出納簿の区分</formula1>
    </dataValidation>
    <dataValidation type="list" allowBlank="1" showInputMessage="1" showErrorMessage="1" sqref="N9:N79">
      <formula1>"○,　"</formula1>
    </dataValidation>
  </dataValidations>
  <printOptions horizontalCentered="1"/>
  <pageMargins left="0.59055118110236227" right="0.59055118110236227" top="0.6692913385826772" bottom="0.39370078740157483" header="0.51181102362204722" footer="0.51181102362204722"/>
  <pageSetup paperSize="9" fitToWidth="0" fitToHeight="0" orientation="landscape" r:id="rId1"/>
  <headerFooter alignWithMargins="0"/>
  <rowBreaks count="2" manualBreakCount="2">
    <brk id="107" min="1" max="14" man="1"/>
    <brk id="136" min="1"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00B0F0"/>
  </sheetPr>
  <dimension ref="B1:V110"/>
  <sheetViews>
    <sheetView showZeros="0" view="pageBreakPreview" zoomScaleSheetLayoutView="100" workbookViewId="0">
      <selection activeCell="L3" sqref="L3:N3"/>
    </sheetView>
  </sheetViews>
  <sheetFormatPr defaultColWidth="9" defaultRowHeight="16.5" x14ac:dyDescent="0.4"/>
  <cols>
    <col min="1" max="1" width="1.625" style="37" customWidth="1"/>
    <col min="2" max="2" width="1.25" style="37" customWidth="1"/>
    <col min="3" max="3" width="6.5" style="37" customWidth="1"/>
    <col min="4" max="4" width="11.375" style="44" customWidth="1"/>
    <col min="5" max="5" width="16.625" style="37" customWidth="1"/>
    <col min="6" max="6" width="15.875" style="37" customWidth="1"/>
    <col min="7" max="7" width="7.375" style="37" customWidth="1"/>
    <col min="8" max="9" width="12.75" style="37" customWidth="1"/>
    <col min="10" max="10" width="14.875" style="37" customWidth="1"/>
    <col min="11" max="11" width="6.75" style="37" customWidth="1"/>
    <col min="12" max="12" width="9.875" style="37" customWidth="1"/>
    <col min="13" max="13" width="11.125" style="37" customWidth="1"/>
    <col min="14" max="14" width="8.25" style="37" customWidth="1"/>
    <col min="15" max="15" width="1.25" style="37" customWidth="1"/>
    <col min="16" max="16" width="1.625" style="37" customWidth="1"/>
    <col min="17" max="17" width="8.375" style="37" customWidth="1"/>
    <col min="18" max="18" width="16.25" style="37" customWidth="1"/>
    <col min="19" max="19" width="11.5" style="37" customWidth="1"/>
    <col min="20" max="20" width="16.25" style="37" customWidth="1"/>
    <col min="21" max="16384" width="9" style="37"/>
  </cols>
  <sheetData>
    <row r="1" spans="3:18" ht="24" customHeight="1" x14ac:dyDescent="0.4">
      <c r="F1" s="709" t="s">
        <v>712</v>
      </c>
      <c r="G1" s="710"/>
      <c r="H1" s="710"/>
      <c r="I1" s="710"/>
      <c r="J1" s="730"/>
      <c r="Q1" s="709" t="s">
        <v>711</v>
      </c>
      <c r="R1" s="710"/>
    </row>
    <row r="2" spans="3:18" s="36" customFormat="1" ht="17.25" customHeight="1" x14ac:dyDescent="0.45">
      <c r="C2" s="232" t="s">
        <v>78</v>
      </c>
      <c r="D2" s="90"/>
      <c r="E2" s="91"/>
      <c r="F2" s="91"/>
      <c r="G2" s="91"/>
      <c r="H2" s="91"/>
      <c r="I2" s="91"/>
      <c r="J2" s="121"/>
      <c r="K2" s="158"/>
      <c r="L2" s="121"/>
      <c r="N2" s="91"/>
    </row>
    <row r="3" spans="3:18" s="36" customFormat="1" ht="18.75" customHeight="1" x14ac:dyDescent="0.15">
      <c r="C3" s="92"/>
      <c r="E3" s="699" t="s">
        <v>848</v>
      </c>
      <c r="F3" s="874" t="s">
        <v>767</v>
      </c>
      <c r="G3" s="742"/>
      <c r="H3" s="742"/>
      <c r="I3" s="742"/>
      <c r="K3" s="158" t="s">
        <v>426</v>
      </c>
      <c r="L3" s="818">
        <f>'報告書(様式1-8号)'!P6</f>
        <v>0</v>
      </c>
      <c r="M3" s="818"/>
      <c r="N3" s="818"/>
    </row>
    <row r="4" spans="3:18" s="36" customFormat="1" ht="15" customHeight="1" x14ac:dyDescent="0.15">
      <c r="C4" s="819" t="s">
        <v>356</v>
      </c>
      <c r="D4" s="819"/>
      <c r="E4" s="819"/>
      <c r="F4" s="819"/>
      <c r="G4" s="819"/>
      <c r="H4" s="819"/>
      <c r="I4" s="819"/>
      <c r="J4" s="819"/>
      <c r="K4" s="819"/>
      <c r="L4" s="819"/>
      <c r="M4" s="819"/>
      <c r="N4" s="819"/>
    </row>
    <row r="5" spans="3:18" s="36" customFormat="1" ht="30" customHeight="1" x14ac:dyDescent="0.15">
      <c r="C5" s="820" t="s">
        <v>837</v>
      </c>
      <c r="D5" s="820"/>
      <c r="E5" s="820"/>
      <c r="F5" s="820"/>
      <c r="G5" s="820"/>
      <c r="H5" s="820"/>
      <c r="I5" s="820"/>
      <c r="J5" s="820"/>
      <c r="K5" s="820"/>
      <c r="L5" s="820"/>
      <c r="M5" s="820"/>
      <c r="N5" s="820"/>
      <c r="Q5" s="626" t="s">
        <v>761</v>
      </c>
    </row>
    <row r="6" spans="3:18" s="36" customFormat="1" ht="30.75" customHeight="1" x14ac:dyDescent="0.15">
      <c r="C6" s="820" t="s">
        <v>427</v>
      </c>
      <c r="D6" s="820"/>
      <c r="E6" s="820"/>
      <c r="F6" s="820"/>
      <c r="G6" s="820"/>
      <c r="H6" s="820"/>
      <c r="I6" s="820"/>
      <c r="J6" s="820"/>
      <c r="K6" s="820"/>
      <c r="L6" s="820"/>
      <c r="M6" s="820"/>
      <c r="N6" s="820"/>
    </row>
    <row r="7" spans="3:18" ht="36" customHeight="1" x14ac:dyDescent="0.4">
      <c r="C7" s="116" t="s">
        <v>51</v>
      </c>
      <c r="D7" s="117" t="s">
        <v>52</v>
      </c>
      <c r="E7" s="821" t="s">
        <v>318</v>
      </c>
      <c r="F7" s="822"/>
      <c r="G7" s="427" t="s">
        <v>671</v>
      </c>
      <c r="H7" s="118" t="s">
        <v>573</v>
      </c>
      <c r="I7" s="117" t="s">
        <v>572</v>
      </c>
      <c r="J7" s="119" t="s">
        <v>571</v>
      </c>
      <c r="K7" s="229" t="s">
        <v>53</v>
      </c>
      <c r="L7" s="230" t="s">
        <v>54</v>
      </c>
      <c r="M7" s="231" t="s">
        <v>55</v>
      </c>
      <c r="N7" s="139"/>
    </row>
    <row r="8" spans="3:18" ht="19.5" customHeight="1" x14ac:dyDescent="0.4">
      <c r="C8" s="292"/>
      <c r="D8" s="618"/>
      <c r="E8" s="812"/>
      <c r="F8" s="813"/>
      <c r="G8" s="428">
        <v>2</v>
      </c>
      <c r="H8" s="293"/>
      <c r="I8" s="294"/>
      <c r="J8" s="596">
        <f>H8-I8</f>
        <v>0</v>
      </c>
      <c r="K8" s="301"/>
      <c r="L8" s="302"/>
      <c r="M8" s="303"/>
      <c r="N8" s="304"/>
      <c r="P8" s="356"/>
      <c r="Q8" s="408"/>
      <c r="R8" s="404" t="s">
        <v>748</v>
      </c>
    </row>
    <row r="9" spans="3:18" ht="19.5" customHeight="1" x14ac:dyDescent="0.4">
      <c r="C9" s="292"/>
      <c r="D9" s="618"/>
      <c r="E9" s="814"/>
      <c r="F9" s="815"/>
      <c r="G9" s="429">
        <v>2</v>
      </c>
      <c r="H9" s="295"/>
      <c r="I9" s="296"/>
      <c r="J9" s="596">
        <f t="shared" ref="J9:J53" ca="1" si="0">IF((OFFSET(J9,-1,0)+H9-I9)&gt;=0,OFFSET(J9,-1,0)+H9-I9,"")</f>
        <v>0</v>
      </c>
      <c r="K9" s="305"/>
      <c r="L9" s="306"/>
      <c r="M9" s="307"/>
      <c r="N9" s="304"/>
    </row>
    <row r="10" spans="3:18" ht="19.5" customHeight="1" x14ac:dyDescent="0.4">
      <c r="C10" s="297"/>
      <c r="D10" s="618"/>
      <c r="E10" s="814"/>
      <c r="F10" s="815"/>
      <c r="G10" s="430">
        <v>2</v>
      </c>
      <c r="H10" s="295"/>
      <c r="I10" s="296"/>
      <c r="J10" s="597">
        <f ca="1">IF((OFFSET(J10,-1,0)+H10-I10)&gt;=0,OFFSET(J10,-1,0)+H10-I10,"")</f>
        <v>0</v>
      </c>
      <c r="K10" s="305"/>
      <c r="L10" s="306"/>
      <c r="M10" s="307"/>
      <c r="N10" s="304"/>
      <c r="Q10" s="617"/>
      <c r="R10" s="404" t="s">
        <v>749</v>
      </c>
    </row>
    <row r="11" spans="3:18" ht="19.5" customHeight="1" x14ac:dyDescent="0.4">
      <c r="C11" s="297"/>
      <c r="D11" s="618"/>
      <c r="E11" s="814"/>
      <c r="F11" s="815"/>
      <c r="G11" s="429">
        <v>2</v>
      </c>
      <c r="H11" s="295"/>
      <c r="I11" s="296"/>
      <c r="J11" s="596">
        <f ca="1">IF((OFFSET(J11,-1,0)+H11-I11)&gt;=0,OFFSET(J11,-1,0)+H11-I11,"")</f>
        <v>0</v>
      </c>
      <c r="K11" s="305"/>
      <c r="L11" s="306"/>
      <c r="M11" s="307"/>
      <c r="N11" s="304"/>
    </row>
    <row r="12" spans="3:18" ht="19.5" customHeight="1" x14ac:dyDescent="0.4">
      <c r="C12" s="297"/>
      <c r="D12" s="618"/>
      <c r="E12" s="814"/>
      <c r="F12" s="815"/>
      <c r="G12" s="429">
        <v>2</v>
      </c>
      <c r="H12" s="293"/>
      <c r="I12" s="294"/>
      <c r="J12" s="596">
        <f t="shared" ca="1" si="0"/>
        <v>0</v>
      </c>
      <c r="K12" s="305"/>
      <c r="L12" s="306"/>
      <c r="M12" s="307"/>
      <c r="N12" s="304"/>
      <c r="Q12" s="600"/>
      <c r="R12" s="36" t="s">
        <v>694</v>
      </c>
    </row>
    <row r="13" spans="3:18" ht="19.5" customHeight="1" x14ac:dyDescent="0.4">
      <c r="C13" s="297"/>
      <c r="D13" s="618"/>
      <c r="E13" s="814"/>
      <c r="F13" s="815"/>
      <c r="G13" s="429">
        <v>2</v>
      </c>
      <c r="H13" s="295"/>
      <c r="I13" s="296"/>
      <c r="J13" s="596">
        <f t="shared" ca="1" si="0"/>
        <v>0</v>
      </c>
      <c r="K13" s="305"/>
      <c r="L13" s="306"/>
      <c r="M13" s="307"/>
      <c r="N13" s="304"/>
      <c r="Q13" s="37" t="s">
        <v>825</v>
      </c>
    </row>
    <row r="14" spans="3:18" ht="19.5" customHeight="1" x14ac:dyDescent="0.4">
      <c r="C14" s="297"/>
      <c r="D14" s="619"/>
      <c r="E14" s="814"/>
      <c r="F14" s="815"/>
      <c r="G14" s="431">
        <v>2</v>
      </c>
      <c r="H14" s="299"/>
      <c r="I14" s="300"/>
      <c r="J14" s="598">
        <f ca="1">IF((OFFSET(J14,-1,0)+H14-I14)&gt;=0,OFFSET(J14,-1,0)+H14-I14,"")</f>
        <v>0</v>
      </c>
      <c r="K14" s="308"/>
      <c r="L14" s="309"/>
      <c r="M14" s="307"/>
      <c r="N14" s="304"/>
    </row>
    <row r="15" spans="3:18" ht="19.5" customHeight="1" x14ac:dyDescent="0.4">
      <c r="C15" s="297"/>
      <c r="D15" s="618"/>
      <c r="E15" s="814"/>
      <c r="F15" s="815"/>
      <c r="G15" s="429">
        <v>2</v>
      </c>
      <c r="H15" s="295"/>
      <c r="I15" s="296"/>
      <c r="J15" s="596">
        <f t="shared" ca="1" si="0"/>
        <v>0</v>
      </c>
      <c r="K15" s="305"/>
      <c r="L15" s="306"/>
      <c r="M15" s="307"/>
      <c r="N15" s="304"/>
    </row>
    <row r="16" spans="3:18" ht="19.5" customHeight="1" x14ac:dyDescent="0.4">
      <c r="C16" s="297"/>
      <c r="D16" s="618"/>
      <c r="E16" s="814"/>
      <c r="F16" s="815"/>
      <c r="G16" s="429">
        <v>2</v>
      </c>
      <c r="H16" s="295"/>
      <c r="I16" s="296"/>
      <c r="J16" s="596">
        <f t="shared" ref="J16" ca="1" si="1">IF((OFFSET(J16,-1,0)+H16-I16)&gt;=0,OFFSET(J16,-1,0)+H16-I16,"")</f>
        <v>0</v>
      </c>
      <c r="K16" s="305"/>
      <c r="L16" s="306"/>
      <c r="M16" s="307"/>
      <c r="N16" s="304"/>
    </row>
    <row r="17" spans="3:14" ht="19.5" customHeight="1" x14ac:dyDescent="0.4">
      <c r="C17" s="297"/>
      <c r="D17" s="618"/>
      <c r="E17" s="814"/>
      <c r="F17" s="815"/>
      <c r="G17" s="429">
        <v>2</v>
      </c>
      <c r="H17" s="295"/>
      <c r="I17" s="296"/>
      <c r="J17" s="596">
        <f ca="1">IF((OFFSET(J17,-1,0)+H17-I17)&gt;=0,OFFSET(J17,-1,0)+H17-I17,"")</f>
        <v>0</v>
      </c>
      <c r="K17" s="305"/>
      <c r="L17" s="306"/>
      <c r="M17" s="307"/>
      <c r="N17" s="304"/>
    </row>
    <row r="18" spans="3:14" ht="19.5" customHeight="1" x14ac:dyDescent="0.4">
      <c r="C18" s="297"/>
      <c r="D18" s="618"/>
      <c r="E18" s="814"/>
      <c r="F18" s="815"/>
      <c r="G18" s="429">
        <v>2</v>
      </c>
      <c r="H18" s="295"/>
      <c r="I18" s="296"/>
      <c r="J18" s="596">
        <f t="shared" ca="1" si="0"/>
        <v>0</v>
      </c>
      <c r="K18" s="305"/>
      <c r="L18" s="306"/>
      <c r="M18" s="307"/>
      <c r="N18" s="304"/>
    </row>
    <row r="19" spans="3:14" ht="19.5" customHeight="1" x14ac:dyDescent="0.4">
      <c r="C19" s="297"/>
      <c r="D19" s="618"/>
      <c r="E19" s="814"/>
      <c r="F19" s="815"/>
      <c r="G19" s="429">
        <v>2</v>
      </c>
      <c r="H19" s="295"/>
      <c r="I19" s="296"/>
      <c r="J19" s="596">
        <f t="shared" ca="1" si="0"/>
        <v>0</v>
      </c>
      <c r="K19" s="305"/>
      <c r="L19" s="306"/>
      <c r="M19" s="438"/>
      <c r="N19" s="304"/>
    </row>
    <row r="20" spans="3:14" ht="19.5" customHeight="1" x14ac:dyDescent="0.4">
      <c r="C20" s="297"/>
      <c r="D20" s="618"/>
      <c r="E20" s="814"/>
      <c r="F20" s="815"/>
      <c r="G20" s="429">
        <v>2</v>
      </c>
      <c r="H20" s="295"/>
      <c r="I20" s="574"/>
      <c r="J20" s="596">
        <f t="shared" ca="1" si="0"/>
        <v>0</v>
      </c>
      <c r="K20" s="305"/>
      <c r="L20" s="432"/>
      <c r="M20" s="438"/>
      <c r="N20" s="304"/>
    </row>
    <row r="21" spans="3:14" ht="19.5" customHeight="1" x14ac:dyDescent="0.4">
      <c r="C21" s="297"/>
      <c r="D21" s="618"/>
      <c r="E21" s="814"/>
      <c r="F21" s="815"/>
      <c r="G21" s="429">
        <v>2</v>
      </c>
      <c r="H21" s="295"/>
      <c r="I21" s="574"/>
      <c r="J21" s="596">
        <f t="shared" ca="1" si="0"/>
        <v>0</v>
      </c>
      <c r="K21" s="305"/>
      <c r="L21" s="432"/>
      <c r="M21" s="438"/>
      <c r="N21" s="304"/>
    </row>
    <row r="22" spans="3:14" ht="19.5" customHeight="1" x14ac:dyDescent="0.4">
      <c r="C22" s="297"/>
      <c r="D22" s="618"/>
      <c r="E22" s="814"/>
      <c r="F22" s="815"/>
      <c r="G22" s="429">
        <v>2</v>
      </c>
      <c r="H22" s="295"/>
      <c r="I22" s="574"/>
      <c r="J22" s="596">
        <f t="shared" ca="1" si="0"/>
        <v>0</v>
      </c>
      <c r="K22" s="305"/>
      <c r="L22" s="432"/>
      <c r="M22" s="438"/>
      <c r="N22" s="304"/>
    </row>
    <row r="23" spans="3:14" ht="19.5" customHeight="1" x14ac:dyDescent="0.4">
      <c r="C23" s="297"/>
      <c r="D23" s="618"/>
      <c r="E23" s="814"/>
      <c r="F23" s="815"/>
      <c r="G23" s="429">
        <v>2</v>
      </c>
      <c r="H23" s="295"/>
      <c r="I23" s="574"/>
      <c r="J23" s="596">
        <f t="shared" ca="1" si="0"/>
        <v>0</v>
      </c>
      <c r="K23" s="305"/>
      <c r="L23" s="432"/>
      <c r="M23" s="438"/>
      <c r="N23" s="304"/>
    </row>
    <row r="24" spans="3:14" ht="19.5" customHeight="1" x14ac:dyDescent="0.4">
      <c r="C24" s="297"/>
      <c r="D24" s="618"/>
      <c r="E24" s="814"/>
      <c r="F24" s="815"/>
      <c r="G24" s="429">
        <v>2</v>
      </c>
      <c r="H24" s="295"/>
      <c r="I24" s="574"/>
      <c r="J24" s="596">
        <f t="shared" ca="1" si="0"/>
        <v>0</v>
      </c>
      <c r="K24" s="305"/>
      <c r="L24" s="432"/>
      <c r="M24" s="438"/>
      <c r="N24" s="304"/>
    </row>
    <row r="25" spans="3:14" ht="19.5" customHeight="1" x14ac:dyDescent="0.4">
      <c r="C25" s="297"/>
      <c r="D25" s="618"/>
      <c r="E25" s="814"/>
      <c r="F25" s="815"/>
      <c r="G25" s="429">
        <v>2</v>
      </c>
      <c r="H25" s="295"/>
      <c r="I25" s="574"/>
      <c r="J25" s="596">
        <f t="shared" ca="1" si="0"/>
        <v>0</v>
      </c>
      <c r="K25" s="305"/>
      <c r="L25" s="432"/>
      <c r="M25" s="438"/>
      <c r="N25" s="304"/>
    </row>
    <row r="26" spans="3:14" ht="19.5" customHeight="1" x14ac:dyDescent="0.4">
      <c r="C26" s="297"/>
      <c r="D26" s="618"/>
      <c r="E26" s="814"/>
      <c r="F26" s="815"/>
      <c r="G26" s="429">
        <v>2</v>
      </c>
      <c r="H26" s="295"/>
      <c r="I26" s="574"/>
      <c r="J26" s="596">
        <f t="shared" ca="1" si="0"/>
        <v>0</v>
      </c>
      <c r="K26" s="305"/>
      <c r="L26" s="432"/>
      <c r="M26" s="438"/>
      <c r="N26" s="304"/>
    </row>
    <row r="27" spans="3:14" ht="19.5" customHeight="1" x14ac:dyDescent="0.4">
      <c r="C27" s="297"/>
      <c r="D27" s="618"/>
      <c r="E27" s="814"/>
      <c r="F27" s="815"/>
      <c r="G27" s="429">
        <v>2</v>
      </c>
      <c r="H27" s="295"/>
      <c r="I27" s="574"/>
      <c r="J27" s="596">
        <f t="shared" ca="1" si="0"/>
        <v>0</v>
      </c>
      <c r="K27" s="305"/>
      <c r="L27" s="432"/>
      <c r="M27" s="438"/>
      <c r="N27" s="304"/>
    </row>
    <row r="28" spans="3:14" ht="19.5" customHeight="1" x14ac:dyDescent="0.4">
      <c r="C28" s="297"/>
      <c r="D28" s="618"/>
      <c r="E28" s="814"/>
      <c r="F28" s="815"/>
      <c r="G28" s="429">
        <v>2</v>
      </c>
      <c r="H28" s="295"/>
      <c r="I28" s="574"/>
      <c r="J28" s="596">
        <f t="shared" ca="1" si="0"/>
        <v>0</v>
      </c>
      <c r="K28" s="305"/>
      <c r="L28" s="432"/>
      <c r="M28" s="438"/>
      <c r="N28" s="304"/>
    </row>
    <row r="29" spans="3:14" ht="19.5" customHeight="1" x14ac:dyDescent="0.4">
      <c r="C29" s="297"/>
      <c r="D29" s="618"/>
      <c r="E29" s="814"/>
      <c r="F29" s="815"/>
      <c r="G29" s="429">
        <v>2</v>
      </c>
      <c r="H29" s="295"/>
      <c r="I29" s="574"/>
      <c r="J29" s="596">
        <f t="shared" ca="1" si="0"/>
        <v>0</v>
      </c>
      <c r="K29" s="305"/>
      <c r="L29" s="432"/>
      <c r="M29" s="438"/>
      <c r="N29" s="304"/>
    </row>
    <row r="30" spans="3:14" ht="19.5" customHeight="1" x14ac:dyDescent="0.4">
      <c r="C30" s="298"/>
      <c r="D30" s="619"/>
      <c r="E30" s="691"/>
      <c r="F30" s="692"/>
      <c r="G30" s="431">
        <v>2</v>
      </c>
      <c r="H30" s="299"/>
      <c r="I30" s="300"/>
      <c r="J30" s="599">
        <f t="shared" ca="1" si="0"/>
        <v>0</v>
      </c>
      <c r="K30" s="308"/>
      <c r="L30" s="309"/>
      <c r="M30" s="697"/>
      <c r="N30" s="304"/>
    </row>
    <row r="31" spans="3:14" ht="19.5" customHeight="1" x14ac:dyDescent="0.4">
      <c r="C31" s="292"/>
      <c r="D31" s="618"/>
      <c r="E31" s="693"/>
      <c r="F31" s="694"/>
      <c r="G31" s="450">
        <v>2</v>
      </c>
      <c r="H31" s="293"/>
      <c r="I31" s="294"/>
      <c r="J31" s="596">
        <f t="shared" ca="1" si="0"/>
        <v>0</v>
      </c>
      <c r="K31" s="301"/>
      <c r="L31" s="302"/>
      <c r="M31" s="695"/>
      <c r="N31" s="696"/>
    </row>
    <row r="32" spans="3:14" ht="19.5" customHeight="1" x14ac:dyDescent="0.4">
      <c r="C32" s="297"/>
      <c r="D32" s="618"/>
      <c r="E32" s="572"/>
      <c r="F32" s="573"/>
      <c r="G32" s="429">
        <v>2</v>
      </c>
      <c r="H32" s="701"/>
      <c r="I32" s="574"/>
      <c r="J32" s="596">
        <f t="shared" ca="1" si="0"/>
        <v>0</v>
      </c>
      <c r="K32" s="305"/>
      <c r="L32" s="432"/>
      <c r="M32" s="438"/>
      <c r="N32" s="304"/>
    </row>
    <row r="33" spans="3:14" ht="19.5" customHeight="1" x14ac:dyDescent="0.4">
      <c r="C33" s="297"/>
      <c r="D33" s="618"/>
      <c r="E33" s="572"/>
      <c r="F33" s="573"/>
      <c r="G33" s="429">
        <v>2</v>
      </c>
      <c r="H33" s="295"/>
      <c r="I33" s="574"/>
      <c r="J33" s="596">
        <f t="shared" ca="1" si="0"/>
        <v>0</v>
      </c>
      <c r="K33" s="305"/>
      <c r="L33" s="432"/>
      <c r="M33" s="438"/>
      <c r="N33" s="304"/>
    </row>
    <row r="34" spans="3:14" ht="19.5" customHeight="1" x14ac:dyDescent="0.4">
      <c r="C34" s="297"/>
      <c r="D34" s="618"/>
      <c r="E34" s="572"/>
      <c r="F34" s="573"/>
      <c r="G34" s="429">
        <v>2</v>
      </c>
      <c r="H34" s="295"/>
      <c r="I34" s="574"/>
      <c r="J34" s="596">
        <f t="shared" ca="1" si="0"/>
        <v>0</v>
      </c>
      <c r="K34" s="305"/>
      <c r="L34" s="432"/>
      <c r="M34" s="438"/>
      <c r="N34" s="304"/>
    </row>
    <row r="35" spans="3:14" ht="19.5" customHeight="1" x14ac:dyDescent="0.4">
      <c r="C35" s="297"/>
      <c r="D35" s="618"/>
      <c r="E35" s="572"/>
      <c r="F35" s="573"/>
      <c r="G35" s="429">
        <v>2</v>
      </c>
      <c r="H35" s="295"/>
      <c r="I35" s="574"/>
      <c r="J35" s="596">
        <f t="shared" ca="1" si="0"/>
        <v>0</v>
      </c>
      <c r="K35" s="305"/>
      <c r="L35" s="432"/>
      <c r="M35" s="438"/>
      <c r="N35" s="304"/>
    </row>
    <row r="36" spans="3:14" ht="19.5" customHeight="1" x14ac:dyDescent="0.4">
      <c r="C36" s="297"/>
      <c r="D36" s="618"/>
      <c r="E36" s="572"/>
      <c r="F36" s="573"/>
      <c r="G36" s="429">
        <v>2</v>
      </c>
      <c r="H36" s="295"/>
      <c r="I36" s="574"/>
      <c r="J36" s="596">
        <f t="shared" ca="1" si="0"/>
        <v>0</v>
      </c>
      <c r="K36" s="305"/>
      <c r="L36" s="432"/>
      <c r="M36" s="438"/>
      <c r="N36" s="304"/>
    </row>
    <row r="37" spans="3:14" ht="19.5" customHeight="1" x14ac:dyDescent="0.4">
      <c r="C37" s="297"/>
      <c r="D37" s="618"/>
      <c r="E37" s="572"/>
      <c r="F37" s="573"/>
      <c r="G37" s="429">
        <v>2</v>
      </c>
      <c r="H37" s="295"/>
      <c r="I37" s="574"/>
      <c r="J37" s="596">
        <f t="shared" ca="1" si="0"/>
        <v>0</v>
      </c>
      <c r="K37" s="305"/>
      <c r="L37" s="432"/>
      <c r="M37" s="438"/>
      <c r="N37" s="304"/>
    </row>
    <row r="38" spans="3:14" ht="19.5" customHeight="1" x14ac:dyDescent="0.4">
      <c r="C38" s="297"/>
      <c r="D38" s="618"/>
      <c r="E38" s="814"/>
      <c r="F38" s="815"/>
      <c r="G38" s="429">
        <v>2</v>
      </c>
      <c r="H38" s="295"/>
      <c r="I38" s="574"/>
      <c r="J38" s="596">
        <f t="shared" ca="1" si="0"/>
        <v>0</v>
      </c>
      <c r="K38" s="305"/>
      <c r="L38" s="432"/>
      <c r="M38" s="438"/>
      <c r="N38" s="304"/>
    </row>
    <row r="39" spans="3:14" ht="19.5" customHeight="1" x14ac:dyDescent="0.4">
      <c r="C39" s="297"/>
      <c r="D39" s="618"/>
      <c r="E39" s="572"/>
      <c r="F39" s="573"/>
      <c r="G39" s="429">
        <v>2</v>
      </c>
      <c r="H39" s="295"/>
      <c r="I39" s="574"/>
      <c r="J39" s="596">
        <f t="shared" ca="1" si="0"/>
        <v>0</v>
      </c>
      <c r="K39" s="305"/>
      <c r="L39" s="432"/>
      <c r="M39" s="438"/>
      <c r="N39" s="304"/>
    </row>
    <row r="40" spans="3:14" ht="19.5" customHeight="1" x14ac:dyDescent="0.4">
      <c r="C40" s="297"/>
      <c r="D40" s="618"/>
      <c r="E40" s="572"/>
      <c r="F40" s="573"/>
      <c r="G40" s="429">
        <v>2</v>
      </c>
      <c r="H40" s="295"/>
      <c r="I40" s="574"/>
      <c r="J40" s="596">
        <f t="shared" ca="1" si="0"/>
        <v>0</v>
      </c>
      <c r="K40" s="305"/>
      <c r="L40" s="432"/>
      <c r="M40" s="438"/>
      <c r="N40" s="304"/>
    </row>
    <row r="41" spans="3:14" ht="19.5" customHeight="1" x14ac:dyDescent="0.4">
      <c r="C41" s="297"/>
      <c r="D41" s="618"/>
      <c r="E41" s="572"/>
      <c r="F41" s="573"/>
      <c r="G41" s="429">
        <v>2</v>
      </c>
      <c r="H41" s="295"/>
      <c r="I41" s="574"/>
      <c r="J41" s="596">
        <f t="shared" ca="1" si="0"/>
        <v>0</v>
      </c>
      <c r="K41" s="305"/>
      <c r="L41" s="432"/>
      <c r="M41" s="438"/>
      <c r="N41" s="304"/>
    </row>
    <row r="42" spans="3:14" ht="19.5" customHeight="1" x14ac:dyDescent="0.4">
      <c r="C42" s="297"/>
      <c r="D42" s="618"/>
      <c r="E42" s="572"/>
      <c r="F42" s="573"/>
      <c r="G42" s="429">
        <v>2</v>
      </c>
      <c r="H42" s="295"/>
      <c r="I42" s="574"/>
      <c r="J42" s="596">
        <f t="shared" ca="1" si="0"/>
        <v>0</v>
      </c>
      <c r="K42" s="305"/>
      <c r="L42" s="432"/>
      <c r="M42" s="438"/>
      <c r="N42" s="304"/>
    </row>
    <row r="43" spans="3:14" ht="19.5" customHeight="1" x14ac:dyDescent="0.4">
      <c r="C43" s="297"/>
      <c r="D43" s="618"/>
      <c r="E43" s="572"/>
      <c r="F43" s="573"/>
      <c r="G43" s="429">
        <v>2</v>
      </c>
      <c r="H43" s="295"/>
      <c r="I43" s="574"/>
      <c r="J43" s="596">
        <f t="shared" ca="1" si="0"/>
        <v>0</v>
      </c>
      <c r="K43" s="305"/>
      <c r="L43" s="432"/>
      <c r="M43" s="438"/>
      <c r="N43" s="304"/>
    </row>
    <row r="44" spans="3:14" ht="19.5" customHeight="1" x14ac:dyDescent="0.4">
      <c r="C44" s="297"/>
      <c r="D44" s="618"/>
      <c r="E44" s="814"/>
      <c r="F44" s="815"/>
      <c r="G44" s="429">
        <v>2</v>
      </c>
      <c r="H44" s="295"/>
      <c r="I44" s="574"/>
      <c r="J44" s="596">
        <f t="shared" ca="1" si="0"/>
        <v>0</v>
      </c>
      <c r="K44" s="305"/>
      <c r="L44" s="432"/>
      <c r="M44" s="438"/>
      <c r="N44" s="304"/>
    </row>
    <row r="45" spans="3:14" ht="19.5" customHeight="1" x14ac:dyDescent="0.4">
      <c r="C45" s="297"/>
      <c r="D45" s="618"/>
      <c r="E45" s="814"/>
      <c r="F45" s="815"/>
      <c r="G45" s="429">
        <v>2</v>
      </c>
      <c r="H45" s="295"/>
      <c r="I45" s="574"/>
      <c r="J45" s="596">
        <f t="shared" ca="1" si="0"/>
        <v>0</v>
      </c>
      <c r="K45" s="305"/>
      <c r="L45" s="432"/>
      <c r="M45" s="438"/>
      <c r="N45" s="304"/>
    </row>
    <row r="46" spans="3:14" ht="19.5" customHeight="1" x14ac:dyDescent="0.4">
      <c r="C46" s="297"/>
      <c r="D46" s="618"/>
      <c r="E46" s="814"/>
      <c r="F46" s="815"/>
      <c r="G46" s="429">
        <v>2</v>
      </c>
      <c r="H46" s="295"/>
      <c r="I46" s="574"/>
      <c r="J46" s="596">
        <f t="shared" ca="1" si="0"/>
        <v>0</v>
      </c>
      <c r="K46" s="305"/>
      <c r="L46" s="432"/>
      <c r="M46" s="438"/>
      <c r="N46" s="304"/>
    </row>
    <row r="47" spans="3:14" ht="19.5" customHeight="1" x14ac:dyDescent="0.4">
      <c r="C47" s="297"/>
      <c r="D47" s="618"/>
      <c r="E47" s="814"/>
      <c r="F47" s="815"/>
      <c r="G47" s="429">
        <v>2</v>
      </c>
      <c r="H47" s="295"/>
      <c r="I47" s="296"/>
      <c r="J47" s="596">
        <f ca="1">IF((OFFSET(J47,-1,0)+H47-I47)&gt;=0,OFFSET(J47,-1,0)+H47-I47,"")</f>
        <v>0</v>
      </c>
      <c r="K47" s="305"/>
      <c r="L47" s="306"/>
      <c r="M47" s="307"/>
      <c r="N47" s="304"/>
    </row>
    <row r="48" spans="3:14" ht="19.5" customHeight="1" x14ac:dyDescent="0.4">
      <c r="C48" s="297"/>
      <c r="D48" s="618"/>
      <c r="E48" s="814"/>
      <c r="F48" s="815"/>
      <c r="G48" s="429">
        <v>2</v>
      </c>
      <c r="H48" s="295"/>
      <c r="I48" s="296"/>
      <c r="J48" s="596">
        <f ca="1">IF((OFFSET(J48,-1,0)+H48-I48)&gt;=0,OFFSET(J48,-1,0)+H48-I48,"")</f>
        <v>0</v>
      </c>
      <c r="K48" s="305"/>
      <c r="L48" s="306"/>
      <c r="M48" s="307"/>
      <c r="N48" s="304"/>
    </row>
    <row r="49" spans="2:22" ht="19.5" customHeight="1" x14ac:dyDescent="0.4">
      <c r="C49" s="297"/>
      <c r="D49" s="618"/>
      <c r="E49" s="814"/>
      <c r="F49" s="815"/>
      <c r="G49" s="429">
        <v>2</v>
      </c>
      <c r="H49" s="295"/>
      <c r="I49" s="296"/>
      <c r="J49" s="596">
        <f ca="1">IF((OFFSET(J49,-1,0)+H49-I49)&gt;=0,OFFSET(J49,-1,0)+H49-I49,"")</f>
        <v>0</v>
      </c>
      <c r="K49" s="305"/>
      <c r="L49" s="306"/>
      <c r="M49" s="307"/>
      <c r="N49" s="304"/>
    </row>
    <row r="50" spans="2:22" ht="19.5" customHeight="1" x14ac:dyDescent="0.4">
      <c r="C50" s="297"/>
      <c r="D50" s="618"/>
      <c r="E50" s="814"/>
      <c r="F50" s="815"/>
      <c r="G50" s="429">
        <v>2</v>
      </c>
      <c r="H50" s="295"/>
      <c r="I50" s="296"/>
      <c r="J50" s="596">
        <f ca="1">IF((OFFSET(J50,-1,0)+H50-I50)&gt;=0,OFFSET(J50,-1,0)+H50-I50,"")</f>
        <v>0</v>
      </c>
      <c r="K50" s="305"/>
      <c r="L50" s="306"/>
      <c r="M50" s="307"/>
      <c r="N50" s="304"/>
    </row>
    <row r="51" spans="2:22" ht="19.5" customHeight="1" x14ac:dyDescent="0.4">
      <c r="C51" s="297"/>
      <c r="D51" s="618"/>
      <c r="E51" s="814"/>
      <c r="F51" s="815"/>
      <c r="G51" s="429">
        <v>3</v>
      </c>
      <c r="H51" s="295"/>
      <c r="I51" s="296"/>
      <c r="J51" s="596">
        <f t="shared" ref="J51" ca="1" si="2">IF((OFFSET(J51,-1,0)+H51-I51)&gt;=0,OFFSET(J51,-1,0)+H51-I51,"")</f>
        <v>0</v>
      </c>
      <c r="K51" s="305"/>
      <c r="L51" s="306"/>
      <c r="M51" s="307"/>
      <c r="N51" s="304"/>
    </row>
    <row r="52" spans="2:22" ht="19.5" customHeight="1" x14ac:dyDescent="0.4">
      <c r="C52" s="297"/>
      <c r="D52" s="618"/>
      <c r="E52" s="814"/>
      <c r="F52" s="815"/>
      <c r="G52" s="429">
        <v>2</v>
      </c>
      <c r="H52" s="295"/>
      <c r="I52" s="296"/>
      <c r="J52" s="596">
        <f t="shared" ref="J52" ca="1" si="3">IF((OFFSET(J52,-1,0)+H52-I52)&gt;=0,OFFSET(J52,-1,0)+H52-I52,"")</f>
        <v>0</v>
      </c>
      <c r="K52" s="305"/>
      <c r="L52" s="306"/>
      <c r="M52" s="307"/>
      <c r="N52" s="304"/>
    </row>
    <row r="53" spans="2:22" ht="19.5" customHeight="1" x14ac:dyDescent="0.4">
      <c r="C53" s="297"/>
      <c r="D53" s="618"/>
      <c r="E53" s="814"/>
      <c r="F53" s="815"/>
      <c r="G53" s="429">
        <v>2</v>
      </c>
      <c r="H53" s="295"/>
      <c r="I53" s="296"/>
      <c r="J53" s="596">
        <f t="shared" ca="1" si="0"/>
        <v>0</v>
      </c>
      <c r="K53" s="305"/>
      <c r="L53" s="306"/>
      <c r="M53" s="307"/>
      <c r="N53" s="304"/>
    </row>
    <row r="54" spans="2:22" ht="24" customHeight="1" thickBot="1" x14ac:dyDescent="0.45">
      <c r="C54" s="127"/>
      <c r="D54" s="128"/>
      <c r="E54" s="829" t="s">
        <v>704</v>
      </c>
      <c r="F54" s="830"/>
      <c r="G54" s="830"/>
      <c r="H54" s="830"/>
      <c r="I54" s="830"/>
      <c r="J54" s="830"/>
      <c r="K54" s="452"/>
      <c r="L54" s="452"/>
      <c r="M54" s="452"/>
      <c r="N54" s="452"/>
      <c r="O54" s="442"/>
    </row>
    <row r="55" spans="2:22" ht="18" customHeight="1" thickTop="1" x14ac:dyDescent="0.4">
      <c r="C55" s="802" t="s">
        <v>56</v>
      </c>
      <c r="D55" s="803"/>
      <c r="E55" s="803"/>
      <c r="F55" s="803"/>
      <c r="G55" s="804"/>
      <c r="H55" s="640" t="str">
        <f ca="1">IF(SUM(H8:OFFSET(H55,-1,0))&gt;0,SUM(H8:OFFSET(H55,-1,0)),"")</f>
        <v/>
      </c>
      <c r="I55" s="641" t="str">
        <f ca="1">IF(SUM(I8:OFFSET(I55,-1,0))&gt;0,SUM(I8:OFFSET(I55,-1,0)),"")</f>
        <v/>
      </c>
      <c r="J55" s="642" t="str">
        <f ca="1">IFERROR(SUM(H55-I55),"")</f>
        <v/>
      </c>
      <c r="K55" s="153"/>
      <c r="L55" s="154"/>
      <c r="M55" s="155"/>
      <c r="N55" s="156"/>
    </row>
    <row r="56" spans="2:22" ht="18" customHeight="1" x14ac:dyDescent="0.4">
      <c r="C56" s="93" t="s">
        <v>57</v>
      </c>
      <c r="D56" s="94"/>
      <c r="E56" s="95"/>
      <c r="F56" s="95"/>
      <c r="G56" s="96"/>
      <c r="H56" s="96"/>
      <c r="I56" s="97"/>
      <c r="J56" s="98"/>
      <c r="K56" s="98"/>
      <c r="L56" s="98"/>
    </row>
    <row r="57" spans="2:22" ht="14.25" customHeight="1" x14ac:dyDescent="0.4">
      <c r="C57" s="130"/>
      <c r="D57" s="130"/>
      <c r="E57" s="130"/>
      <c r="F57" s="130"/>
      <c r="G57" s="130"/>
      <c r="H57" s="130"/>
      <c r="I57" s="130"/>
      <c r="J57" s="130"/>
      <c r="K57" s="130"/>
      <c r="L57" s="130"/>
      <c r="Q57" s="38"/>
      <c r="R57" s="38"/>
      <c r="S57" s="38"/>
      <c r="T57" s="38"/>
      <c r="U57" s="38"/>
      <c r="V57" s="38"/>
    </row>
    <row r="58" spans="2:22" s="40" customFormat="1" ht="19.5" customHeight="1" x14ac:dyDescent="0.45">
      <c r="B58" s="99"/>
      <c r="C58" s="102"/>
      <c r="D58" s="348"/>
      <c r="E58" s="860"/>
      <c r="F58" s="860"/>
      <c r="G58" s="37"/>
      <c r="H58" s="102" t="s">
        <v>90</v>
      </c>
      <c r="I58" s="122">
        <v>2</v>
      </c>
      <c r="J58" s="123" t="s">
        <v>162</v>
      </c>
      <c r="K58" s="37"/>
      <c r="L58" s="101" t="s">
        <v>58</v>
      </c>
      <c r="M58" s="103"/>
      <c r="O58" s="99"/>
      <c r="P58" s="125"/>
    </row>
    <row r="59" spans="2:22" s="40" customFormat="1" ht="19.5" customHeight="1" x14ac:dyDescent="0.45">
      <c r="B59" s="99"/>
      <c r="C59" s="809"/>
      <c r="D59" s="809"/>
      <c r="E59" s="810"/>
      <c r="F59" s="810"/>
      <c r="G59" s="104"/>
      <c r="H59" s="806" t="s">
        <v>59</v>
      </c>
      <c r="I59" s="806"/>
      <c r="J59" s="807" t="s">
        <v>60</v>
      </c>
      <c r="K59" s="865"/>
      <c r="L59" s="808"/>
      <c r="M59" s="39"/>
      <c r="O59" s="99"/>
    </row>
    <row r="60" spans="2:22" s="40" customFormat="1" ht="19.5" customHeight="1" x14ac:dyDescent="0.45">
      <c r="B60" s="99"/>
      <c r="C60" s="809"/>
      <c r="D60" s="809"/>
      <c r="E60" s="328"/>
      <c r="F60" s="349"/>
      <c r="G60" s="104"/>
      <c r="H60" s="806"/>
      <c r="I60" s="806"/>
      <c r="J60" s="46" t="s">
        <v>87</v>
      </c>
      <c r="K60" s="866" t="s">
        <v>88</v>
      </c>
      <c r="L60" s="867"/>
      <c r="M60" s="39"/>
      <c r="O60" s="99"/>
      <c r="Q60" s="600"/>
      <c r="R60" s="36" t="s">
        <v>694</v>
      </c>
    </row>
    <row r="61" spans="2:22" s="40" customFormat="1" ht="19.5" customHeight="1" x14ac:dyDescent="0.45">
      <c r="B61" s="99"/>
      <c r="C61" s="799"/>
      <c r="D61" s="799"/>
      <c r="E61" s="329"/>
      <c r="F61" s="346"/>
      <c r="G61" s="104"/>
      <c r="H61" s="798" t="s">
        <v>451</v>
      </c>
      <c r="I61" s="798"/>
      <c r="J61" s="635">
        <f>SUMIFS($H$8:$H$54,$D$8:$D$54,H61,$G$8:$G$54,$I$58)</f>
        <v>0</v>
      </c>
      <c r="K61" s="863"/>
      <c r="L61" s="864"/>
      <c r="M61" s="39"/>
      <c r="O61" s="99"/>
      <c r="Q61" s="37" t="s">
        <v>825</v>
      </c>
    </row>
    <row r="62" spans="2:22" s="40" customFormat="1" ht="19.5" customHeight="1" x14ac:dyDescent="0.45">
      <c r="B62" s="99"/>
      <c r="C62" s="799"/>
      <c r="D62" s="799"/>
      <c r="E62" s="329"/>
      <c r="F62" s="346"/>
      <c r="G62" s="104"/>
      <c r="H62" s="798" t="s">
        <v>452</v>
      </c>
      <c r="I62" s="798"/>
      <c r="J62" s="636">
        <f>SUMIFS($H$8:$H$54,$D$8:$D$54,H62,$G$8:$G$54,$I$58)</f>
        <v>0</v>
      </c>
      <c r="K62" s="863"/>
      <c r="L62" s="864"/>
      <c r="M62" s="39"/>
      <c r="O62" s="99"/>
      <c r="Q62" s="626" t="s">
        <v>762</v>
      </c>
    </row>
    <row r="63" spans="2:22" s="40" customFormat="1" ht="19.5" customHeight="1" x14ac:dyDescent="0.45">
      <c r="B63" s="99"/>
      <c r="C63" s="799"/>
      <c r="D63" s="799"/>
      <c r="E63" s="329"/>
      <c r="F63" s="346"/>
      <c r="G63" s="104"/>
      <c r="H63" s="798" t="s">
        <v>453</v>
      </c>
      <c r="I63" s="798"/>
      <c r="J63" s="636">
        <f>SUMIFS($H$8:$H$54,$D$8:$D$54,H63,$G$8:$G$54,$I$58)</f>
        <v>0</v>
      </c>
      <c r="K63" s="863"/>
      <c r="L63" s="864"/>
      <c r="M63" s="39"/>
      <c r="O63" s="99"/>
    </row>
    <row r="64" spans="2:22" s="40" customFormat="1" ht="19.5" customHeight="1" x14ac:dyDescent="0.45">
      <c r="B64" s="99"/>
      <c r="C64" s="799"/>
      <c r="D64" s="799"/>
      <c r="E64" s="330"/>
      <c r="F64" s="329"/>
      <c r="G64" s="104"/>
      <c r="H64" s="798" t="s">
        <v>454</v>
      </c>
      <c r="I64" s="798"/>
      <c r="J64" s="273"/>
      <c r="K64" s="861">
        <f>SUMIFS($I$8:$I$54,$D$8:$D$54,H64,$G$8:$G$54,$I$58)</f>
        <v>0</v>
      </c>
      <c r="L64" s="862">
        <f>SUMIF($D$8:$D$53,I64,$I$8:$I$53)</f>
        <v>0</v>
      </c>
      <c r="M64" s="39"/>
      <c r="O64" s="99"/>
    </row>
    <row r="65" spans="2:16" s="40" customFormat="1" ht="19.5" customHeight="1" x14ac:dyDescent="0.45">
      <c r="B65" s="99"/>
      <c r="C65" s="799"/>
      <c r="D65" s="799"/>
      <c r="E65" s="330"/>
      <c r="F65" s="329"/>
      <c r="G65" s="104"/>
      <c r="H65" s="798" t="s">
        <v>455</v>
      </c>
      <c r="I65" s="798"/>
      <c r="J65" s="273"/>
      <c r="K65" s="861">
        <f>SUMIFS($I$8:$I$54,$D$8:$D$54,H65,$G$8:$G$54,$I$58)</f>
        <v>0</v>
      </c>
      <c r="L65" s="862">
        <f>SUMIF($D$8:$D$53,I65,$I$8:$I$53)</f>
        <v>0</v>
      </c>
      <c r="M65" s="39"/>
      <c r="O65" s="99"/>
    </row>
    <row r="66" spans="2:16" s="40" customFormat="1" ht="19.5" customHeight="1" x14ac:dyDescent="0.45">
      <c r="B66" s="99"/>
      <c r="C66" s="799"/>
      <c r="D66" s="799"/>
      <c r="E66" s="330"/>
      <c r="F66" s="329"/>
      <c r="G66" s="104"/>
      <c r="H66" s="798" t="s">
        <v>456</v>
      </c>
      <c r="I66" s="798"/>
      <c r="J66" s="273"/>
      <c r="K66" s="861">
        <f>SUMIFS($I$8:$I$54,$D$8:$D$54,H66,$G$8:$G$54,$I$58)</f>
        <v>0</v>
      </c>
      <c r="L66" s="862">
        <f>SUMIF($D$8:$D$53,I66,$I$8:$I$53)</f>
        <v>0</v>
      </c>
      <c r="M66" s="39"/>
      <c r="O66" s="99"/>
    </row>
    <row r="67" spans="2:16" s="40" customFormat="1" ht="19.5" customHeight="1" x14ac:dyDescent="0.45">
      <c r="B67" s="99"/>
      <c r="C67" s="799"/>
      <c r="D67" s="799"/>
      <c r="E67" s="330"/>
      <c r="F67" s="329"/>
      <c r="G67" s="104"/>
      <c r="H67" s="798" t="s">
        <v>457</v>
      </c>
      <c r="I67" s="798"/>
      <c r="J67" s="273"/>
      <c r="K67" s="861">
        <f>SUMIFS($I$8:$I$54,$D$8:$D$54,H67,$G$8:$G$54,$I$58)</f>
        <v>0</v>
      </c>
      <c r="L67" s="862">
        <f>SUMIF($D$8:$D$53,I67,$I$8:$I$53)</f>
        <v>0</v>
      </c>
      <c r="M67" s="39"/>
      <c r="O67" s="99"/>
    </row>
    <row r="68" spans="2:16" s="40" customFormat="1" ht="19.5" customHeight="1" x14ac:dyDescent="0.45">
      <c r="B68" s="99"/>
      <c r="C68" s="799"/>
      <c r="D68" s="799"/>
      <c r="E68" s="330"/>
      <c r="F68" s="329"/>
      <c r="G68" s="104"/>
      <c r="H68" s="798" t="s">
        <v>458</v>
      </c>
      <c r="I68" s="798"/>
      <c r="J68" s="274"/>
      <c r="K68" s="861">
        <f>SUMIFS($I$8:$I$54,$D$8:$D$54,H68,$G$8:$G$54,$I$58)</f>
        <v>0</v>
      </c>
      <c r="L68" s="862">
        <f>SUMIF($D$8:$D$53,I68,$I$8:$I$53)</f>
        <v>0</v>
      </c>
      <c r="M68" s="39"/>
      <c r="O68" s="99"/>
    </row>
    <row r="69" spans="2:16" s="40" customFormat="1" ht="19.5" customHeight="1" thickBot="1" x14ac:dyDescent="0.5">
      <c r="B69" s="99"/>
      <c r="C69" s="873"/>
      <c r="D69" s="873"/>
      <c r="E69" s="330"/>
      <c r="F69" s="346"/>
      <c r="G69" s="104"/>
      <c r="H69" s="872" t="s">
        <v>431</v>
      </c>
      <c r="I69" s="872"/>
      <c r="J69" s="275"/>
      <c r="K69" s="870">
        <f>J70-SUM(K61:L68)</f>
        <v>0</v>
      </c>
      <c r="L69" s="871"/>
      <c r="M69" s="39"/>
      <c r="O69" s="99"/>
    </row>
    <row r="70" spans="2:16" s="40" customFormat="1" ht="19.5" customHeight="1" thickTop="1" x14ac:dyDescent="0.45">
      <c r="B70" s="99"/>
      <c r="C70" s="794"/>
      <c r="D70" s="794"/>
      <c r="E70" s="330"/>
      <c r="F70" s="330"/>
      <c r="G70" s="104"/>
      <c r="H70" s="796" t="s">
        <v>89</v>
      </c>
      <c r="I70" s="796"/>
      <c r="J70" s="637">
        <f>SUM(J61:J69)</f>
        <v>0</v>
      </c>
      <c r="K70" s="868">
        <f>SUM(K61:L69)</f>
        <v>0</v>
      </c>
      <c r="L70" s="869"/>
      <c r="M70" s="39"/>
      <c r="O70" s="99"/>
    </row>
    <row r="71" spans="2:16" s="40" customFormat="1" ht="7.5" customHeight="1" x14ac:dyDescent="0.45">
      <c r="B71" s="99"/>
      <c r="C71" s="105"/>
      <c r="D71" s="106"/>
      <c r="E71" s="107"/>
      <c r="F71" s="108"/>
      <c r="H71" s="109"/>
      <c r="I71" s="110"/>
      <c r="J71" s="111"/>
      <c r="K71" s="111"/>
      <c r="L71" s="110"/>
      <c r="M71" s="103"/>
      <c r="O71" s="99"/>
      <c r="P71" s="39"/>
    </row>
    <row r="72" spans="2:16" s="41" customFormat="1" ht="18" customHeight="1" x14ac:dyDescent="0.45">
      <c r="C72" s="42" t="s">
        <v>168</v>
      </c>
      <c r="D72" s="43"/>
      <c r="E72" s="42"/>
      <c r="F72" s="42"/>
      <c r="G72" s="42"/>
      <c r="H72" s="42"/>
      <c r="I72" s="42"/>
      <c r="J72" s="42"/>
      <c r="K72" s="112"/>
      <c r="L72" s="112"/>
      <c r="M72" s="112"/>
    </row>
    <row r="73" spans="2:16" s="41" customFormat="1" ht="18" customHeight="1" x14ac:dyDescent="0.45">
      <c r="C73" s="113" t="s">
        <v>61</v>
      </c>
      <c r="D73" s="113" t="s">
        <v>167</v>
      </c>
      <c r="E73" s="790" t="s">
        <v>578</v>
      </c>
      <c r="F73" s="791"/>
      <c r="G73" s="791"/>
      <c r="H73" s="791"/>
      <c r="I73" s="791"/>
      <c r="J73" s="791"/>
      <c r="K73" s="791"/>
      <c r="L73" s="791"/>
      <c r="M73" s="792"/>
    </row>
    <row r="74" spans="2:16" s="41" customFormat="1" ht="18" customHeight="1" x14ac:dyDescent="0.45">
      <c r="C74" s="113">
        <v>1</v>
      </c>
      <c r="D74" s="113" t="s">
        <v>143</v>
      </c>
      <c r="E74" s="787" t="s">
        <v>146</v>
      </c>
      <c r="F74" s="788"/>
      <c r="G74" s="788"/>
      <c r="H74" s="788"/>
      <c r="I74" s="788"/>
      <c r="J74" s="788"/>
      <c r="K74" s="788"/>
      <c r="L74" s="788"/>
      <c r="M74" s="789"/>
    </row>
    <row r="75" spans="2:16" s="41" customFormat="1" ht="18" customHeight="1" x14ac:dyDescent="0.45">
      <c r="C75" s="113">
        <v>2</v>
      </c>
      <c r="D75" s="113" t="s">
        <v>144</v>
      </c>
      <c r="E75" s="787" t="s">
        <v>357</v>
      </c>
      <c r="F75" s="788"/>
      <c r="G75" s="788"/>
      <c r="H75" s="788"/>
      <c r="I75" s="788"/>
      <c r="J75" s="788"/>
      <c r="K75" s="788"/>
      <c r="L75" s="788"/>
      <c r="M75" s="789"/>
    </row>
    <row r="76" spans="2:16" s="41" customFormat="1" ht="18" customHeight="1" x14ac:dyDescent="0.45">
      <c r="C76" s="113">
        <v>3</v>
      </c>
      <c r="D76" s="113" t="s">
        <v>145</v>
      </c>
      <c r="E76" s="787" t="s">
        <v>428</v>
      </c>
      <c r="F76" s="788"/>
      <c r="G76" s="788"/>
      <c r="H76" s="788"/>
      <c r="I76" s="788"/>
      <c r="J76" s="788"/>
      <c r="K76" s="788"/>
      <c r="L76" s="788"/>
      <c r="M76" s="789"/>
    </row>
    <row r="77" spans="2:16" s="41" customFormat="1" ht="18" customHeight="1" x14ac:dyDescent="0.45">
      <c r="C77" s="113">
        <v>4</v>
      </c>
      <c r="D77" s="113" t="s">
        <v>62</v>
      </c>
      <c r="E77" s="787" t="s">
        <v>757</v>
      </c>
      <c r="F77" s="788"/>
      <c r="G77" s="788"/>
      <c r="H77" s="788"/>
      <c r="I77" s="788"/>
      <c r="J77" s="788"/>
      <c r="K77" s="788"/>
      <c r="L77" s="788"/>
      <c r="M77" s="789"/>
    </row>
    <row r="78" spans="2:16" s="41" customFormat="1" ht="24.75" customHeight="1" x14ac:dyDescent="0.45">
      <c r="C78" s="113">
        <v>5</v>
      </c>
      <c r="D78" s="114" t="s">
        <v>11</v>
      </c>
      <c r="E78" s="782" t="s">
        <v>755</v>
      </c>
      <c r="F78" s="783"/>
      <c r="G78" s="783"/>
      <c r="H78" s="783"/>
      <c r="I78" s="783"/>
      <c r="J78" s="783"/>
      <c r="K78" s="783"/>
      <c r="L78" s="783"/>
      <c r="M78" s="784"/>
    </row>
    <row r="79" spans="2:16" s="41" customFormat="1" ht="24.75" customHeight="1" x14ac:dyDescent="0.45">
      <c r="C79" s="113">
        <v>6</v>
      </c>
      <c r="D79" s="113" t="s">
        <v>12</v>
      </c>
      <c r="E79" s="782" t="s">
        <v>79</v>
      </c>
      <c r="F79" s="783"/>
      <c r="G79" s="783"/>
      <c r="H79" s="783"/>
      <c r="I79" s="783"/>
      <c r="J79" s="783"/>
      <c r="K79" s="783"/>
      <c r="L79" s="783"/>
      <c r="M79" s="784"/>
    </row>
    <row r="80" spans="2:16" s="41" customFormat="1" ht="37.5" customHeight="1" x14ac:dyDescent="0.45">
      <c r="C80" s="115">
        <v>7</v>
      </c>
      <c r="D80" s="115" t="s">
        <v>134</v>
      </c>
      <c r="E80" s="782" t="s">
        <v>756</v>
      </c>
      <c r="F80" s="785"/>
      <c r="G80" s="785"/>
      <c r="H80" s="785"/>
      <c r="I80" s="785"/>
      <c r="J80" s="785"/>
      <c r="K80" s="785"/>
      <c r="L80" s="785"/>
      <c r="M80" s="786"/>
    </row>
    <row r="81" spans="3:18" s="41" customFormat="1" ht="18.75" customHeight="1" x14ac:dyDescent="0.45">
      <c r="C81" s="115">
        <v>8</v>
      </c>
      <c r="D81" s="115" t="s">
        <v>7</v>
      </c>
      <c r="E81" s="787" t="s">
        <v>149</v>
      </c>
      <c r="F81" s="788"/>
      <c r="G81" s="788"/>
      <c r="H81" s="788"/>
      <c r="I81" s="788"/>
      <c r="J81" s="788"/>
      <c r="K81" s="788"/>
      <c r="L81" s="788"/>
      <c r="M81" s="789"/>
    </row>
    <row r="82" spans="3:18" ht="18.75" customHeight="1" x14ac:dyDescent="0.4"/>
    <row r="83" spans="3:18" ht="24" customHeight="1" x14ac:dyDescent="0.45">
      <c r="C83" s="331" t="s">
        <v>648</v>
      </c>
      <c r="Q83" s="626" t="s">
        <v>762</v>
      </c>
    </row>
    <row r="84" spans="3:18" ht="18" customHeight="1" x14ac:dyDescent="0.4">
      <c r="D84" s="332"/>
      <c r="E84" s="333"/>
      <c r="F84" s="334"/>
      <c r="I84" s="856"/>
      <c r="J84" s="857"/>
      <c r="K84" s="334"/>
    </row>
    <row r="85" spans="3:18" ht="18" customHeight="1" x14ac:dyDescent="0.4">
      <c r="D85" s="335"/>
      <c r="E85" s="336" t="s">
        <v>649</v>
      </c>
      <c r="F85" s="858"/>
      <c r="G85" s="859"/>
      <c r="I85" s="337"/>
      <c r="J85" s="338" t="s">
        <v>650</v>
      </c>
      <c r="K85" s="849" t="s">
        <v>651</v>
      </c>
      <c r="L85" s="850"/>
      <c r="M85" s="851" t="s">
        <v>652</v>
      </c>
      <c r="N85" s="851"/>
      <c r="P85" s="36"/>
      <c r="Q85" s="600"/>
      <c r="R85" s="36" t="s">
        <v>694</v>
      </c>
    </row>
    <row r="86" spans="3:18" ht="18" customHeight="1" x14ac:dyDescent="0.45">
      <c r="D86" s="339"/>
      <c r="E86" s="340"/>
      <c r="F86" s="858"/>
      <c r="G86" s="859"/>
      <c r="I86" s="341" t="s">
        <v>653</v>
      </c>
      <c r="J86" s="409"/>
      <c r="K86" s="843"/>
      <c r="L86" s="844"/>
      <c r="M86" s="845">
        <f>K86</f>
        <v>0</v>
      </c>
      <c r="N86" s="845"/>
      <c r="Q86" s="37" t="s">
        <v>825</v>
      </c>
      <c r="R86" s="36"/>
    </row>
    <row r="87" spans="3:18" ht="18" customHeight="1" x14ac:dyDescent="0.45">
      <c r="D87" s="342"/>
      <c r="E87" s="329" t="s">
        <v>654</v>
      </c>
      <c r="F87" s="852"/>
      <c r="G87" s="853"/>
      <c r="I87" s="343" t="s">
        <v>11</v>
      </c>
      <c r="J87" s="409"/>
      <c r="K87" s="843"/>
      <c r="L87" s="844"/>
      <c r="M87" s="845">
        <f t="shared" ref="M87:M88" si="4">K87</f>
        <v>0</v>
      </c>
      <c r="N87" s="845"/>
    </row>
    <row r="88" spans="3:18" ht="18" customHeight="1" x14ac:dyDescent="0.45">
      <c r="D88" s="342"/>
      <c r="E88" s="344" t="s">
        <v>655</v>
      </c>
      <c r="F88" s="854"/>
      <c r="G88" s="855"/>
      <c r="I88" s="343" t="s">
        <v>656</v>
      </c>
      <c r="J88" s="409"/>
      <c r="K88" s="843"/>
      <c r="L88" s="844"/>
      <c r="M88" s="845">
        <f t="shared" si="4"/>
        <v>0</v>
      </c>
      <c r="N88" s="845"/>
      <c r="Q88" s="408"/>
      <c r="R88" s="404" t="s">
        <v>748</v>
      </c>
    </row>
    <row r="89" spans="3:18" ht="18" customHeight="1" x14ac:dyDescent="0.45">
      <c r="D89" s="345"/>
      <c r="E89" s="329"/>
      <c r="F89" s="346"/>
      <c r="I89" s="326" t="s">
        <v>657</v>
      </c>
      <c r="J89" s="409"/>
      <c r="K89" s="833"/>
      <c r="L89" s="834"/>
      <c r="M89" s="835"/>
      <c r="N89" s="835"/>
      <c r="Q89" s="36"/>
      <c r="R89" s="36"/>
    </row>
    <row r="90" spans="3:18" ht="18" customHeight="1" thickBot="1" x14ac:dyDescent="0.5">
      <c r="D90" s="345"/>
      <c r="E90" s="330"/>
      <c r="F90" s="329"/>
      <c r="I90" s="326" t="s">
        <v>134</v>
      </c>
      <c r="J90" s="410"/>
      <c r="K90" s="833"/>
      <c r="L90" s="834"/>
      <c r="M90" s="836"/>
      <c r="N90" s="836"/>
    </row>
    <row r="91" spans="3:18" ht="18" customHeight="1" thickTop="1" thickBot="1" x14ac:dyDescent="0.5">
      <c r="D91" s="345"/>
      <c r="E91" s="330"/>
      <c r="F91" s="329"/>
      <c r="I91" s="326" t="s">
        <v>658</v>
      </c>
      <c r="J91" s="638">
        <f>SUM(J86:J90)</f>
        <v>0</v>
      </c>
      <c r="K91" s="837">
        <f>SUM(K86:L90)</f>
        <v>0</v>
      </c>
      <c r="L91" s="838"/>
      <c r="M91" s="839">
        <f>SUM(M86:N88)</f>
        <v>0</v>
      </c>
      <c r="N91" s="840"/>
      <c r="Q91" s="360"/>
      <c r="R91" s="404"/>
    </row>
    <row r="92" spans="3:18" ht="18" customHeight="1" thickTop="1" x14ac:dyDescent="0.4">
      <c r="D92" s="345"/>
      <c r="E92" s="330"/>
      <c r="F92" s="329"/>
      <c r="I92" s="831" t="s">
        <v>659</v>
      </c>
      <c r="J92" s="832"/>
      <c r="K92" s="832"/>
      <c r="L92" s="832"/>
      <c r="M92" s="832"/>
      <c r="N92" s="832"/>
    </row>
    <row r="93" spans="3:18" ht="18" customHeight="1" x14ac:dyDescent="0.4">
      <c r="C93" s="38"/>
      <c r="D93" s="347"/>
      <c r="E93" s="38"/>
      <c r="F93" s="38"/>
      <c r="G93" s="38"/>
      <c r="H93" s="38"/>
      <c r="I93" s="38"/>
      <c r="J93" s="38"/>
      <c r="K93" s="38"/>
    </row>
    <row r="94" spans="3:18" ht="18" customHeight="1" x14ac:dyDescent="0.4">
      <c r="E94" s="336" t="s">
        <v>649</v>
      </c>
      <c r="F94" s="827"/>
      <c r="G94" s="828"/>
      <c r="I94" s="337"/>
      <c r="J94" s="338" t="s">
        <v>650</v>
      </c>
      <c r="K94" s="849" t="s">
        <v>651</v>
      </c>
      <c r="L94" s="850"/>
      <c r="M94" s="851" t="s">
        <v>652</v>
      </c>
      <c r="N94" s="851"/>
    </row>
    <row r="95" spans="3:18" ht="18" customHeight="1" x14ac:dyDescent="0.45">
      <c r="E95" s="340"/>
      <c r="F95" s="827"/>
      <c r="G95" s="828"/>
      <c r="I95" s="341" t="s">
        <v>653</v>
      </c>
      <c r="J95" s="409"/>
      <c r="K95" s="843"/>
      <c r="L95" s="844"/>
      <c r="M95" s="845">
        <f>K95</f>
        <v>0</v>
      </c>
      <c r="N95" s="845"/>
    </row>
    <row r="96" spans="3:18" ht="18" customHeight="1" x14ac:dyDescent="0.45">
      <c r="E96" s="329" t="s">
        <v>654</v>
      </c>
      <c r="F96" s="841"/>
      <c r="G96" s="842"/>
      <c r="I96" s="343" t="s">
        <v>11</v>
      </c>
      <c r="J96" s="409"/>
      <c r="K96" s="843"/>
      <c r="L96" s="844"/>
      <c r="M96" s="845">
        <f t="shared" ref="M96:M97" si="5">K96</f>
        <v>0</v>
      </c>
      <c r="N96" s="845"/>
    </row>
    <row r="97" spans="5:14" ht="18" customHeight="1" x14ac:dyDescent="0.45">
      <c r="E97" s="344" t="s">
        <v>655</v>
      </c>
      <c r="F97" s="846"/>
      <c r="G97" s="847"/>
      <c r="I97" s="343" t="s">
        <v>656</v>
      </c>
      <c r="J97" s="409"/>
      <c r="K97" s="843"/>
      <c r="L97" s="844"/>
      <c r="M97" s="845">
        <f t="shared" si="5"/>
        <v>0</v>
      </c>
      <c r="N97" s="845"/>
    </row>
    <row r="98" spans="5:14" ht="18" customHeight="1" x14ac:dyDescent="0.45">
      <c r="E98" s="329"/>
      <c r="F98" s="346"/>
      <c r="I98" s="326" t="s">
        <v>657</v>
      </c>
      <c r="J98" s="409"/>
      <c r="K98" s="833"/>
      <c r="L98" s="834"/>
      <c r="M98" s="835"/>
      <c r="N98" s="835"/>
    </row>
    <row r="99" spans="5:14" ht="18" customHeight="1" thickBot="1" x14ac:dyDescent="0.5">
      <c r="E99" s="330"/>
      <c r="F99" s="329"/>
      <c r="I99" s="326" t="s">
        <v>134</v>
      </c>
      <c r="J99" s="410"/>
      <c r="K99" s="833"/>
      <c r="L99" s="834"/>
      <c r="M99" s="836"/>
      <c r="N99" s="836"/>
    </row>
    <row r="100" spans="5:14" ht="18" customHeight="1" thickTop="1" thickBot="1" x14ac:dyDescent="0.5">
      <c r="E100" s="330"/>
      <c r="F100" s="329"/>
      <c r="I100" s="639" t="s">
        <v>658</v>
      </c>
      <c r="J100" s="638">
        <f>SUM(J95:J99)</f>
        <v>0</v>
      </c>
      <c r="K100" s="837">
        <f>SUM(K95:L99)</f>
        <v>0</v>
      </c>
      <c r="L100" s="838"/>
      <c r="M100" s="839">
        <f>SUM(M95:N97)</f>
        <v>0</v>
      </c>
      <c r="N100" s="840"/>
    </row>
    <row r="101" spans="5:14" ht="18" customHeight="1" thickTop="1" x14ac:dyDescent="0.4">
      <c r="E101" s="330"/>
      <c r="F101" s="329"/>
      <c r="I101" s="831" t="s">
        <v>659</v>
      </c>
      <c r="J101" s="848"/>
      <c r="K101" s="848"/>
      <c r="L101" s="848"/>
      <c r="M101" s="848"/>
      <c r="N101" s="848"/>
    </row>
    <row r="102" spans="5:14" ht="18" customHeight="1" x14ac:dyDescent="0.4"/>
    <row r="103" spans="5:14" ht="18" customHeight="1" x14ac:dyDescent="0.4">
      <c r="E103" s="336" t="s">
        <v>649</v>
      </c>
      <c r="F103" s="827"/>
      <c r="G103" s="828"/>
      <c r="I103" s="337"/>
      <c r="J103" s="338" t="s">
        <v>650</v>
      </c>
      <c r="K103" s="849" t="s">
        <v>651</v>
      </c>
      <c r="L103" s="850"/>
      <c r="M103" s="851" t="s">
        <v>652</v>
      </c>
      <c r="N103" s="851"/>
    </row>
    <row r="104" spans="5:14" ht="18" customHeight="1" x14ac:dyDescent="0.45">
      <c r="E104" s="340"/>
      <c r="F104" s="827"/>
      <c r="G104" s="828"/>
      <c r="I104" s="341" t="s">
        <v>653</v>
      </c>
      <c r="J104" s="409"/>
      <c r="K104" s="843"/>
      <c r="L104" s="844"/>
      <c r="M104" s="845">
        <f>K104</f>
        <v>0</v>
      </c>
      <c r="N104" s="845"/>
    </row>
    <row r="105" spans="5:14" ht="18" customHeight="1" x14ac:dyDescent="0.45">
      <c r="E105" s="329" t="s">
        <v>654</v>
      </c>
      <c r="F105" s="841"/>
      <c r="G105" s="842"/>
      <c r="I105" s="343" t="s">
        <v>11</v>
      </c>
      <c r="J105" s="409"/>
      <c r="K105" s="843"/>
      <c r="L105" s="844"/>
      <c r="M105" s="845">
        <f t="shared" ref="M105:M106" si="6">K105</f>
        <v>0</v>
      </c>
      <c r="N105" s="845"/>
    </row>
    <row r="106" spans="5:14" ht="18" customHeight="1" x14ac:dyDescent="0.45">
      <c r="E106" s="344" t="s">
        <v>655</v>
      </c>
      <c r="F106" s="846"/>
      <c r="G106" s="847"/>
      <c r="I106" s="343" t="s">
        <v>656</v>
      </c>
      <c r="J106" s="409"/>
      <c r="K106" s="843"/>
      <c r="L106" s="844"/>
      <c r="M106" s="845">
        <f t="shared" si="6"/>
        <v>0</v>
      </c>
      <c r="N106" s="845"/>
    </row>
    <row r="107" spans="5:14" ht="18" customHeight="1" x14ac:dyDescent="0.45">
      <c r="E107" s="329"/>
      <c r="F107" s="346"/>
      <c r="I107" s="326" t="s">
        <v>657</v>
      </c>
      <c r="J107" s="409"/>
      <c r="K107" s="833"/>
      <c r="L107" s="834"/>
      <c r="M107" s="835"/>
      <c r="N107" s="835"/>
    </row>
    <row r="108" spans="5:14" ht="18" customHeight="1" thickBot="1" x14ac:dyDescent="0.5">
      <c r="E108" s="330"/>
      <c r="F108" s="329"/>
      <c r="I108" s="326" t="s">
        <v>134</v>
      </c>
      <c r="J108" s="410"/>
      <c r="K108" s="833"/>
      <c r="L108" s="834"/>
      <c r="M108" s="836"/>
      <c r="N108" s="836"/>
    </row>
    <row r="109" spans="5:14" ht="18" customHeight="1" thickTop="1" thickBot="1" x14ac:dyDescent="0.5">
      <c r="E109" s="330"/>
      <c r="F109" s="329"/>
      <c r="I109" s="326" t="s">
        <v>658</v>
      </c>
      <c r="J109" s="638">
        <f>SUM(J104:J108)</f>
        <v>0</v>
      </c>
      <c r="K109" s="837">
        <f>SUM(K104:L108)</f>
        <v>0</v>
      </c>
      <c r="L109" s="838"/>
      <c r="M109" s="839">
        <f>SUM(M104:N106)</f>
        <v>0</v>
      </c>
      <c r="N109" s="840"/>
    </row>
    <row r="110" spans="5:14" ht="18" customHeight="1" thickTop="1" x14ac:dyDescent="0.4">
      <c r="E110" s="330"/>
      <c r="F110" s="329"/>
      <c r="I110" s="831" t="s">
        <v>659</v>
      </c>
      <c r="J110" s="832"/>
      <c r="K110" s="832"/>
      <c r="L110" s="832"/>
      <c r="M110" s="832"/>
      <c r="N110" s="832"/>
    </row>
  </sheetData>
  <mergeCells count="146">
    <mergeCell ref="E27:F27"/>
    <mergeCell ref="E28:F28"/>
    <mergeCell ref="E29:F29"/>
    <mergeCell ref="E38:F38"/>
    <mergeCell ref="E44:F44"/>
    <mergeCell ref="E45:F45"/>
    <mergeCell ref="E46:F46"/>
    <mergeCell ref="F1:J1"/>
    <mergeCell ref="E9:F9"/>
    <mergeCell ref="E10:F10"/>
    <mergeCell ref="E13:F13"/>
    <mergeCell ref="E11:F11"/>
    <mergeCell ref="E15:F15"/>
    <mergeCell ref="E14:F14"/>
    <mergeCell ref="E12:F12"/>
    <mergeCell ref="E20:F20"/>
    <mergeCell ref="E21:F21"/>
    <mergeCell ref="E22:F22"/>
    <mergeCell ref="E23:F23"/>
    <mergeCell ref="E24:F24"/>
    <mergeCell ref="E25:F25"/>
    <mergeCell ref="E26:F26"/>
    <mergeCell ref="F3:I3"/>
    <mergeCell ref="C70:D70"/>
    <mergeCell ref="C68:D68"/>
    <mergeCell ref="C69:D69"/>
    <mergeCell ref="C63:D63"/>
    <mergeCell ref="C65:D65"/>
    <mergeCell ref="C66:D66"/>
    <mergeCell ref="C67:D67"/>
    <mergeCell ref="C64:D64"/>
    <mergeCell ref="H64:I64"/>
    <mergeCell ref="E81:M81"/>
    <mergeCell ref="E79:M79"/>
    <mergeCell ref="E80:M80"/>
    <mergeCell ref="K70:L70"/>
    <mergeCell ref="K67:L67"/>
    <mergeCell ref="K68:L68"/>
    <mergeCell ref="K69:L69"/>
    <mergeCell ref="H70:I70"/>
    <mergeCell ref="E77:M77"/>
    <mergeCell ref="E74:M74"/>
    <mergeCell ref="E78:M78"/>
    <mergeCell ref="H67:I67"/>
    <mergeCell ref="H68:I68"/>
    <mergeCell ref="H69:I69"/>
    <mergeCell ref="E75:M75"/>
    <mergeCell ref="E76:M76"/>
    <mergeCell ref="E73:M73"/>
    <mergeCell ref="K64:L64"/>
    <mergeCell ref="K63:L63"/>
    <mergeCell ref="H65:I65"/>
    <mergeCell ref="H66:I66"/>
    <mergeCell ref="J59:L59"/>
    <mergeCell ref="H62:I62"/>
    <mergeCell ref="H59:I60"/>
    <mergeCell ref="H61:I61"/>
    <mergeCell ref="H63:I63"/>
    <mergeCell ref="K60:L60"/>
    <mergeCell ref="K61:L61"/>
    <mergeCell ref="K62:L62"/>
    <mergeCell ref="K65:L65"/>
    <mergeCell ref="K66:L66"/>
    <mergeCell ref="L3:N3"/>
    <mergeCell ref="C61:D61"/>
    <mergeCell ref="C62:D62"/>
    <mergeCell ref="E17:F17"/>
    <mergeCell ref="E52:F52"/>
    <mergeCell ref="E16:F16"/>
    <mergeCell ref="E49:F49"/>
    <mergeCell ref="E59:F59"/>
    <mergeCell ref="E18:F18"/>
    <mergeCell ref="C55:G55"/>
    <mergeCell ref="E47:F47"/>
    <mergeCell ref="E19:F19"/>
    <mergeCell ref="E48:F48"/>
    <mergeCell ref="E50:F50"/>
    <mergeCell ref="C59:D60"/>
    <mergeCell ref="E58:F58"/>
    <mergeCell ref="C4:N4"/>
    <mergeCell ref="C5:N5"/>
    <mergeCell ref="C6:N6"/>
    <mergeCell ref="E53:F53"/>
    <mergeCell ref="E7:F7"/>
    <mergeCell ref="E8:F8"/>
    <mergeCell ref="E51:F51"/>
    <mergeCell ref="F87:G87"/>
    <mergeCell ref="K87:L87"/>
    <mergeCell ref="M87:N87"/>
    <mergeCell ref="F88:G88"/>
    <mergeCell ref="K88:L88"/>
    <mergeCell ref="M88:N88"/>
    <mergeCell ref="I84:J84"/>
    <mergeCell ref="F85:G85"/>
    <mergeCell ref="K85:L85"/>
    <mergeCell ref="M85:N85"/>
    <mergeCell ref="K86:L86"/>
    <mergeCell ref="M86:N86"/>
    <mergeCell ref="F86:G86"/>
    <mergeCell ref="I92:N92"/>
    <mergeCell ref="F94:G94"/>
    <mergeCell ref="K94:L94"/>
    <mergeCell ref="M94:N94"/>
    <mergeCell ref="K95:L95"/>
    <mergeCell ref="M95:N95"/>
    <mergeCell ref="K89:L89"/>
    <mergeCell ref="M89:N89"/>
    <mergeCell ref="K90:L90"/>
    <mergeCell ref="M90:N90"/>
    <mergeCell ref="K91:L91"/>
    <mergeCell ref="M91:N91"/>
    <mergeCell ref="F95:G95"/>
    <mergeCell ref="K99:L99"/>
    <mergeCell ref="M99:N99"/>
    <mergeCell ref="K100:L100"/>
    <mergeCell ref="M100:N100"/>
    <mergeCell ref="F96:G96"/>
    <mergeCell ref="K96:L96"/>
    <mergeCell ref="M96:N96"/>
    <mergeCell ref="F97:G97"/>
    <mergeCell ref="K97:L97"/>
    <mergeCell ref="M97:N97"/>
    <mergeCell ref="F104:G104"/>
    <mergeCell ref="Q1:R1"/>
    <mergeCell ref="E54:J54"/>
    <mergeCell ref="I110:N110"/>
    <mergeCell ref="K107:L107"/>
    <mergeCell ref="M107:N107"/>
    <mergeCell ref="K108:L108"/>
    <mergeCell ref="M108:N108"/>
    <mergeCell ref="K109:L109"/>
    <mergeCell ref="M109:N109"/>
    <mergeCell ref="F105:G105"/>
    <mergeCell ref="K105:L105"/>
    <mergeCell ref="M105:N105"/>
    <mergeCell ref="F106:G106"/>
    <mergeCell ref="K106:L106"/>
    <mergeCell ref="M106:N106"/>
    <mergeCell ref="I101:N101"/>
    <mergeCell ref="F103:G103"/>
    <mergeCell ref="K103:L103"/>
    <mergeCell ref="M103:N103"/>
    <mergeCell ref="K104:L104"/>
    <mergeCell ref="M104:N104"/>
    <mergeCell ref="K98:L98"/>
    <mergeCell ref="M98:N98"/>
  </mergeCells>
  <phoneticPr fontId="18"/>
  <dataValidations count="4">
    <dataValidation imeMode="off" allowBlank="1" showInputMessage="1" showErrorMessage="1" sqref="E54 C8:C54 K8:L53 H8:I53"/>
    <dataValidation type="list" allowBlank="1" showInputMessage="1" showErrorMessage="1" sqref="N8:N53">
      <formula1>"○,　"</formula1>
    </dataValidation>
    <dataValidation type="list" allowBlank="1" showInputMessage="1" showErrorMessage="1" sqref="G8:G53">
      <formula1>Ｉ.金銭出納簿の区分</formula1>
    </dataValidation>
    <dataValidation type="list" allowBlank="1" showInputMessage="1" showErrorMessage="1" sqref="D8:D53">
      <formula1>Ｊ.金銭出納簿の収支の分類</formula1>
    </dataValidation>
  </dataValidations>
  <printOptions horizontalCentered="1"/>
  <pageMargins left="0.59055118110236227" right="0.59055118110236227" top="0.6692913385826772" bottom="0.59055118110236227" header="0.51181102362204722" footer="0.51181102362204722"/>
  <pageSetup paperSize="9" scale="98" fitToWidth="0" fitToHeight="0" orientation="landscape" r:id="rId1"/>
  <headerFooter alignWithMargins="0"/>
  <rowBreaks count="1" manualBreakCount="1">
    <brk id="81" min="1" max="1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0000"/>
  </sheetPr>
  <dimension ref="A1:AE165"/>
  <sheetViews>
    <sheetView showZeros="0" tabSelected="1" view="pageBreakPreview" topLeftCell="A121" zoomScaleSheetLayoutView="100" workbookViewId="0">
      <selection activeCell="O116" sqref="O116"/>
    </sheetView>
  </sheetViews>
  <sheetFormatPr defaultColWidth="9" defaultRowHeight="18.75" x14ac:dyDescent="0.15"/>
  <cols>
    <col min="1" max="1" width="1.625" style="162" customWidth="1"/>
    <col min="2" max="2" width="2.25" style="1" customWidth="1"/>
    <col min="3" max="3" width="4.875" style="1" customWidth="1"/>
    <col min="4" max="4" width="4" style="1" customWidth="1"/>
    <col min="5" max="5" width="4.75" style="1" customWidth="1"/>
    <col min="6" max="6" width="4.625" style="1" customWidth="1"/>
    <col min="7" max="7" width="4.75" style="1" customWidth="1"/>
    <col min="8" max="12" width="4.125" style="1" customWidth="1"/>
    <col min="13" max="13" width="5.625" style="1" customWidth="1"/>
    <col min="14" max="14" width="4.375" style="1" customWidth="1"/>
    <col min="15" max="15" width="5.125" style="1" customWidth="1"/>
    <col min="16" max="16" width="5" style="1" customWidth="1"/>
    <col min="17" max="17" width="6.25" style="1" customWidth="1"/>
    <col min="18" max="18" width="4.5" style="1" customWidth="1"/>
    <col min="19" max="19" width="5.375" style="1" customWidth="1"/>
    <col min="20" max="22" width="3.875" style="1" customWidth="1"/>
    <col min="23" max="23" width="1.875" style="1" customWidth="1"/>
    <col min="24" max="24" width="1.625" style="1" customWidth="1"/>
    <col min="25" max="28" width="9" style="1"/>
    <col min="29" max="29" width="10.875" style="1" customWidth="1"/>
    <col min="30" max="30" width="1.125" style="1" customWidth="1"/>
    <col min="31" max="16384" width="9" style="1"/>
  </cols>
  <sheetData>
    <row r="1" spans="2:29" s="162" customFormat="1" ht="24" customHeight="1" x14ac:dyDescent="0.15">
      <c r="G1" s="709" t="s">
        <v>712</v>
      </c>
      <c r="H1" s="710"/>
      <c r="I1" s="710"/>
      <c r="J1" s="710"/>
      <c r="K1" s="710"/>
      <c r="L1" s="710"/>
      <c r="M1" s="710"/>
      <c r="N1" s="710"/>
      <c r="O1" s="710"/>
      <c r="P1" s="710"/>
      <c r="Q1" s="710"/>
      <c r="R1" s="730"/>
      <c r="S1" s="730"/>
      <c r="T1" s="730"/>
      <c r="Y1" s="709" t="s">
        <v>711</v>
      </c>
      <c r="Z1" s="710"/>
    </row>
    <row r="2" spans="2:29" s="18" customFormat="1" ht="27.75" customHeight="1" x14ac:dyDescent="0.15">
      <c r="B2" s="19" t="s">
        <v>0</v>
      </c>
      <c r="C2" s="47"/>
      <c r="D2" s="47"/>
      <c r="E2" s="47"/>
      <c r="R2" s="20"/>
      <c r="S2" s="20"/>
    </row>
    <row r="3" spans="2:29" s="18" customFormat="1" ht="27.75" customHeight="1" x14ac:dyDescent="0.15">
      <c r="B3" s="19"/>
      <c r="C3" s="47"/>
      <c r="D3" s="47"/>
      <c r="E3" s="47"/>
      <c r="R3" s="1095" t="s">
        <v>840</v>
      </c>
      <c r="S3" s="1095"/>
      <c r="T3" s="1095"/>
      <c r="U3" s="1095"/>
      <c r="Y3" s="411"/>
      <c r="Z3" s="402" t="s">
        <v>748</v>
      </c>
      <c r="AA3" s="350"/>
      <c r="AB3" s="350"/>
      <c r="AC3" s="350"/>
    </row>
    <row r="4" spans="2:29" s="21" customFormat="1" ht="25.5" customHeight="1" x14ac:dyDescent="0.15">
      <c r="C4" s="977" t="s">
        <v>873</v>
      </c>
      <c r="D4" s="977"/>
      <c r="E4" s="977"/>
      <c r="F4" s="52" t="s">
        <v>570</v>
      </c>
      <c r="G4" s="22"/>
      <c r="H4" s="22"/>
      <c r="Y4" s="350"/>
      <c r="Z4" s="350"/>
      <c r="AA4" s="350"/>
      <c r="AB4" s="350"/>
      <c r="AC4" s="350"/>
    </row>
    <row r="5" spans="2:29" s="21" customFormat="1" ht="29.25" customHeight="1" x14ac:dyDescent="0.15">
      <c r="B5" s="49"/>
      <c r="C5" s="49"/>
      <c r="D5" s="49"/>
      <c r="E5" s="49"/>
      <c r="F5" s="49"/>
      <c r="G5" s="22"/>
      <c r="H5" s="22"/>
      <c r="I5" s="22"/>
      <c r="J5" s="22"/>
      <c r="K5" s="22"/>
      <c r="L5" s="22"/>
      <c r="M5" s="22"/>
      <c r="N5" s="22"/>
      <c r="O5" s="22"/>
      <c r="P5" s="22"/>
      <c r="Q5" s="22"/>
      <c r="R5" s="22"/>
      <c r="Y5" s="414"/>
      <c r="Z5" s="402"/>
      <c r="AA5" s="350"/>
      <c r="AB5" s="350"/>
      <c r="AC5" s="350"/>
    </row>
    <row r="6" spans="2:29" s="18" customFormat="1" ht="24" customHeight="1" x14ac:dyDescent="0.15">
      <c r="B6" s="50"/>
      <c r="C6" s="50"/>
      <c r="D6" s="50"/>
      <c r="E6" s="50"/>
      <c r="N6" s="18" t="s">
        <v>714</v>
      </c>
      <c r="P6" s="1228"/>
      <c r="Q6" s="842"/>
      <c r="R6" s="842"/>
      <c r="S6" s="842"/>
      <c r="T6" s="842"/>
      <c r="U6" s="842"/>
      <c r="V6" s="842"/>
      <c r="Y6" s="350"/>
      <c r="Z6" s="350"/>
      <c r="AA6" s="350"/>
      <c r="AB6" s="350"/>
      <c r="AC6" s="350"/>
    </row>
    <row r="7" spans="2:29" s="18" customFormat="1" ht="24" customHeight="1" x14ac:dyDescent="0.15">
      <c r="B7" s="50"/>
      <c r="C7" s="50"/>
      <c r="D7" s="50"/>
      <c r="E7" s="50"/>
      <c r="N7" s="18" t="s">
        <v>715</v>
      </c>
      <c r="P7" s="1229" t="s">
        <v>745</v>
      </c>
      <c r="Q7" s="1230"/>
      <c r="R7" s="1230"/>
      <c r="S7" s="1230"/>
      <c r="T7" s="1230"/>
      <c r="U7" s="1231"/>
      <c r="V7" s="1232"/>
      <c r="Y7" s="356"/>
    </row>
    <row r="8" spans="2:29" s="18" customFormat="1" ht="26.25" customHeight="1" x14ac:dyDescent="0.15">
      <c r="B8" s="50"/>
      <c r="C8" s="50"/>
      <c r="D8" s="50"/>
      <c r="E8" s="50"/>
      <c r="F8" s="51"/>
    </row>
    <row r="9" spans="2:29" s="21" customFormat="1" ht="25.5" customHeight="1" x14ac:dyDescent="0.15">
      <c r="B9" s="52"/>
      <c r="C9" s="48"/>
      <c r="D9" s="48"/>
      <c r="E9" s="48"/>
      <c r="F9" s="48"/>
      <c r="G9" s="22"/>
    </row>
    <row r="10" spans="2:29" s="21" customFormat="1" ht="25.5" customHeight="1" x14ac:dyDescent="0.15">
      <c r="B10" s="52"/>
      <c r="D10" s="1236" t="s">
        <v>841</v>
      </c>
      <c r="E10" s="730"/>
      <c r="F10" s="730"/>
      <c r="G10" s="22"/>
      <c r="H10" s="22" t="s">
        <v>34</v>
      </c>
    </row>
    <row r="11" spans="2:29" s="21" customFormat="1" ht="25.5" customHeight="1" x14ac:dyDescent="0.15">
      <c r="B11" s="52"/>
      <c r="C11" s="48"/>
      <c r="D11" s="48"/>
      <c r="E11" s="48"/>
      <c r="F11" s="48"/>
      <c r="G11" s="22"/>
      <c r="H11" s="22"/>
    </row>
    <row r="12" spans="2:29" s="23" customFormat="1" ht="64.5" customHeight="1" x14ac:dyDescent="0.15">
      <c r="C12" s="1096" t="s">
        <v>390</v>
      </c>
      <c r="D12" s="1096"/>
      <c r="E12" s="1096"/>
      <c r="F12" s="1096"/>
      <c r="G12" s="1096"/>
      <c r="H12" s="1096"/>
      <c r="I12" s="1096"/>
      <c r="J12" s="1096"/>
      <c r="K12" s="1096"/>
      <c r="L12" s="1096"/>
      <c r="M12" s="1096"/>
      <c r="N12" s="1096"/>
      <c r="O12" s="1096"/>
      <c r="P12" s="1096"/>
      <c r="Q12" s="1096"/>
      <c r="R12" s="1096"/>
      <c r="S12" s="1096"/>
      <c r="T12" s="1096"/>
    </row>
    <row r="13" spans="2:29" s="25" customFormat="1" ht="6.75" customHeight="1" x14ac:dyDescent="0.15">
      <c r="B13" s="26"/>
      <c r="C13" s="26"/>
      <c r="D13" s="26"/>
      <c r="E13" s="26"/>
      <c r="F13" s="26"/>
      <c r="G13" s="26"/>
      <c r="H13" s="26"/>
      <c r="I13" s="26"/>
      <c r="J13" s="26"/>
      <c r="K13" s="26"/>
      <c r="L13" s="27"/>
      <c r="M13" s="72"/>
      <c r="N13" s="72"/>
      <c r="O13" s="27"/>
      <c r="P13" s="27"/>
      <c r="Q13" s="27"/>
      <c r="R13" s="27"/>
      <c r="S13" s="27"/>
      <c r="T13" s="27"/>
      <c r="U13" s="27"/>
      <c r="V13" s="27"/>
      <c r="W13" s="27"/>
      <c r="X13" s="16"/>
    </row>
    <row r="14" spans="2:29" ht="21" customHeight="1" x14ac:dyDescent="0.15">
      <c r="B14" s="30"/>
      <c r="C14" s="28"/>
      <c r="D14" s="28"/>
      <c r="E14" s="28"/>
      <c r="F14" s="28"/>
      <c r="G14" s="28"/>
      <c r="O14" s="59"/>
      <c r="R14" s="59"/>
      <c r="S14" s="59"/>
      <c r="V14" s="59"/>
      <c r="W14" s="73" t="s">
        <v>46</v>
      </c>
      <c r="X14" s="2"/>
      <c r="AA14" s="3"/>
      <c r="AB14" s="4"/>
    </row>
    <row r="15" spans="2:29" s="6" customFormat="1" ht="29.25" customHeight="1" x14ac:dyDescent="0.4">
      <c r="B15" s="1031" t="s">
        <v>34</v>
      </c>
      <c r="C15" s="1031"/>
      <c r="D15" s="1031"/>
      <c r="E15" s="1031"/>
      <c r="F15" s="1031"/>
      <c r="G15" s="1031"/>
      <c r="H15" s="1031"/>
      <c r="I15" s="1031"/>
      <c r="J15" s="1031"/>
      <c r="K15" s="1031"/>
      <c r="L15" s="1031"/>
      <c r="M15" s="1031"/>
      <c r="N15" s="1031"/>
      <c r="O15" s="1031"/>
      <c r="P15" s="1031"/>
      <c r="Q15" s="1031"/>
      <c r="R15" s="1031"/>
      <c r="S15" s="1031"/>
      <c r="T15" s="1031"/>
      <c r="U15" s="1031"/>
      <c r="V15" s="1031"/>
      <c r="W15" s="1031"/>
      <c r="X15" s="5"/>
      <c r="Y15" s="5"/>
      <c r="Z15" s="5"/>
      <c r="AA15" s="5"/>
    </row>
    <row r="16" spans="2:29" ht="24" customHeight="1" x14ac:dyDescent="0.15">
      <c r="B16" s="55"/>
      <c r="C16" s="55"/>
      <c r="D16" s="55"/>
      <c r="E16" s="56"/>
      <c r="F16" s="56"/>
      <c r="G16" s="56"/>
      <c r="H16" s="56"/>
      <c r="I16" s="56"/>
      <c r="J16" s="56"/>
      <c r="K16" s="56"/>
      <c r="L16" s="56"/>
      <c r="M16" s="28"/>
      <c r="N16" s="1032" t="s">
        <v>29</v>
      </c>
      <c r="O16" s="1033"/>
      <c r="P16" s="1034">
        <f>P6</f>
        <v>0</v>
      </c>
      <c r="Q16" s="1035"/>
      <c r="R16" s="1035"/>
      <c r="S16" s="1035"/>
      <c r="T16" s="1035"/>
      <c r="U16" s="1035"/>
      <c r="V16" s="1036"/>
      <c r="W16" s="28"/>
      <c r="Y16" s="601"/>
      <c r="Z16" s="402" t="s">
        <v>694</v>
      </c>
    </row>
    <row r="17" spans="2:26" ht="9" customHeight="1" x14ac:dyDescent="0.15">
      <c r="B17" s="55"/>
      <c r="C17" s="55"/>
      <c r="D17" s="55"/>
      <c r="E17" s="56"/>
      <c r="F17" s="56"/>
      <c r="G17" s="56"/>
      <c r="H17" s="56"/>
      <c r="I17" s="56"/>
      <c r="J17" s="56"/>
      <c r="K17" s="56"/>
      <c r="L17" s="56"/>
      <c r="M17" s="28"/>
      <c r="N17" s="53"/>
      <c r="O17" s="53"/>
      <c r="P17" s="33"/>
      <c r="Q17" s="33"/>
      <c r="R17" s="33"/>
      <c r="S17" s="33"/>
      <c r="T17" s="33"/>
      <c r="U17" s="33"/>
      <c r="V17" s="33"/>
      <c r="W17" s="28"/>
    </row>
    <row r="18" spans="2:26" s="6" customFormat="1" ht="25.5" customHeight="1" x14ac:dyDescent="0.4">
      <c r="B18" s="74"/>
      <c r="C18" s="978" t="s">
        <v>842</v>
      </c>
      <c r="D18" s="978"/>
      <c r="E18" s="978"/>
      <c r="F18" s="978"/>
      <c r="G18" s="978"/>
      <c r="H18" s="978"/>
      <c r="I18" s="978"/>
      <c r="J18" s="978"/>
      <c r="K18" s="978"/>
      <c r="L18" s="978"/>
      <c r="M18" s="131"/>
      <c r="N18" s="8"/>
      <c r="O18" s="11"/>
      <c r="P18" s="9"/>
      <c r="Q18" s="9"/>
      <c r="R18" s="9"/>
      <c r="S18" s="5"/>
      <c r="T18" s="5"/>
      <c r="U18" s="5"/>
      <c r="V18" s="5"/>
      <c r="W18" s="5"/>
      <c r="X18" s="5"/>
      <c r="Y18" s="679" t="s">
        <v>824</v>
      </c>
    </row>
    <row r="19" spans="2:26" s="6" customFormat="1" ht="26.25" customHeight="1" x14ac:dyDescent="0.45">
      <c r="C19" s="1041" t="s">
        <v>1</v>
      </c>
      <c r="D19" s="994" t="s">
        <v>2</v>
      </c>
      <c r="E19" s="952"/>
      <c r="F19" s="952"/>
      <c r="G19" s="952"/>
      <c r="H19" s="952"/>
      <c r="I19" s="952"/>
      <c r="J19" s="952"/>
      <c r="K19" s="952"/>
      <c r="L19" s="953"/>
      <c r="M19" s="1037" t="s">
        <v>3</v>
      </c>
      <c r="N19" s="1037"/>
      <c r="O19" s="1037"/>
      <c r="P19" s="1037"/>
      <c r="Q19" s="994" t="s">
        <v>35</v>
      </c>
      <c r="R19" s="952"/>
      <c r="S19" s="952"/>
      <c r="T19" s="952"/>
      <c r="U19" s="952"/>
      <c r="V19" s="953"/>
      <c r="X19" s="17"/>
      <c r="Y19" s="411"/>
      <c r="Z19" s="402" t="s">
        <v>748</v>
      </c>
    </row>
    <row r="20" spans="2:26" s="6" customFormat="1" ht="32.1" customHeight="1" x14ac:dyDescent="0.4">
      <c r="C20" s="1042"/>
      <c r="D20" s="75" t="s">
        <v>92</v>
      </c>
      <c r="E20" s="1047" t="s">
        <v>391</v>
      </c>
      <c r="F20" s="1047"/>
      <c r="G20" s="1047"/>
      <c r="H20" s="1047"/>
      <c r="I20" s="1047"/>
      <c r="J20" s="1047"/>
      <c r="K20" s="1047"/>
      <c r="L20" s="1048"/>
      <c r="M20" s="1044">
        <f>'金銭出納簿 (維持・共同)'!E87</f>
        <v>0</v>
      </c>
      <c r="N20" s="1045"/>
      <c r="O20" s="1045"/>
      <c r="P20" s="1046"/>
      <c r="Q20" s="1024"/>
      <c r="R20" s="1025"/>
      <c r="S20" s="1025"/>
      <c r="T20" s="1025"/>
      <c r="U20" s="1025"/>
      <c r="V20" s="1026"/>
    </row>
    <row r="21" spans="2:26" s="6" customFormat="1" ht="32.1" customHeight="1" x14ac:dyDescent="0.4">
      <c r="C21" s="1042"/>
      <c r="D21" s="76" t="s">
        <v>93</v>
      </c>
      <c r="E21" s="1049" t="s">
        <v>392</v>
      </c>
      <c r="F21" s="1049"/>
      <c r="G21" s="1049"/>
      <c r="H21" s="1049"/>
      <c r="I21" s="1049"/>
      <c r="J21" s="1049"/>
      <c r="K21" s="1049"/>
      <c r="L21" s="1050"/>
      <c r="M21" s="1038">
        <f>'金銭出納簿（長寿命化）'!J61</f>
        <v>0</v>
      </c>
      <c r="N21" s="1039"/>
      <c r="O21" s="1039"/>
      <c r="P21" s="1040"/>
      <c r="Q21" s="1021"/>
      <c r="R21" s="1022"/>
      <c r="S21" s="1022"/>
      <c r="T21" s="1022"/>
      <c r="U21" s="1022"/>
      <c r="V21" s="1023"/>
      <c r="Y21" s="675" t="s">
        <v>821</v>
      </c>
    </row>
    <row r="22" spans="2:26" s="6" customFormat="1" ht="30" customHeight="1" x14ac:dyDescent="0.4">
      <c r="C22" s="1042"/>
      <c r="D22" s="76" t="s">
        <v>94</v>
      </c>
      <c r="E22" s="1049" t="s">
        <v>166</v>
      </c>
      <c r="F22" s="1049"/>
      <c r="G22" s="1049"/>
      <c r="H22" s="1049"/>
      <c r="I22" s="1049"/>
      <c r="J22" s="1049"/>
      <c r="K22" s="1049"/>
      <c r="L22" s="1050"/>
      <c r="M22" s="1038">
        <f>'金銭出納簿 (維持・共同)'!E88</f>
        <v>0</v>
      </c>
      <c r="N22" s="1039"/>
      <c r="O22" s="1039"/>
      <c r="P22" s="1040"/>
      <c r="Q22" s="1021"/>
      <c r="R22" s="1022"/>
      <c r="S22" s="1022"/>
      <c r="T22" s="1022"/>
      <c r="U22" s="1022"/>
      <c r="V22" s="1023"/>
      <c r="Y22" s="676" t="s">
        <v>752</v>
      </c>
    </row>
    <row r="23" spans="2:26" s="6" customFormat="1" ht="30" customHeight="1" x14ac:dyDescent="0.4">
      <c r="C23" s="1042"/>
      <c r="D23" s="76" t="s">
        <v>430</v>
      </c>
      <c r="E23" s="1049" t="s">
        <v>280</v>
      </c>
      <c r="F23" s="1049"/>
      <c r="G23" s="1049"/>
      <c r="H23" s="1049"/>
      <c r="I23" s="1049"/>
      <c r="J23" s="1049"/>
      <c r="K23" s="1049"/>
      <c r="L23" s="1050"/>
      <c r="M23" s="1038">
        <f>'金銭出納簿（長寿命化）'!J62</f>
        <v>0</v>
      </c>
      <c r="N23" s="1039"/>
      <c r="O23" s="1039"/>
      <c r="P23" s="1040"/>
      <c r="Q23" s="1021"/>
      <c r="R23" s="1022"/>
      <c r="S23" s="1022"/>
      <c r="T23" s="1022"/>
      <c r="U23" s="1022"/>
      <c r="V23" s="1023"/>
    </row>
    <row r="24" spans="2:26" s="6" customFormat="1" ht="32.1" customHeight="1" x14ac:dyDescent="0.4">
      <c r="C24" s="1042"/>
      <c r="D24" s="77" t="s">
        <v>660</v>
      </c>
      <c r="E24" s="1051" t="s">
        <v>661</v>
      </c>
      <c r="F24" s="1051"/>
      <c r="G24" s="1051"/>
      <c r="H24" s="1051"/>
      <c r="I24" s="1051"/>
      <c r="J24" s="1051"/>
      <c r="K24" s="1051"/>
      <c r="L24" s="1052"/>
      <c r="M24" s="1053">
        <f>'金銭出納簿 (維持・共同)'!E89</f>
        <v>0</v>
      </c>
      <c r="N24" s="1054"/>
      <c r="O24" s="1054"/>
      <c r="P24" s="1055"/>
      <c r="Q24" s="1056" t="s">
        <v>746</v>
      </c>
      <c r="R24" s="1057"/>
      <c r="S24" s="1057"/>
      <c r="T24" s="1057"/>
      <c r="U24" s="1057"/>
      <c r="V24" s="1058"/>
    </row>
    <row r="25" spans="2:26" s="6" customFormat="1" ht="32.1" customHeight="1" x14ac:dyDescent="0.4">
      <c r="C25" s="1042"/>
      <c r="D25" s="77" t="s">
        <v>662</v>
      </c>
      <c r="E25" s="1062" t="s">
        <v>663</v>
      </c>
      <c r="F25" s="1062"/>
      <c r="G25" s="1062"/>
      <c r="H25" s="1062"/>
      <c r="I25" s="1062"/>
      <c r="J25" s="1062"/>
      <c r="K25" s="1062"/>
      <c r="L25" s="1063"/>
      <c r="M25" s="1053">
        <f>'金銭出納簿（長寿命化）'!J63</f>
        <v>0</v>
      </c>
      <c r="N25" s="1054"/>
      <c r="O25" s="1054"/>
      <c r="P25" s="1055"/>
      <c r="Q25" s="1056" t="s">
        <v>746</v>
      </c>
      <c r="R25" s="1057"/>
      <c r="S25" s="1057"/>
      <c r="T25" s="1057"/>
      <c r="U25" s="1057"/>
      <c r="V25" s="1058"/>
    </row>
    <row r="26" spans="2:26" s="6" customFormat="1" ht="19.5" customHeight="1" x14ac:dyDescent="0.4">
      <c r="C26" s="1042"/>
      <c r="D26" s="1059" t="s">
        <v>9</v>
      </c>
      <c r="E26" s="1060"/>
      <c r="F26" s="1060"/>
      <c r="G26" s="1060"/>
      <c r="H26" s="1060"/>
      <c r="I26" s="1060"/>
      <c r="J26" s="1060"/>
      <c r="K26" s="1060"/>
      <c r="L26" s="1061"/>
      <c r="M26" s="1053">
        <f>SUM(K20:M25)</f>
        <v>0</v>
      </c>
      <c r="N26" s="1054"/>
      <c r="O26" s="1054"/>
      <c r="P26" s="1055"/>
      <c r="Q26" s="1009" t="s">
        <v>664</v>
      </c>
      <c r="R26" s="1010"/>
      <c r="S26" s="1011">
        <f>M20+M22+M24</f>
        <v>0</v>
      </c>
      <c r="T26" s="1012"/>
      <c r="U26" s="1012"/>
      <c r="V26" s="1013"/>
    </row>
    <row r="27" spans="2:26" s="6" customFormat="1" ht="19.5" customHeight="1" x14ac:dyDescent="0.4">
      <c r="C27" s="1043"/>
      <c r="D27" s="906"/>
      <c r="E27" s="976"/>
      <c r="F27" s="976"/>
      <c r="G27" s="976"/>
      <c r="H27" s="976"/>
      <c r="I27" s="976"/>
      <c r="J27" s="976"/>
      <c r="K27" s="976"/>
      <c r="L27" s="907"/>
      <c r="M27" s="1044"/>
      <c r="N27" s="1045"/>
      <c r="O27" s="1045"/>
      <c r="P27" s="1046"/>
      <c r="Q27" s="1014" t="s">
        <v>665</v>
      </c>
      <c r="R27" s="1015"/>
      <c r="S27" s="1016">
        <f>M21+M23+M25</f>
        <v>0</v>
      </c>
      <c r="T27" s="1017"/>
      <c r="U27" s="1017"/>
      <c r="V27" s="1018"/>
    </row>
    <row r="28" spans="2:26" s="6" customFormat="1" ht="16.5" customHeight="1" x14ac:dyDescent="0.4">
      <c r="C28" s="58"/>
      <c r="D28" s="10"/>
      <c r="E28" s="10"/>
      <c r="F28" s="10"/>
      <c r="G28" s="10"/>
      <c r="H28" s="10"/>
      <c r="I28" s="10"/>
      <c r="J28" s="10"/>
      <c r="K28" s="10"/>
      <c r="L28" s="10"/>
      <c r="M28" s="126"/>
      <c r="N28" s="126"/>
      <c r="O28" s="126"/>
      <c r="P28" s="126"/>
      <c r="Q28" s="10"/>
      <c r="R28" s="10"/>
      <c r="S28" s="10"/>
      <c r="T28" s="10"/>
      <c r="U28" s="10"/>
      <c r="V28" s="10"/>
      <c r="W28" s="10"/>
      <c r="X28" s="10"/>
    </row>
    <row r="29" spans="2:26" s="6" customFormat="1" ht="28.5" customHeight="1" x14ac:dyDescent="0.4">
      <c r="C29" s="1041" t="s">
        <v>147</v>
      </c>
      <c r="D29" s="994" t="s">
        <v>2</v>
      </c>
      <c r="E29" s="952"/>
      <c r="F29" s="952"/>
      <c r="G29" s="952"/>
      <c r="H29" s="952"/>
      <c r="I29" s="952"/>
      <c r="J29" s="952"/>
      <c r="K29" s="952"/>
      <c r="L29" s="953"/>
      <c r="M29" s="1027" t="s">
        <v>3</v>
      </c>
      <c r="N29" s="1027"/>
      <c r="O29" s="1027"/>
      <c r="P29" s="1027"/>
      <c r="Q29" s="994" t="s">
        <v>35</v>
      </c>
      <c r="R29" s="952"/>
      <c r="S29" s="952"/>
      <c r="T29" s="952"/>
      <c r="U29" s="952"/>
      <c r="V29" s="953"/>
    </row>
    <row r="30" spans="2:26" s="6" customFormat="1" ht="32.1" customHeight="1" x14ac:dyDescent="0.45">
      <c r="C30" s="1042"/>
      <c r="D30" s="89" t="s">
        <v>4</v>
      </c>
      <c r="E30" s="938" t="s">
        <v>278</v>
      </c>
      <c r="F30" s="938"/>
      <c r="G30" s="938"/>
      <c r="H30" s="938"/>
      <c r="I30" s="938"/>
      <c r="J30" s="938"/>
      <c r="K30" s="938"/>
      <c r="L30" s="1066"/>
      <c r="M30" s="1044">
        <f>SUM(M31:P34)</f>
        <v>0</v>
      </c>
      <c r="N30" s="1045"/>
      <c r="O30" s="1045"/>
      <c r="P30" s="1046"/>
      <c r="Q30" s="1024"/>
      <c r="R30" s="1025"/>
      <c r="S30" s="1025"/>
      <c r="T30" s="1025"/>
      <c r="U30" s="1025"/>
      <c r="V30" s="1026"/>
      <c r="X30" s="17"/>
    </row>
    <row r="31" spans="2:26" s="6" customFormat="1" ht="26.25" customHeight="1" x14ac:dyDescent="0.4">
      <c r="C31" s="1042"/>
      <c r="D31" s="78"/>
      <c r="E31" s="1019" t="s">
        <v>10</v>
      </c>
      <c r="F31" s="1019"/>
      <c r="G31" s="1019"/>
      <c r="H31" s="1019"/>
      <c r="I31" s="1019"/>
      <c r="J31" s="1019"/>
      <c r="K31" s="1019"/>
      <c r="L31" s="1020"/>
      <c r="M31" s="1028">
        <f>'金銭出納簿 (維持・共同)'!F90</f>
        <v>0</v>
      </c>
      <c r="N31" s="1029"/>
      <c r="O31" s="1029"/>
      <c r="P31" s="1030"/>
      <c r="Q31" s="1021"/>
      <c r="R31" s="1022"/>
      <c r="S31" s="1022"/>
      <c r="T31" s="1022"/>
      <c r="U31" s="1022"/>
      <c r="V31" s="1023"/>
    </row>
    <row r="32" spans="2:26" s="6" customFormat="1" ht="26.25" customHeight="1" x14ac:dyDescent="0.4">
      <c r="C32" s="1042"/>
      <c r="D32" s="78"/>
      <c r="E32" s="1019" t="s">
        <v>11</v>
      </c>
      <c r="F32" s="1019"/>
      <c r="G32" s="1019"/>
      <c r="H32" s="1019"/>
      <c r="I32" s="1019"/>
      <c r="J32" s="1019"/>
      <c r="K32" s="1019"/>
      <c r="L32" s="1020"/>
      <c r="M32" s="1028">
        <f>'金銭出納簿 (維持・共同)'!F91</f>
        <v>0</v>
      </c>
      <c r="N32" s="1029"/>
      <c r="O32" s="1029"/>
      <c r="P32" s="1030"/>
      <c r="Q32" s="1021"/>
      <c r="R32" s="1022"/>
      <c r="S32" s="1022"/>
      <c r="T32" s="1022"/>
      <c r="U32" s="1022"/>
      <c r="V32" s="1023"/>
    </row>
    <row r="33" spans="2:30" s="6" customFormat="1" ht="26.25" customHeight="1" x14ac:dyDescent="0.4">
      <c r="C33" s="1042"/>
      <c r="D33" s="78"/>
      <c r="E33" s="1019" t="s">
        <v>12</v>
      </c>
      <c r="F33" s="1019"/>
      <c r="G33" s="1019"/>
      <c r="H33" s="1019"/>
      <c r="I33" s="1019"/>
      <c r="J33" s="1019"/>
      <c r="K33" s="1019"/>
      <c r="L33" s="1020"/>
      <c r="M33" s="1028">
        <f>'金銭出納簿 (維持・共同)'!F92</f>
        <v>0</v>
      </c>
      <c r="N33" s="1029"/>
      <c r="O33" s="1029"/>
      <c r="P33" s="1030"/>
      <c r="Q33" s="1021"/>
      <c r="R33" s="1022"/>
      <c r="S33" s="1022"/>
      <c r="T33" s="1022"/>
      <c r="U33" s="1022"/>
      <c r="V33" s="1023"/>
    </row>
    <row r="34" spans="2:30" s="6" customFormat="1" ht="26.25" customHeight="1" x14ac:dyDescent="0.4">
      <c r="C34" s="1042"/>
      <c r="D34" s="79"/>
      <c r="E34" s="1019" t="s">
        <v>13</v>
      </c>
      <c r="F34" s="1019"/>
      <c r="G34" s="1019"/>
      <c r="H34" s="1019"/>
      <c r="I34" s="1019"/>
      <c r="J34" s="1019"/>
      <c r="K34" s="1019"/>
      <c r="L34" s="1020"/>
      <c r="M34" s="1028">
        <f>'金銭出納簿 (維持・共同)'!F93</f>
        <v>0</v>
      </c>
      <c r="N34" s="1029"/>
      <c r="O34" s="1029"/>
      <c r="P34" s="1030"/>
      <c r="Q34" s="1021"/>
      <c r="R34" s="1022"/>
      <c r="S34" s="1022"/>
      <c r="T34" s="1022"/>
      <c r="U34" s="1022"/>
      <c r="V34" s="1023"/>
    </row>
    <row r="35" spans="2:30" s="6" customFormat="1" ht="32.1" customHeight="1" x14ac:dyDescent="0.4">
      <c r="C35" s="1042"/>
      <c r="D35" s="77" t="s">
        <v>6</v>
      </c>
      <c r="E35" s="1089" t="s">
        <v>279</v>
      </c>
      <c r="F35" s="1089"/>
      <c r="G35" s="1089"/>
      <c r="H35" s="1089"/>
      <c r="I35" s="1089"/>
      <c r="J35" s="1089"/>
      <c r="K35" s="1089"/>
      <c r="L35" s="1090"/>
      <c r="M35" s="1038">
        <f>SUM(M36:P39)</f>
        <v>0</v>
      </c>
      <c r="N35" s="1039"/>
      <c r="O35" s="1039"/>
      <c r="P35" s="1040"/>
      <c r="Q35" s="1021"/>
      <c r="R35" s="1022"/>
      <c r="S35" s="1022"/>
      <c r="T35" s="1022"/>
      <c r="U35" s="1022"/>
      <c r="V35" s="1023"/>
    </row>
    <row r="36" spans="2:30" s="6" customFormat="1" ht="26.25" customHeight="1" x14ac:dyDescent="0.4">
      <c r="C36" s="1042"/>
      <c r="D36" s="78"/>
      <c r="E36" s="1019" t="s">
        <v>10</v>
      </c>
      <c r="F36" s="1019"/>
      <c r="G36" s="1019"/>
      <c r="H36" s="1019"/>
      <c r="I36" s="1019"/>
      <c r="J36" s="1019"/>
      <c r="K36" s="1019"/>
      <c r="L36" s="1020"/>
      <c r="M36" s="1028">
        <f>'金銭出納簿（長寿命化）'!K64</f>
        <v>0</v>
      </c>
      <c r="N36" s="1029"/>
      <c r="O36" s="1029"/>
      <c r="P36" s="1030"/>
      <c r="Q36" s="1021"/>
      <c r="R36" s="1022"/>
      <c r="S36" s="1022"/>
      <c r="T36" s="1022"/>
      <c r="U36" s="1022"/>
      <c r="V36" s="1023"/>
    </row>
    <row r="37" spans="2:30" s="6" customFormat="1" ht="26.25" customHeight="1" x14ac:dyDescent="0.4">
      <c r="C37" s="1042"/>
      <c r="D37" s="78"/>
      <c r="E37" s="1019" t="s">
        <v>11</v>
      </c>
      <c r="F37" s="1019"/>
      <c r="G37" s="1019"/>
      <c r="H37" s="1019"/>
      <c r="I37" s="1019"/>
      <c r="J37" s="1019"/>
      <c r="K37" s="1019"/>
      <c r="L37" s="1020"/>
      <c r="M37" s="1028">
        <f>'金銭出納簿（長寿命化）'!K65</f>
        <v>0</v>
      </c>
      <c r="N37" s="1029"/>
      <c r="O37" s="1029"/>
      <c r="P37" s="1030"/>
      <c r="Q37" s="1021"/>
      <c r="R37" s="1022"/>
      <c r="S37" s="1022"/>
      <c r="T37" s="1022"/>
      <c r="U37" s="1022"/>
      <c r="V37" s="1023"/>
    </row>
    <row r="38" spans="2:30" s="6" customFormat="1" ht="26.25" customHeight="1" x14ac:dyDescent="0.4">
      <c r="C38" s="1042"/>
      <c r="D38" s="78"/>
      <c r="E38" s="1019" t="s">
        <v>12</v>
      </c>
      <c r="F38" s="1019"/>
      <c r="G38" s="1019"/>
      <c r="H38" s="1019"/>
      <c r="I38" s="1019"/>
      <c r="J38" s="1019"/>
      <c r="K38" s="1019"/>
      <c r="L38" s="1020"/>
      <c r="M38" s="1028">
        <f>'金銭出納簿（長寿命化）'!K66</f>
        <v>0</v>
      </c>
      <c r="N38" s="1029"/>
      <c r="O38" s="1029"/>
      <c r="P38" s="1030"/>
      <c r="Q38" s="1021"/>
      <c r="R38" s="1022"/>
      <c r="S38" s="1022"/>
      <c r="T38" s="1022"/>
      <c r="U38" s="1022"/>
      <c r="V38" s="1023"/>
    </row>
    <row r="39" spans="2:30" s="6" customFormat="1" ht="26.25" customHeight="1" x14ac:dyDescent="0.4">
      <c r="C39" s="1042"/>
      <c r="D39" s="79"/>
      <c r="E39" s="1019" t="s">
        <v>13</v>
      </c>
      <c r="F39" s="1019"/>
      <c r="G39" s="1019"/>
      <c r="H39" s="1019"/>
      <c r="I39" s="1019"/>
      <c r="J39" s="1019"/>
      <c r="K39" s="1019"/>
      <c r="L39" s="1020"/>
      <c r="M39" s="1028">
        <f>'金銭出納簿（長寿命化）'!K67</f>
        <v>0</v>
      </c>
      <c r="N39" s="1029"/>
      <c r="O39" s="1029"/>
      <c r="P39" s="1030"/>
      <c r="Q39" s="1021"/>
      <c r="R39" s="1022"/>
      <c r="S39" s="1022"/>
      <c r="T39" s="1022"/>
      <c r="U39" s="1022"/>
      <c r="V39" s="1023"/>
    </row>
    <row r="40" spans="2:30" s="6" customFormat="1" ht="30" customHeight="1" x14ac:dyDescent="0.4">
      <c r="C40" s="1042"/>
      <c r="D40" s="76" t="s">
        <v>8</v>
      </c>
      <c r="E40" s="1084" t="s">
        <v>668</v>
      </c>
      <c r="F40" s="1084"/>
      <c r="G40" s="1084"/>
      <c r="H40" s="1084"/>
      <c r="I40" s="1084"/>
      <c r="J40" s="1084"/>
      <c r="K40" s="1084"/>
      <c r="L40" s="1085"/>
      <c r="M40" s="1038">
        <f>'金銭出納簿 (維持・共同)'!F94</f>
        <v>0</v>
      </c>
      <c r="N40" s="1039"/>
      <c r="O40" s="1039"/>
      <c r="P40" s="1040"/>
      <c r="Q40" s="1021"/>
      <c r="R40" s="1022"/>
      <c r="S40" s="1022"/>
      <c r="T40" s="1022"/>
      <c r="U40" s="1022"/>
      <c r="V40" s="1023"/>
    </row>
    <row r="41" spans="2:30" s="6" customFormat="1" ht="30" customHeight="1" x14ac:dyDescent="0.4">
      <c r="C41" s="1042"/>
      <c r="D41" s="351" t="s">
        <v>666</v>
      </c>
      <c r="E41" s="1084" t="s">
        <v>667</v>
      </c>
      <c r="F41" s="1084"/>
      <c r="G41" s="1084"/>
      <c r="H41" s="1084"/>
      <c r="I41" s="1084"/>
      <c r="J41" s="1084"/>
      <c r="K41" s="1084"/>
      <c r="L41" s="1085"/>
      <c r="M41" s="1028">
        <f>'金銭出納簿（長寿命化）'!K68</f>
        <v>0</v>
      </c>
      <c r="N41" s="1029"/>
      <c r="O41" s="1029"/>
      <c r="P41" s="1030"/>
      <c r="Q41" s="1086"/>
      <c r="R41" s="1087"/>
      <c r="S41" s="1087"/>
      <c r="T41" s="1087"/>
      <c r="U41" s="1087"/>
      <c r="V41" s="1088"/>
    </row>
    <row r="42" spans="2:30" s="6" customFormat="1" ht="32.1" customHeight="1" x14ac:dyDescent="0.4">
      <c r="C42" s="1042"/>
      <c r="D42" s="351" t="s">
        <v>660</v>
      </c>
      <c r="E42" s="1084" t="s">
        <v>393</v>
      </c>
      <c r="F42" s="1084"/>
      <c r="G42" s="1084"/>
      <c r="H42" s="1084"/>
      <c r="I42" s="1084"/>
      <c r="J42" s="1084"/>
      <c r="K42" s="1084"/>
      <c r="L42" s="1085"/>
      <c r="M42" s="1028">
        <f>'金銭出納簿 (維持・共同)'!F95</f>
        <v>0</v>
      </c>
      <c r="N42" s="1029"/>
      <c r="O42" s="1029"/>
      <c r="P42" s="1030"/>
      <c r="Q42" s="1081" t="s">
        <v>747</v>
      </c>
      <c r="R42" s="1082"/>
      <c r="S42" s="1082"/>
      <c r="T42" s="1082"/>
      <c r="U42" s="1082"/>
      <c r="V42" s="1083"/>
      <c r="W42" s="12"/>
      <c r="X42" s="12"/>
      <c r="Y42" s="1216" t="s">
        <v>574</v>
      </c>
      <c r="Z42" s="1217"/>
      <c r="AA42" s="1217"/>
      <c r="AB42" s="439"/>
      <c r="AC42" s="440"/>
      <c r="AD42" s="440"/>
    </row>
    <row r="43" spans="2:30" s="6" customFormat="1" ht="32.1" customHeight="1" x14ac:dyDescent="0.4">
      <c r="C43" s="1042"/>
      <c r="D43" s="351" t="s">
        <v>662</v>
      </c>
      <c r="E43" s="1084" t="s">
        <v>394</v>
      </c>
      <c r="F43" s="1084"/>
      <c r="G43" s="1084"/>
      <c r="H43" s="1084"/>
      <c r="I43" s="1084"/>
      <c r="J43" s="1084"/>
      <c r="K43" s="1084"/>
      <c r="L43" s="1085"/>
      <c r="M43" s="1028">
        <f>'金銭出納簿（長寿命化）'!K69</f>
        <v>0</v>
      </c>
      <c r="N43" s="1029"/>
      <c r="O43" s="1029"/>
      <c r="P43" s="1030"/>
      <c r="Q43" s="1081" t="s">
        <v>747</v>
      </c>
      <c r="R43" s="1082"/>
      <c r="S43" s="1082"/>
      <c r="T43" s="1082"/>
      <c r="U43" s="1082"/>
      <c r="V43" s="1083"/>
      <c r="W43" s="10"/>
      <c r="X43" s="10"/>
      <c r="Y43" s="1216" t="s">
        <v>574</v>
      </c>
      <c r="Z43" s="1217"/>
      <c r="AA43" s="1217"/>
      <c r="AB43" s="441"/>
      <c r="AC43" s="440"/>
      <c r="AD43" s="440"/>
    </row>
    <row r="44" spans="2:30" s="6" customFormat="1" ht="21" customHeight="1" x14ac:dyDescent="0.4">
      <c r="C44" s="1042"/>
      <c r="D44" s="1059" t="s">
        <v>9</v>
      </c>
      <c r="E44" s="1060"/>
      <c r="F44" s="1060"/>
      <c r="G44" s="1060"/>
      <c r="H44" s="1060"/>
      <c r="I44" s="1060"/>
      <c r="J44" s="1060"/>
      <c r="K44" s="1060"/>
      <c r="L44" s="1061"/>
      <c r="M44" s="1053">
        <f>SUM(M30,M35,M40:P43)</f>
        <v>0</v>
      </c>
      <c r="N44" s="1054"/>
      <c r="O44" s="1054"/>
      <c r="P44" s="1055"/>
      <c r="Q44" s="1009" t="s">
        <v>664</v>
      </c>
      <c r="R44" s="1010"/>
      <c r="S44" s="1011">
        <f>M30+M40+M42</f>
        <v>0</v>
      </c>
      <c r="T44" s="1012"/>
      <c r="U44" s="1012"/>
      <c r="V44" s="1013"/>
      <c r="W44" s="10"/>
      <c r="X44" s="10"/>
    </row>
    <row r="45" spans="2:30" s="6" customFormat="1" ht="19.5" customHeight="1" x14ac:dyDescent="0.4">
      <c r="C45" s="1043"/>
      <c r="D45" s="906"/>
      <c r="E45" s="976"/>
      <c r="F45" s="976"/>
      <c r="G45" s="976"/>
      <c r="H45" s="976"/>
      <c r="I45" s="976"/>
      <c r="J45" s="976"/>
      <c r="K45" s="976"/>
      <c r="L45" s="907"/>
      <c r="M45" s="1044"/>
      <c r="N45" s="1045"/>
      <c r="O45" s="1045"/>
      <c r="P45" s="1046"/>
      <c r="Q45" s="1014" t="s">
        <v>665</v>
      </c>
      <c r="R45" s="1015"/>
      <c r="S45" s="1016">
        <f>M35+M41+M43</f>
        <v>0</v>
      </c>
      <c r="T45" s="1017"/>
      <c r="U45" s="1017"/>
      <c r="V45" s="1018"/>
      <c r="W45" s="12"/>
      <c r="X45" s="12"/>
    </row>
    <row r="46" spans="2:30" ht="24" customHeight="1" x14ac:dyDescent="0.15">
      <c r="B46" s="80"/>
      <c r="C46" s="57" t="s">
        <v>44</v>
      </c>
      <c r="D46" s="80"/>
      <c r="E46" s="80"/>
      <c r="F46" s="80"/>
      <c r="G46" s="80"/>
      <c r="H46" s="80"/>
      <c r="I46" s="80"/>
      <c r="J46" s="80"/>
      <c r="K46" s="80"/>
      <c r="L46" s="80"/>
      <c r="M46" s="80"/>
      <c r="N46" s="80"/>
      <c r="O46" s="80"/>
      <c r="P46" s="80"/>
      <c r="Q46" s="80"/>
      <c r="R46" s="80"/>
      <c r="S46" s="80"/>
      <c r="T46" s="80"/>
      <c r="U46" s="80"/>
      <c r="V46" s="80"/>
      <c r="W46" s="80"/>
    </row>
    <row r="47" spans="2:30" s="87" customFormat="1" ht="24" customHeight="1" x14ac:dyDescent="0.15">
      <c r="B47" s="86"/>
      <c r="C47" s="991" t="s">
        <v>43</v>
      </c>
      <c r="D47" s="992"/>
      <c r="E47" s="992"/>
      <c r="F47" s="993"/>
      <c r="G47" s="1091" t="s">
        <v>843</v>
      </c>
      <c r="H47" s="1092"/>
      <c r="I47" s="1092"/>
      <c r="J47" s="1092"/>
      <c r="K47" s="1092"/>
      <c r="L47" s="1093"/>
      <c r="M47" s="86"/>
      <c r="N47" s="163"/>
      <c r="O47" s="234"/>
      <c r="P47" s="234"/>
      <c r="Q47" s="234"/>
      <c r="R47" s="234"/>
      <c r="S47" s="234"/>
      <c r="T47" s="234"/>
      <c r="U47" s="234"/>
      <c r="V47" s="234"/>
      <c r="Y47" s="414"/>
      <c r="Z47" s="402"/>
    </row>
    <row r="48" spans="2:30" s="34" customFormat="1" ht="30.75" customHeight="1" x14ac:dyDescent="0.45">
      <c r="B48" s="88" t="s">
        <v>367</v>
      </c>
      <c r="C48" s="81"/>
      <c r="D48" s="81"/>
      <c r="E48" s="82"/>
      <c r="F48" s="82"/>
      <c r="G48" s="83"/>
      <c r="H48" s="82"/>
      <c r="I48" s="82"/>
      <c r="J48" s="82"/>
      <c r="K48" s="82"/>
      <c r="L48" s="82"/>
      <c r="M48" s="82"/>
      <c r="N48" s="234"/>
      <c r="O48" s="234"/>
      <c r="P48" s="234"/>
      <c r="Q48" s="234"/>
      <c r="R48" s="234"/>
      <c r="S48" s="234"/>
      <c r="T48" s="234"/>
      <c r="U48" s="234"/>
      <c r="V48" s="234"/>
    </row>
    <row r="49" spans="2:29" s="25" customFormat="1" ht="24" customHeight="1" x14ac:dyDescent="0.15">
      <c r="B49" s="62" t="s">
        <v>132</v>
      </c>
      <c r="C49" s="84" t="s">
        <v>45</v>
      </c>
      <c r="D49" s="85"/>
      <c r="E49" s="85"/>
      <c r="F49" s="85"/>
      <c r="G49" s="24"/>
      <c r="H49" s="24"/>
      <c r="I49" s="24"/>
      <c r="J49" s="24"/>
      <c r="K49" s="24"/>
      <c r="L49" s="24"/>
      <c r="M49" s="53"/>
      <c r="N49" s="10"/>
      <c r="O49" s="53"/>
      <c r="P49" s="53"/>
      <c r="Q49" s="53"/>
      <c r="R49" s="53"/>
      <c r="S49" s="53"/>
      <c r="T49" s="53"/>
      <c r="U49" s="53"/>
      <c r="V49" s="53"/>
      <c r="W49" s="10"/>
    </row>
    <row r="50" spans="2:29" ht="23.25" customHeight="1" thickBot="1" x14ac:dyDescent="0.2">
      <c r="B50" s="25"/>
      <c r="C50" s="1002" t="s">
        <v>385</v>
      </c>
      <c r="D50" s="1003"/>
      <c r="E50" s="1003"/>
      <c r="F50" s="1094"/>
      <c r="G50" s="1002" t="s">
        <v>386</v>
      </c>
      <c r="H50" s="1003"/>
      <c r="I50" s="1003"/>
      <c r="J50" s="1003"/>
      <c r="K50" s="1003"/>
      <c r="L50" s="152"/>
      <c r="M50" s="10"/>
      <c r="N50" s="10"/>
      <c r="O50" s="10"/>
      <c r="P50" s="10"/>
      <c r="Q50" s="10"/>
    </row>
    <row r="51" spans="2:29" ht="23.25" customHeight="1" thickBot="1" x14ac:dyDescent="0.2">
      <c r="B51" s="25"/>
      <c r="C51" s="903"/>
      <c r="D51" s="904"/>
      <c r="E51" s="904"/>
      <c r="F51" s="905"/>
      <c r="G51" s="903"/>
      <c r="H51" s="904"/>
      <c r="I51" s="904"/>
      <c r="J51" s="904"/>
      <c r="K51" s="905"/>
      <c r="L51" s="362"/>
      <c r="M51" s="32"/>
      <c r="N51" s="32"/>
      <c r="O51" s="32"/>
      <c r="P51" s="32"/>
      <c r="Q51" s="32"/>
    </row>
    <row r="52" spans="2:29" s="13" customFormat="1" ht="29.25" customHeight="1" x14ac:dyDescent="0.45">
      <c r="B52" s="1067" t="s">
        <v>133</v>
      </c>
      <c r="C52" s="1067"/>
      <c r="D52" s="1067"/>
      <c r="E52" s="1067"/>
      <c r="F52" s="1067"/>
      <c r="G52" s="1067"/>
      <c r="H52" s="1067"/>
      <c r="I52" s="1067"/>
      <c r="J52" s="1067"/>
      <c r="K52" s="1067"/>
      <c r="L52" s="1067"/>
      <c r="M52" s="1067"/>
      <c r="N52" s="1067"/>
      <c r="O52" s="1067"/>
      <c r="P52" s="1067"/>
      <c r="Q52" s="1067"/>
      <c r="R52" s="1067"/>
      <c r="S52" s="1067"/>
      <c r="T52" s="1067"/>
      <c r="U52" s="1067"/>
      <c r="V52" s="1067"/>
      <c r="W52" s="1067"/>
    </row>
    <row r="53" spans="2:29" s="35" customFormat="1" ht="16.5" customHeight="1" x14ac:dyDescent="0.15">
      <c r="C53" s="662" t="s">
        <v>47</v>
      </c>
      <c r="D53" s="662"/>
      <c r="E53" s="662"/>
      <c r="F53" s="662"/>
      <c r="G53" s="662"/>
      <c r="H53" s="662"/>
      <c r="I53" s="662"/>
      <c r="J53" s="662"/>
      <c r="K53" s="662"/>
      <c r="L53" s="662"/>
      <c r="M53" s="662"/>
      <c r="N53" s="662"/>
      <c r="O53" s="662"/>
      <c r="P53" s="662"/>
      <c r="Q53" s="662"/>
      <c r="R53" s="662"/>
      <c r="S53" s="662"/>
      <c r="T53" s="662"/>
      <c r="U53" s="662"/>
      <c r="V53" s="662"/>
      <c r="W53" s="664"/>
    </row>
    <row r="54" spans="2:29" s="35" customFormat="1" ht="30" customHeight="1" x14ac:dyDescent="0.15">
      <c r="C54" s="901" t="s">
        <v>48</v>
      </c>
      <c r="D54" s="901"/>
      <c r="E54" s="901"/>
      <c r="F54" s="901"/>
      <c r="G54" s="901"/>
      <c r="H54" s="901"/>
      <c r="I54" s="901"/>
      <c r="J54" s="901"/>
      <c r="K54" s="901"/>
      <c r="L54" s="901"/>
      <c r="M54" s="901"/>
      <c r="N54" s="901"/>
      <c r="O54" s="901"/>
      <c r="P54" s="901"/>
      <c r="Q54" s="901"/>
      <c r="R54" s="901"/>
      <c r="S54" s="901"/>
      <c r="T54" s="901"/>
      <c r="U54" s="901"/>
      <c r="V54" s="901"/>
      <c r="W54" s="663"/>
    </row>
    <row r="55" spans="2:29" s="35" customFormat="1" ht="33.75" customHeight="1" x14ac:dyDescent="0.15">
      <c r="C55" s="901" t="s">
        <v>835</v>
      </c>
      <c r="D55" s="901"/>
      <c r="E55" s="901"/>
      <c r="F55" s="901"/>
      <c r="G55" s="901"/>
      <c r="H55" s="901"/>
      <c r="I55" s="901"/>
      <c r="J55" s="901"/>
      <c r="K55" s="901"/>
      <c r="L55" s="901"/>
      <c r="M55" s="901"/>
      <c r="N55" s="901"/>
      <c r="O55" s="901"/>
      <c r="P55" s="901"/>
      <c r="Q55" s="901"/>
      <c r="R55" s="901"/>
      <c r="S55" s="901"/>
      <c r="T55" s="901"/>
      <c r="U55" s="901"/>
      <c r="V55" s="901"/>
      <c r="W55" s="901"/>
      <c r="Y55" s="677" t="s">
        <v>822</v>
      </c>
      <c r="Z55" s="673"/>
      <c r="AA55" s="673"/>
      <c r="AB55" s="673"/>
      <c r="AC55" s="673"/>
    </row>
    <row r="56" spans="2:29" s="13" customFormat="1" ht="24" customHeight="1" x14ac:dyDescent="0.45">
      <c r="B56" s="7" t="s">
        <v>82</v>
      </c>
      <c r="C56" s="54"/>
      <c r="D56" s="54"/>
      <c r="E56" s="54"/>
      <c r="F56" s="54"/>
      <c r="G56" s="54"/>
      <c r="H56" s="54"/>
      <c r="I56" s="54"/>
      <c r="J56" s="54"/>
      <c r="K56" s="54"/>
      <c r="L56" s="54"/>
      <c r="M56" s="54"/>
      <c r="N56" s="54"/>
      <c r="O56" s="54"/>
      <c r="P56" s="54"/>
      <c r="Q56" s="54"/>
      <c r="R56" s="54"/>
      <c r="S56" s="54"/>
      <c r="T56" s="54"/>
      <c r="Y56" s="676" t="s">
        <v>753</v>
      </c>
      <c r="Z56" s="6"/>
      <c r="AA56" s="6"/>
      <c r="AB56" s="6"/>
      <c r="AC56" s="6"/>
    </row>
    <row r="57" spans="2:29" s="35" customFormat="1" ht="16.5" customHeight="1" x14ac:dyDescent="0.15">
      <c r="C57" s="60" t="s">
        <v>37</v>
      </c>
      <c r="D57" s="60"/>
      <c r="E57" s="60"/>
      <c r="F57" s="60"/>
      <c r="G57" s="60"/>
      <c r="H57" s="60"/>
      <c r="I57" s="60"/>
      <c r="J57" s="60"/>
      <c r="K57" s="60"/>
      <c r="L57" s="60"/>
      <c r="M57" s="60"/>
      <c r="N57" s="60"/>
      <c r="O57" s="60"/>
      <c r="P57" s="60"/>
      <c r="Q57" s="60"/>
      <c r="R57" s="60"/>
      <c r="S57" s="60"/>
      <c r="T57" s="60"/>
      <c r="U57" s="60"/>
      <c r="V57" s="60"/>
    </row>
    <row r="58" spans="2:29" s="5" customFormat="1" ht="36.75" customHeight="1" thickBot="1" x14ac:dyDescent="0.2">
      <c r="B58" s="10"/>
      <c r="C58" s="994" t="s">
        <v>832</v>
      </c>
      <c r="D58" s="952"/>
      <c r="E58" s="952"/>
      <c r="F58" s="953"/>
      <c r="G58" s="951" t="s">
        <v>831</v>
      </c>
      <c r="H58" s="952"/>
      <c r="I58" s="952"/>
      <c r="J58" s="952"/>
      <c r="K58" s="952"/>
      <c r="L58" s="952"/>
      <c r="M58" s="952"/>
      <c r="N58" s="953"/>
      <c r="O58" s="576" t="s">
        <v>30</v>
      </c>
      <c r="P58" s="124" t="s">
        <v>36</v>
      </c>
      <c r="Q58" s="969" t="s">
        <v>49</v>
      </c>
      <c r="R58" s="970"/>
      <c r="S58" s="970"/>
      <c r="T58" s="970"/>
      <c r="U58" s="970"/>
      <c r="V58" s="971"/>
      <c r="X58" s="10"/>
    </row>
    <row r="59" spans="2:29" s="5" customFormat="1" ht="26.25" customHeight="1" thickBot="1" x14ac:dyDescent="0.2">
      <c r="B59" s="10"/>
      <c r="C59" s="1000" t="s">
        <v>39</v>
      </c>
      <c r="D59" s="1120" t="s">
        <v>368</v>
      </c>
      <c r="E59" s="1121"/>
      <c r="F59" s="1122"/>
      <c r="G59" s="920" t="s">
        <v>739</v>
      </c>
      <c r="H59" s="921"/>
      <c r="I59" s="921"/>
      <c r="J59" s="921"/>
      <c r="K59" s="921"/>
      <c r="L59" s="921"/>
      <c r="M59" s="921"/>
      <c r="N59" s="921"/>
      <c r="O59" s="585"/>
      <c r="P59" s="602" t="str">
        <f>IF(O59="－","－",IF(※【触らない】【選択肢】!P7&gt;0,"○","×"))</f>
        <v>×</v>
      </c>
      <c r="Q59" s="972"/>
      <c r="R59" s="973"/>
      <c r="S59" s="973"/>
      <c r="T59" s="973"/>
      <c r="U59" s="973"/>
      <c r="V59" s="974"/>
      <c r="X59" s="10"/>
      <c r="Y59" s="465"/>
      <c r="Z59" s="5" t="s">
        <v>695</v>
      </c>
    </row>
    <row r="60" spans="2:29" s="25" customFormat="1" ht="18.75" customHeight="1" x14ac:dyDescent="0.15">
      <c r="C60" s="1000"/>
      <c r="D60" s="1123"/>
      <c r="E60" s="1124"/>
      <c r="F60" s="1125"/>
      <c r="G60" s="1108" t="s">
        <v>369</v>
      </c>
      <c r="H60" s="1109"/>
      <c r="I60" s="1109"/>
      <c r="J60" s="1109"/>
      <c r="K60" s="1109"/>
      <c r="L60" s="1109"/>
      <c r="M60" s="1109"/>
      <c r="N60" s="1110"/>
      <c r="O60" s="999">
        <f>O59</f>
        <v>0</v>
      </c>
      <c r="P60" s="877" t="str">
        <f>IF(O60="－","－",IF(※【触らない】【選択肢】!P8&gt;0,"○","×"))</f>
        <v>×</v>
      </c>
      <c r="Q60" s="142" t="s">
        <v>325</v>
      </c>
      <c r="R60" s="1117"/>
      <c r="S60" s="967"/>
      <c r="T60" s="967"/>
      <c r="U60" s="967"/>
      <c r="V60" s="1118"/>
      <c r="Y60" s="412"/>
      <c r="Z60" s="412"/>
      <c r="AA60" s="412"/>
      <c r="AB60" s="412"/>
    </row>
    <row r="61" spans="2:29" s="5" customFormat="1" ht="26.25" customHeight="1" thickBot="1" x14ac:dyDescent="0.2">
      <c r="B61" s="10"/>
      <c r="C61" s="1000"/>
      <c r="D61" s="1123"/>
      <c r="E61" s="1124"/>
      <c r="F61" s="1125"/>
      <c r="G61" s="1111"/>
      <c r="H61" s="1112"/>
      <c r="I61" s="1112"/>
      <c r="J61" s="1112"/>
      <c r="K61" s="1112"/>
      <c r="L61" s="1112"/>
      <c r="M61" s="1112"/>
      <c r="N61" s="1113"/>
      <c r="O61" s="876"/>
      <c r="P61" s="878"/>
      <c r="Q61" s="668"/>
      <c r="R61" s="1119"/>
      <c r="S61" s="1115"/>
      <c r="T61" s="1115"/>
      <c r="U61" s="1115"/>
      <c r="V61" s="1116"/>
      <c r="X61" s="10"/>
      <c r="Y61" s="411"/>
      <c r="Z61" s="402" t="s">
        <v>748</v>
      </c>
      <c r="AA61" s="412"/>
      <c r="AB61" s="412"/>
    </row>
    <row r="62" spans="2:29" s="25" customFormat="1" ht="18.75" customHeight="1" thickBot="1" x14ac:dyDescent="0.2">
      <c r="C62" s="1000"/>
      <c r="D62" s="1120" t="s">
        <v>328</v>
      </c>
      <c r="E62" s="1121"/>
      <c r="F62" s="1122"/>
      <c r="G62" s="1237" t="s">
        <v>817</v>
      </c>
      <c r="H62" s="1238"/>
      <c r="I62" s="1238"/>
      <c r="J62" s="1238"/>
      <c r="K62" s="1238"/>
      <c r="L62" s="1238"/>
      <c r="M62" s="1238"/>
      <c r="N62" s="1239"/>
      <c r="O62" s="875">
        <f>O59</f>
        <v>0</v>
      </c>
      <c r="P62" s="877" t="str">
        <f>IF(O62="－","－",IF(※【触らない】【選択肢】!P9&gt;0,"○","×"))</f>
        <v>×</v>
      </c>
      <c r="Q62" s="140" t="s">
        <v>325</v>
      </c>
      <c r="R62" s="879"/>
      <c r="S62" s="880"/>
      <c r="T62" s="880"/>
      <c r="U62" s="880"/>
      <c r="V62" s="881"/>
    </row>
    <row r="63" spans="2:29" s="5" customFormat="1" ht="26.25" customHeight="1" thickBot="1" x14ac:dyDescent="0.2">
      <c r="B63" s="10"/>
      <c r="C63" s="1000"/>
      <c r="D63" s="1225"/>
      <c r="E63" s="1226"/>
      <c r="F63" s="1227"/>
      <c r="G63" s="1240"/>
      <c r="H63" s="1241"/>
      <c r="I63" s="1241"/>
      <c r="J63" s="1241"/>
      <c r="K63" s="1241"/>
      <c r="L63" s="1241"/>
      <c r="M63" s="1241"/>
      <c r="N63" s="1242"/>
      <c r="O63" s="876"/>
      <c r="P63" s="878"/>
      <c r="Q63" s="669"/>
      <c r="R63" s="882"/>
      <c r="S63" s="883"/>
      <c r="T63" s="883"/>
      <c r="U63" s="883"/>
      <c r="V63" s="884"/>
      <c r="X63" s="10"/>
      <c r="Y63" s="661"/>
      <c r="Z63" s="660" t="s">
        <v>776</v>
      </c>
      <c r="AA63" s="412"/>
      <c r="AB63" s="412"/>
    </row>
    <row r="64" spans="2:29" s="5" customFormat="1" ht="23.25" customHeight="1" thickBot="1" x14ac:dyDescent="0.2">
      <c r="B64" s="10"/>
      <c r="C64" s="1000"/>
      <c r="D64" s="1075" t="s">
        <v>26</v>
      </c>
      <c r="E64" s="995" t="s">
        <v>25</v>
      </c>
      <c r="F64" s="996"/>
      <c r="G64" s="922" t="s">
        <v>778</v>
      </c>
      <c r="H64" s="922"/>
      <c r="I64" s="922"/>
      <c r="J64" s="922"/>
      <c r="K64" s="922"/>
      <c r="L64" s="922"/>
      <c r="M64" s="922"/>
      <c r="N64" s="923"/>
      <c r="O64" s="875">
        <f>O66</f>
        <v>0</v>
      </c>
      <c r="P64" s="975" t="str">
        <f>IF(O64="－","－",IF(※【触らない】【選択肢】!P10&gt;0,"○","×"))</f>
        <v>×</v>
      </c>
      <c r="Q64" s="954" t="s">
        <v>874</v>
      </c>
      <c r="R64" s="955"/>
      <c r="S64" s="955"/>
      <c r="T64" s="955"/>
      <c r="U64" s="955"/>
      <c r="V64" s="956"/>
      <c r="X64" s="10"/>
    </row>
    <row r="65" spans="2:29" s="5" customFormat="1" ht="26.25" customHeight="1" thickBot="1" x14ac:dyDescent="0.2">
      <c r="B65" s="10"/>
      <c r="C65" s="1000"/>
      <c r="D65" s="1075"/>
      <c r="E65" s="995"/>
      <c r="F65" s="996"/>
      <c r="G65" s="924"/>
      <c r="H65" s="924"/>
      <c r="I65" s="924"/>
      <c r="J65" s="924"/>
      <c r="K65" s="924"/>
      <c r="L65" s="924"/>
      <c r="M65" s="924"/>
      <c r="N65" s="925"/>
      <c r="O65" s="999"/>
      <c r="P65" s="878"/>
      <c r="Q65" s="906" t="s">
        <v>395</v>
      </c>
      <c r="R65" s="976"/>
      <c r="S65" s="976"/>
      <c r="T65" s="976"/>
      <c r="U65" s="949" t="s">
        <v>702</v>
      </c>
      <c r="V65" s="950"/>
      <c r="X65" s="10"/>
      <c r="Y65" s="584"/>
      <c r="Z65" s="402" t="s">
        <v>749</v>
      </c>
      <c r="AA65" s="463"/>
      <c r="AB65" s="463"/>
      <c r="AC65" s="463"/>
    </row>
    <row r="66" spans="2:29" s="5" customFormat="1" ht="24" customHeight="1" thickBot="1" x14ac:dyDescent="0.2">
      <c r="B66" s="10"/>
      <c r="C66" s="1000"/>
      <c r="D66" s="1075"/>
      <c r="E66" s="995"/>
      <c r="F66" s="996"/>
      <c r="G66" s="902" t="s">
        <v>740</v>
      </c>
      <c r="H66" s="902"/>
      <c r="I66" s="902"/>
      <c r="J66" s="902"/>
      <c r="K66" s="902"/>
      <c r="L66" s="902"/>
      <c r="M66" s="902"/>
      <c r="N66" s="902"/>
      <c r="O66" s="585"/>
      <c r="P66" s="602" t="str">
        <f>IF(O66="－","－",IF(※【触らない】【選択肢】!P11&gt;0,"○","×"))</f>
        <v>×</v>
      </c>
      <c r="Q66" s="966"/>
      <c r="R66" s="967"/>
      <c r="S66" s="967"/>
      <c r="T66" s="967"/>
      <c r="U66" s="967"/>
      <c r="V66" s="968"/>
      <c r="X66" s="10"/>
      <c r="Z66" s="464"/>
      <c r="AA66" s="464"/>
      <c r="AB66" s="464"/>
      <c r="AC66" s="464"/>
    </row>
    <row r="67" spans="2:29" s="5" customFormat="1" ht="24" customHeight="1" thickBot="1" x14ac:dyDescent="0.2">
      <c r="B67" s="10"/>
      <c r="C67" s="1000"/>
      <c r="D67" s="1075"/>
      <c r="E67" s="995"/>
      <c r="F67" s="996"/>
      <c r="G67" s="918" t="s">
        <v>779</v>
      </c>
      <c r="H67" s="918"/>
      <c r="I67" s="918"/>
      <c r="J67" s="918"/>
      <c r="K67" s="918"/>
      <c r="L67" s="918"/>
      <c r="M67" s="918"/>
      <c r="N67" s="919"/>
      <c r="O67" s="605">
        <f>O66</f>
        <v>0</v>
      </c>
      <c r="P67" s="603" t="str">
        <f>IF(O67="－","－",IF(※【触らない】【選択肢】!P12&gt;0,"○","×"))</f>
        <v>×</v>
      </c>
      <c r="Q67" s="954"/>
      <c r="R67" s="955"/>
      <c r="S67" s="955"/>
      <c r="T67" s="955"/>
      <c r="U67" s="955"/>
      <c r="V67" s="956"/>
      <c r="X67" s="10"/>
      <c r="Y67" s="601"/>
      <c r="Z67" s="402" t="s">
        <v>674</v>
      </c>
    </row>
    <row r="68" spans="2:29" s="5" customFormat="1" ht="24" customHeight="1" thickBot="1" x14ac:dyDescent="0.2">
      <c r="B68" s="10"/>
      <c r="C68" s="1000"/>
      <c r="D68" s="1075"/>
      <c r="E68" s="995" t="s">
        <v>16</v>
      </c>
      <c r="F68" s="996"/>
      <c r="G68" s="902" t="s">
        <v>741</v>
      </c>
      <c r="H68" s="902"/>
      <c r="I68" s="902"/>
      <c r="J68" s="902"/>
      <c r="K68" s="902"/>
      <c r="L68" s="902"/>
      <c r="M68" s="902"/>
      <c r="N68" s="902"/>
      <c r="O68" s="585"/>
      <c r="P68" s="602" t="str">
        <f>IF(O68="－","－",IF(※【触らない】【選択肢】!P13&gt;0,"○","×"))</f>
        <v>×</v>
      </c>
      <c r="Q68" s="963"/>
      <c r="R68" s="964"/>
      <c r="S68" s="964"/>
      <c r="T68" s="964"/>
      <c r="U68" s="964"/>
      <c r="V68" s="965"/>
      <c r="X68" s="10"/>
      <c r="Y68" s="678" t="s">
        <v>823</v>
      </c>
    </row>
    <row r="69" spans="2:29" s="5" customFormat="1" ht="24" customHeight="1" thickBot="1" x14ac:dyDescent="0.2">
      <c r="B69" s="10"/>
      <c r="C69" s="1000"/>
      <c r="D69" s="1075"/>
      <c r="E69" s="995"/>
      <c r="F69" s="996"/>
      <c r="G69" s="902" t="s">
        <v>370</v>
      </c>
      <c r="H69" s="902"/>
      <c r="I69" s="902"/>
      <c r="J69" s="902"/>
      <c r="K69" s="902"/>
      <c r="L69" s="902"/>
      <c r="M69" s="902"/>
      <c r="N69" s="926"/>
      <c r="O69" s="606">
        <f>O68</f>
        <v>0</v>
      </c>
      <c r="P69" s="604" t="str">
        <f>IF(O69="－","－",IF(※【触らない】【選択肢】!P14&gt;0,"○","×"))</f>
        <v>×</v>
      </c>
      <c r="Q69" s="966"/>
      <c r="R69" s="967"/>
      <c r="S69" s="967"/>
      <c r="T69" s="967"/>
      <c r="U69" s="967"/>
      <c r="V69" s="968"/>
      <c r="X69" s="10"/>
      <c r="Y69" s="590" t="s">
        <v>852</v>
      </c>
    </row>
    <row r="70" spans="2:29" s="5" customFormat="1" ht="24" customHeight="1" thickBot="1" x14ac:dyDescent="0.2">
      <c r="B70" s="10"/>
      <c r="C70" s="1000"/>
      <c r="D70" s="1075"/>
      <c r="E70" s="995"/>
      <c r="F70" s="996"/>
      <c r="G70" s="918" t="s">
        <v>780</v>
      </c>
      <c r="H70" s="918"/>
      <c r="I70" s="918"/>
      <c r="J70" s="918"/>
      <c r="K70" s="918"/>
      <c r="L70" s="918"/>
      <c r="M70" s="918"/>
      <c r="N70" s="919"/>
      <c r="O70" s="607">
        <f>O68</f>
        <v>0</v>
      </c>
      <c r="P70" s="603" t="str">
        <f>IF(O70="－","－",IF(※【触らない】【選択肢】!P15&gt;0,"○","×"))</f>
        <v>×</v>
      </c>
      <c r="Q70" s="954"/>
      <c r="R70" s="955"/>
      <c r="S70" s="955"/>
      <c r="T70" s="955"/>
      <c r="U70" s="955"/>
      <c r="V70" s="956"/>
      <c r="X70" s="10"/>
      <c r="Y70" s="702" t="s">
        <v>849</v>
      </c>
    </row>
    <row r="71" spans="2:29" s="5" customFormat="1" ht="24" customHeight="1" thickBot="1" x14ac:dyDescent="0.2">
      <c r="B71" s="10"/>
      <c r="C71" s="1000"/>
      <c r="D71" s="1075"/>
      <c r="E71" s="995" t="s">
        <v>17</v>
      </c>
      <c r="F71" s="996"/>
      <c r="G71" s="902" t="s">
        <v>742</v>
      </c>
      <c r="H71" s="902"/>
      <c r="I71" s="902"/>
      <c r="J71" s="902"/>
      <c r="K71" s="902"/>
      <c r="L71" s="902"/>
      <c r="M71" s="902"/>
      <c r="N71" s="902"/>
      <c r="O71" s="585"/>
      <c r="P71" s="602" t="str">
        <f>IF(O71="－","－",IF(※【触らない】【選択肢】!P16&gt;0,"○","×"))</f>
        <v>×</v>
      </c>
      <c r="Q71" s="1114"/>
      <c r="R71" s="1115"/>
      <c r="S71" s="1115"/>
      <c r="T71" s="1115"/>
      <c r="U71" s="1115"/>
      <c r="V71" s="1116"/>
      <c r="X71" s="10"/>
    </row>
    <row r="72" spans="2:29" s="5" customFormat="1" ht="24" customHeight="1" thickBot="1" x14ac:dyDescent="0.2">
      <c r="B72" s="10"/>
      <c r="C72" s="1000"/>
      <c r="D72" s="1075"/>
      <c r="E72" s="995"/>
      <c r="F72" s="996"/>
      <c r="G72" s="918" t="s">
        <v>371</v>
      </c>
      <c r="H72" s="918"/>
      <c r="I72" s="918"/>
      <c r="J72" s="918"/>
      <c r="K72" s="918"/>
      <c r="L72" s="918"/>
      <c r="M72" s="918"/>
      <c r="N72" s="919"/>
      <c r="O72" s="606">
        <f>O71</f>
        <v>0</v>
      </c>
      <c r="P72" s="603" t="str">
        <f>IF(O72="－","－",IF(※【触らない】【選択肢】!P17&gt;0,"○","×"))</f>
        <v>×</v>
      </c>
      <c r="Q72" s="954"/>
      <c r="R72" s="955"/>
      <c r="S72" s="955"/>
      <c r="T72" s="955"/>
      <c r="U72" s="955"/>
      <c r="V72" s="956"/>
      <c r="X72" s="10"/>
    </row>
    <row r="73" spans="2:29" s="5" customFormat="1" ht="24" customHeight="1" thickBot="1" x14ac:dyDescent="0.2">
      <c r="B73" s="362"/>
      <c r="C73" s="1001"/>
      <c r="D73" s="1076"/>
      <c r="E73" s="997"/>
      <c r="F73" s="998"/>
      <c r="G73" s="918" t="s">
        <v>781</v>
      </c>
      <c r="H73" s="918"/>
      <c r="I73" s="918"/>
      <c r="J73" s="918"/>
      <c r="K73" s="918"/>
      <c r="L73" s="918"/>
      <c r="M73" s="918"/>
      <c r="N73" s="919"/>
      <c r="O73" s="604">
        <f>O71</f>
        <v>0</v>
      </c>
      <c r="P73" s="603" t="str">
        <f>IF(O73="－","－",IF(※【触らない】【選択肢】!P18&gt;0,"○","×"))</f>
        <v>×</v>
      </c>
      <c r="Q73" s="954"/>
      <c r="R73" s="955"/>
      <c r="S73" s="955"/>
      <c r="T73" s="955"/>
      <c r="U73" s="955"/>
      <c r="V73" s="956"/>
      <c r="X73" s="362"/>
    </row>
    <row r="74" spans="2:29" s="5" customFormat="1" ht="24" customHeight="1" thickBot="1" x14ac:dyDescent="0.2">
      <c r="C74" s="1000"/>
      <c r="D74" s="1075"/>
      <c r="E74" s="995"/>
      <c r="F74" s="996"/>
      <c r="G74" s="918" t="s">
        <v>782</v>
      </c>
      <c r="H74" s="918"/>
      <c r="I74" s="918"/>
      <c r="J74" s="918"/>
      <c r="K74" s="918"/>
      <c r="L74" s="918"/>
      <c r="M74" s="918"/>
      <c r="N74" s="919"/>
      <c r="O74" s="607">
        <f>O71</f>
        <v>0</v>
      </c>
      <c r="P74" s="603" t="str">
        <f>IF(O74="－","－",IF(※【触らない】【選択肢】!P73&gt;0,"○","×"))</f>
        <v>×</v>
      </c>
      <c r="Q74" s="954"/>
      <c r="R74" s="955"/>
      <c r="S74" s="955"/>
      <c r="T74" s="955"/>
      <c r="U74" s="955"/>
      <c r="V74" s="956"/>
      <c r="X74" s="10"/>
    </row>
    <row r="75" spans="2:29" s="5" customFormat="1" ht="24" customHeight="1" thickBot="1" x14ac:dyDescent="0.2">
      <c r="C75" s="1000"/>
      <c r="D75" s="1075"/>
      <c r="E75" s="995" t="s">
        <v>18</v>
      </c>
      <c r="F75" s="996"/>
      <c r="G75" s="902" t="s">
        <v>743</v>
      </c>
      <c r="H75" s="902"/>
      <c r="I75" s="902"/>
      <c r="J75" s="902"/>
      <c r="K75" s="902"/>
      <c r="L75" s="902"/>
      <c r="M75" s="902"/>
      <c r="N75" s="902"/>
      <c r="O75" s="585"/>
      <c r="P75" s="602" t="str">
        <f>IF(O75="－","－",IF(※【触らない】【選択肢】!P19&gt;0,"○","×"))</f>
        <v>×</v>
      </c>
      <c r="Q75" s="1114"/>
      <c r="R75" s="1115"/>
      <c r="S75" s="1115"/>
      <c r="T75" s="1115"/>
      <c r="U75" s="1115"/>
      <c r="V75" s="1116"/>
      <c r="X75" s="10"/>
    </row>
    <row r="76" spans="2:29" s="5" customFormat="1" ht="24" customHeight="1" thickBot="1" x14ac:dyDescent="0.2">
      <c r="C76" s="1000"/>
      <c r="D76" s="1075"/>
      <c r="E76" s="995"/>
      <c r="F76" s="996"/>
      <c r="G76" s="1004" t="s">
        <v>372</v>
      </c>
      <c r="H76" s="1004"/>
      <c r="I76" s="1004"/>
      <c r="J76" s="1004"/>
      <c r="K76" s="1004"/>
      <c r="L76" s="1004"/>
      <c r="M76" s="1004"/>
      <c r="N76" s="1005"/>
      <c r="O76" s="606">
        <f>O75</f>
        <v>0</v>
      </c>
      <c r="P76" s="603" t="str">
        <f>IF(O76="－","－",IF(※【触らない】【選択肢】!P20&gt;0,"○","×"))</f>
        <v>×</v>
      </c>
      <c r="Q76" s="954"/>
      <c r="R76" s="955"/>
      <c r="S76" s="955"/>
      <c r="T76" s="955"/>
      <c r="U76" s="955"/>
      <c r="V76" s="956"/>
      <c r="X76" s="10"/>
    </row>
    <row r="77" spans="2:29" s="5" customFormat="1" ht="24" customHeight="1" thickBot="1" x14ac:dyDescent="0.2">
      <c r="C77" s="1000"/>
      <c r="D77" s="1075"/>
      <c r="E77" s="995"/>
      <c r="F77" s="996"/>
      <c r="G77" s="1004" t="s">
        <v>783</v>
      </c>
      <c r="H77" s="1004"/>
      <c r="I77" s="1004"/>
      <c r="J77" s="1004"/>
      <c r="K77" s="1004"/>
      <c r="L77" s="1004"/>
      <c r="M77" s="1004"/>
      <c r="N77" s="1005"/>
      <c r="O77" s="604">
        <f>O75</f>
        <v>0</v>
      </c>
      <c r="P77" s="603" t="str">
        <f>IF(O77="－","－",IF(※【触らない】【選択肢】!P21&gt;0,"○","×"))</f>
        <v>×</v>
      </c>
      <c r="Q77" s="954"/>
      <c r="R77" s="955"/>
      <c r="S77" s="955"/>
      <c r="T77" s="955"/>
      <c r="U77" s="955"/>
      <c r="V77" s="956"/>
      <c r="X77" s="10"/>
    </row>
    <row r="78" spans="2:29" s="5" customFormat="1" ht="24" customHeight="1" thickBot="1" x14ac:dyDescent="0.2">
      <c r="B78" s="10"/>
      <c r="C78" s="1000"/>
      <c r="D78" s="1075"/>
      <c r="E78" s="906" t="s">
        <v>24</v>
      </c>
      <c r="F78" s="907"/>
      <c r="G78" s="1006" t="s">
        <v>819</v>
      </c>
      <c r="H78" s="1007"/>
      <c r="I78" s="1007"/>
      <c r="J78" s="1007"/>
      <c r="K78" s="1007"/>
      <c r="L78" s="1007"/>
      <c r="M78" s="1007"/>
      <c r="N78" s="1008"/>
      <c r="O78" s="608">
        <f>O59</f>
        <v>0</v>
      </c>
      <c r="P78" s="603" t="str">
        <f>IF(O78="－","－",IF(※【触らない】【選択肢】!P22&gt;0,"○","×"))</f>
        <v>×</v>
      </c>
      <c r="Q78" s="954"/>
      <c r="R78" s="955"/>
      <c r="S78" s="955"/>
      <c r="T78" s="955"/>
      <c r="U78" s="955"/>
      <c r="V78" s="956"/>
      <c r="X78" s="10"/>
      <c r="Y78" s="5" t="s">
        <v>851</v>
      </c>
    </row>
    <row r="79" spans="2:29" s="5" customFormat="1" ht="16.5" customHeight="1" x14ac:dyDescent="0.15">
      <c r="B79" s="10"/>
      <c r="C79" s="133"/>
      <c r="D79" s="133"/>
      <c r="E79" s="133"/>
      <c r="F79" s="133"/>
      <c r="G79" s="134"/>
      <c r="H79" s="134"/>
      <c r="I79" s="134"/>
      <c r="J79" s="134"/>
      <c r="K79" s="134"/>
      <c r="L79" s="134"/>
      <c r="M79" s="134"/>
      <c r="N79" s="134"/>
      <c r="O79" s="135"/>
      <c r="P79" s="135"/>
      <c r="Q79" s="362"/>
      <c r="R79" s="362"/>
      <c r="S79" s="362"/>
      <c r="T79" s="362"/>
      <c r="U79" s="362"/>
      <c r="V79" s="362"/>
      <c r="X79" s="10"/>
      <c r="Y79" s="5" t="s">
        <v>850</v>
      </c>
    </row>
    <row r="80" spans="2:29" s="5" customFormat="1" ht="17.25" customHeight="1" x14ac:dyDescent="0.15">
      <c r="B80" s="10"/>
      <c r="C80" s="927" t="s">
        <v>832</v>
      </c>
      <c r="D80" s="927"/>
      <c r="E80" s="1210" t="s">
        <v>831</v>
      </c>
      <c r="F80" s="927"/>
      <c r="G80" s="927"/>
      <c r="H80" s="927"/>
      <c r="I80" s="927"/>
      <c r="J80" s="927"/>
      <c r="K80" s="927"/>
      <c r="L80" s="927"/>
      <c r="M80" s="927"/>
      <c r="N80" s="927"/>
      <c r="O80" s="927" t="s">
        <v>15</v>
      </c>
      <c r="P80" s="927" t="s">
        <v>36</v>
      </c>
      <c r="Q80" s="141"/>
      <c r="R80" s="1212" t="s">
        <v>324</v>
      </c>
      <c r="S80" s="1212"/>
      <c r="T80" s="1212"/>
      <c r="U80" s="1212"/>
      <c r="V80" s="1213"/>
      <c r="X80" s="10"/>
    </row>
    <row r="81" spans="2:28" s="5" customFormat="1" ht="17.25" customHeight="1" thickBot="1" x14ac:dyDescent="0.2">
      <c r="B81" s="10"/>
      <c r="C81" s="928"/>
      <c r="D81" s="928"/>
      <c r="E81" s="928"/>
      <c r="F81" s="928"/>
      <c r="G81" s="928"/>
      <c r="H81" s="928"/>
      <c r="I81" s="928"/>
      <c r="J81" s="928"/>
      <c r="K81" s="928"/>
      <c r="L81" s="928"/>
      <c r="M81" s="928"/>
      <c r="N81" s="928"/>
      <c r="O81" s="1211"/>
      <c r="P81" s="928"/>
      <c r="Q81" s="143" t="s">
        <v>323</v>
      </c>
      <c r="R81" s="1214"/>
      <c r="S81" s="1214"/>
      <c r="T81" s="1214"/>
      <c r="U81" s="1214"/>
      <c r="V81" s="1215"/>
      <c r="X81" s="10"/>
      <c r="Y81" s="650" t="s">
        <v>768</v>
      </c>
    </row>
    <row r="82" spans="2:28" s="14" customFormat="1" ht="25.5" customHeight="1" thickBot="1" x14ac:dyDescent="0.2">
      <c r="B82" s="59"/>
      <c r="C82" s="1126" t="s">
        <v>19</v>
      </c>
      <c r="D82" s="1127"/>
      <c r="E82" s="915" t="s">
        <v>784</v>
      </c>
      <c r="F82" s="916"/>
      <c r="G82" s="916"/>
      <c r="H82" s="916"/>
      <c r="I82" s="916"/>
      <c r="J82" s="916"/>
      <c r="K82" s="916"/>
      <c r="L82" s="916"/>
      <c r="M82" s="916"/>
      <c r="N82" s="916"/>
      <c r="O82" s="586"/>
      <c r="P82" s="609" t="str">
        <f>IF(O82="－","－",IF(※【触らない】【選択肢】!P23&gt;0,"○","×"))</f>
        <v>×</v>
      </c>
      <c r="Q82" s="667"/>
      <c r="R82" s="1220"/>
      <c r="S82" s="1220"/>
      <c r="T82" s="1220"/>
      <c r="U82" s="1220"/>
      <c r="V82" s="1221"/>
      <c r="X82" s="15"/>
      <c r="Y82" s="413"/>
      <c r="Z82" s="14" t="s">
        <v>696</v>
      </c>
    </row>
    <row r="83" spans="2:28" s="14" customFormat="1" ht="25.5" customHeight="1" thickBot="1" x14ac:dyDescent="0.2">
      <c r="B83" s="59"/>
      <c r="C83" s="1126"/>
      <c r="D83" s="1127"/>
      <c r="E83" s="908" t="s">
        <v>785</v>
      </c>
      <c r="F83" s="909"/>
      <c r="G83" s="909"/>
      <c r="H83" s="909"/>
      <c r="I83" s="909"/>
      <c r="J83" s="909"/>
      <c r="K83" s="909"/>
      <c r="L83" s="909"/>
      <c r="M83" s="909"/>
      <c r="N83" s="909"/>
      <c r="O83" s="586"/>
      <c r="P83" s="609" t="str">
        <f>IF(O83="－","－",IF(※【触らない】【選択肢】!P24&gt;0,"○","×"))</f>
        <v>×</v>
      </c>
      <c r="Q83" s="668"/>
      <c r="R83" s="1220"/>
      <c r="S83" s="1220"/>
      <c r="T83" s="1220"/>
      <c r="U83" s="1220"/>
      <c r="V83" s="1221"/>
      <c r="X83" s="15"/>
    </row>
    <row r="84" spans="2:28" s="14" customFormat="1" ht="25.5" customHeight="1" thickBot="1" x14ac:dyDescent="0.2">
      <c r="B84" s="59"/>
      <c r="C84" s="1126"/>
      <c r="D84" s="1127"/>
      <c r="E84" s="908" t="s">
        <v>786</v>
      </c>
      <c r="F84" s="909"/>
      <c r="G84" s="909"/>
      <c r="H84" s="909"/>
      <c r="I84" s="909"/>
      <c r="J84" s="909"/>
      <c r="K84" s="909"/>
      <c r="L84" s="909"/>
      <c r="M84" s="909"/>
      <c r="N84" s="909"/>
      <c r="O84" s="586" t="s">
        <v>701</v>
      </c>
      <c r="P84" s="609" t="str">
        <f>IF(O84="－","－",IF(※【触らない】【選択肢】!P25&gt;0,"○","×"))</f>
        <v>－</v>
      </c>
      <c r="Q84" s="668"/>
      <c r="R84" s="1220"/>
      <c r="S84" s="1220"/>
      <c r="T84" s="1220"/>
      <c r="U84" s="1220"/>
      <c r="V84" s="1221"/>
      <c r="X84" s="15"/>
      <c r="Y84" s="411"/>
      <c r="Z84" s="402" t="s">
        <v>748</v>
      </c>
    </row>
    <row r="85" spans="2:28" s="14" customFormat="1" ht="25.5" customHeight="1" thickBot="1" x14ac:dyDescent="0.2">
      <c r="B85" s="59"/>
      <c r="C85" s="1126"/>
      <c r="D85" s="1127"/>
      <c r="E85" s="908" t="s">
        <v>787</v>
      </c>
      <c r="F85" s="909"/>
      <c r="G85" s="909"/>
      <c r="H85" s="909"/>
      <c r="I85" s="909"/>
      <c r="J85" s="909"/>
      <c r="K85" s="909"/>
      <c r="L85" s="909"/>
      <c r="M85" s="909"/>
      <c r="N85" s="909"/>
      <c r="O85" s="586" t="s">
        <v>701</v>
      </c>
      <c r="P85" s="609" t="str">
        <f>IF(O85="－","－",IF(※【触らない】【選択肢】!P26&gt;0,"○","×"))</f>
        <v>－</v>
      </c>
      <c r="Q85" s="668"/>
      <c r="R85" s="1220"/>
      <c r="S85" s="1220"/>
      <c r="T85" s="1220"/>
      <c r="U85" s="1220"/>
      <c r="V85" s="1221"/>
      <c r="X85" s="15"/>
    </row>
    <row r="86" spans="2:28" s="5" customFormat="1" ht="25.5" customHeight="1" thickBot="1" x14ac:dyDescent="0.2">
      <c r="C86" s="1126"/>
      <c r="D86" s="1127"/>
      <c r="E86" s="908" t="s">
        <v>788</v>
      </c>
      <c r="F86" s="909"/>
      <c r="G86" s="909"/>
      <c r="H86" s="909"/>
      <c r="I86" s="909"/>
      <c r="J86" s="909"/>
      <c r="K86" s="909"/>
      <c r="L86" s="909"/>
      <c r="M86" s="909"/>
      <c r="N86" s="909"/>
      <c r="O86" s="586" t="s">
        <v>701</v>
      </c>
      <c r="P86" s="609" t="str">
        <f>IF(O86="－","－",IF(※【触らない】【選択肢】!P27&gt;0,"○","×"))</f>
        <v>－</v>
      </c>
      <c r="Q86" s="668"/>
      <c r="R86" s="1220"/>
      <c r="S86" s="1220"/>
      <c r="T86" s="1220"/>
      <c r="U86" s="1220"/>
      <c r="V86" s="1221"/>
      <c r="X86" s="10"/>
      <c r="Y86" s="584"/>
      <c r="Z86" s="402" t="s">
        <v>749</v>
      </c>
      <c r="AA86" s="14"/>
      <c r="AB86" s="14"/>
    </row>
    <row r="87" spans="2:28" ht="25.5" customHeight="1" thickBot="1" x14ac:dyDescent="0.2">
      <c r="B87" s="61"/>
      <c r="C87" s="1126"/>
      <c r="D87" s="1127"/>
      <c r="E87" s="908" t="s">
        <v>789</v>
      </c>
      <c r="F87" s="909"/>
      <c r="G87" s="909"/>
      <c r="H87" s="909"/>
      <c r="I87" s="909"/>
      <c r="J87" s="909"/>
      <c r="K87" s="909"/>
      <c r="L87" s="909"/>
      <c r="M87" s="909"/>
      <c r="N87" s="909"/>
      <c r="O87" s="586" t="s">
        <v>701</v>
      </c>
      <c r="P87" s="609" t="str">
        <f>IF(O87="－","－",IF(※【触らない】【選択肢】!P28&gt;0,"○","×"))</f>
        <v>－</v>
      </c>
      <c r="Q87" s="668"/>
      <c r="R87" s="1220"/>
      <c r="S87" s="1220"/>
      <c r="T87" s="1220"/>
      <c r="U87" s="1220"/>
      <c r="V87" s="1221"/>
    </row>
    <row r="88" spans="2:28" ht="25.5" customHeight="1" thickBot="1" x14ac:dyDescent="0.2">
      <c r="C88" s="1128"/>
      <c r="D88" s="1129"/>
      <c r="E88" s="912" t="s">
        <v>790</v>
      </c>
      <c r="F88" s="913"/>
      <c r="G88" s="914"/>
      <c r="H88" s="910"/>
      <c r="I88" s="911"/>
      <c r="J88" s="911"/>
      <c r="K88" s="911"/>
      <c r="L88" s="911"/>
      <c r="M88" s="911"/>
      <c r="N88" s="911"/>
      <c r="O88" s="586" t="s">
        <v>701</v>
      </c>
      <c r="P88" s="609" t="str">
        <f>IF(O88="－","－",IF(※【触らない】【選択肢】!P29&gt;0,"○","×"))</f>
        <v>－</v>
      </c>
      <c r="Q88" s="668"/>
      <c r="R88" s="1220"/>
      <c r="S88" s="1220"/>
      <c r="T88" s="1220"/>
      <c r="U88" s="1220"/>
      <c r="V88" s="1221"/>
      <c r="Y88" s="601"/>
      <c r="Z88" s="402" t="s">
        <v>674</v>
      </c>
      <c r="AA88" s="5"/>
      <c r="AB88" s="5"/>
    </row>
    <row r="89" spans="2:28" s="17" customFormat="1" ht="30" customHeight="1" x14ac:dyDescent="0.45">
      <c r="B89" s="7" t="s">
        <v>272</v>
      </c>
      <c r="C89" s="31"/>
      <c r="D89" s="31"/>
      <c r="E89" s="31"/>
      <c r="F89" s="31"/>
      <c r="G89" s="31"/>
      <c r="H89" s="31"/>
      <c r="I89" s="31"/>
      <c r="J89" s="31"/>
      <c r="K89" s="31"/>
      <c r="L89" s="31"/>
      <c r="M89" s="31"/>
      <c r="N89" s="31"/>
      <c r="O89" s="31"/>
      <c r="P89" s="31"/>
      <c r="Q89" s="31"/>
      <c r="R89" s="31"/>
      <c r="S89" s="31"/>
      <c r="T89" s="31"/>
      <c r="Y89" s="678" t="s">
        <v>823</v>
      </c>
    </row>
    <row r="90" spans="2:28" s="35" customFormat="1" ht="16.5" customHeight="1" x14ac:dyDescent="0.15">
      <c r="C90" s="60" t="s">
        <v>380</v>
      </c>
      <c r="D90" s="60"/>
      <c r="E90" s="60"/>
      <c r="F90" s="60"/>
      <c r="G90" s="60"/>
      <c r="H90" s="60"/>
      <c r="I90" s="60"/>
      <c r="J90" s="60"/>
      <c r="K90" s="60"/>
      <c r="L90" s="60"/>
      <c r="M90" s="60"/>
      <c r="N90" s="60"/>
      <c r="O90" s="60"/>
      <c r="P90" s="60"/>
      <c r="Q90" s="60"/>
      <c r="R90" s="60"/>
      <c r="S90" s="60"/>
      <c r="T90" s="60"/>
      <c r="U90" s="60"/>
      <c r="V90" s="60"/>
    </row>
    <row r="91" spans="2:28" s="25" customFormat="1" ht="36" customHeight="1" thickBot="1" x14ac:dyDescent="0.2">
      <c r="C91" s="994" t="s">
        <v>832</v>
      </c>
      <c r="D91" s="952"/>
      <c r="E91" s="952"/>
      <c r="F91" s="953"/>
      <c r="G91" s="951" t="s">
        <v>831</v>
      </c>
      <c r="H91" s="952"/>
      <c r="I91" s="952"/>
      <c r="J91" s="952"/>
      <c r="K91" s="952"/>
      <c r="L91" s="952"/>
      <c r="M91" s="952"/>
      <c r="N91" s="953"/>
      <c r="O91" s="576" t="s">
        <v>15</v>
      </c>
      <c r="P91" s="124" t="s">
        <v>36</v>
      </c>
      <c r="Q91" s="969" t="s">
        <v>49</v>
      </c>
      <c r="R91" s="970"/>
      <c r="S91" s="970"/>
      <c r="T91" s="970"/>
      <c r="U91" s="970"/>
      <c r="V91" s="971"/>
    </row>
    <row r="92" spans="2:28" s="25" customFormat="1" ht="24.75" customHeight="1" thickBot="1" x14ac:dyDescent="0.2">
      <c r="C92" s="1158" t="s">
        <v>38</v>
      </c>
      <c r="D92" s="1077" t="s">
        <v>354</v>
      </c>
      <c r="E92" s="1159"/>
      <c r="F92" s="1130" t="s">
        <v>713</v>
      </c>
      <c r="G92" s="1131"/>
      <c r="H92" s="1131"/>
      <c r="I92" s="1131"/>
      <c r="J92" s="1131"/>
      <c r="K92" s="1131"/>
      <c r="L92" s="1131"/>
      <c r="M92" s="1131"/>
      <c r="N92" s="1131"/>
      <c r="O92" s="585"/>
      <c r="P92" s="602" t="str">
        <f>IF(O92="－","－",IF(※【触らない】【選択肢】!P74&gt;0,"○","×"))</f>
        <v>×</v>
      </c>
      <c r="Q92" s="972"/>
      <c r="R92" s="973"/>
      <c r="S92" s="973"/>
      <c r="T92" s="973"/>
      <c r="U92" s="973"/>
      <c r="V92" s="974"/>
      <c r="Y92" s="465"/>
      <c r="Z92" s="5" t="s">
        <v>853</v>
      </c>
      <c r="AA92" s="5"/>
    </row>
    <row r="93" spans="2:28" s="25" customFormat="1" ht="24.75" customHeight="1" x14ac:dyDescent="0.15">
      <c r="C93" s="1073"/>
      <c r="D93" s="1160"/>
      <c r="E93" s="1161"/>
      <c r="F93" s="979" t="s">
        <v>373</v>
      </c>
      <c r="G93" s="980"/>
      <c r="H93" s="980"/>
      <c r="I93" s="980"/>
      <c r="J93" s="980"/>
      <c r="K93" s="980"/>
      <c r="L93" s="980"/>
      <c r="M93" s="980"/>
      <c r="N93" s="981"/>
      <c r="O93" s="577" t="s">
        <v>701</v>
      </c>
      <c r="P93" s="604" t="str">
        <f>IF(※【触らない】【選択肢】!P30&gt;0,"○","－")</f>
        <v>－</v>
      </c>
      <c r="Q93" s="972"/>
      <c r="R93" s="973"/>
      <c r="S93" s="973"/>
      <c r="T93" s="973"/>
      <c r="U93" s="973"/>
      <c r="V93" s="974"/>
    </row>
    <row r="94" spans="2:28" s="25" customFormat="1" ht="24.75" customHeight="1" x14ac:dyDescent="0.15">
      <c r="C94" s="1073"/>
      <c r="D94" s="1160"/>
      <c r="E94" s="1161"/>
      <c r="F94" s="979" t="s">
        <v>374</v>
      </c>
      <c r="G94" s="980"/>
      <c r="H94" s="980"/>
      <c r="I94" s="980"/>
      <c r="J94" s="980"/>
      <c r="K94" s="980"/>
      <c r="L94" s="980"/>
      <c r="M94" s="980"/>
      <c r="N94" s="981"/>
      <c r="O94" s="575" t="s">
        <v>701</v>
      </c>
      <c r="P94" s="604" t="str">
        <f>IF(※【触らない】【選択肢】!P31&gt;0,"○","－")</f>
        <v>－</v>
      </c>
      <c r="Q94" s="972"/>
      <c r="R94" s="973"/>
      <c r="S94" s="973"/>
      <c r="T94" s="973"/>
      <c r="U94" s="973"/>
      <c r="V94" s="974"/>
      <c r="Y94" s="591" t="s">
        <v>854</v>
      </c>
    </row>
    <row r="95" spans="2:28" s="25" customFormat="1" ht="24.75" customHeight="1" x14ac:dyDescent="0.15">
      <c r="C95" s="1073"/>
      <c r="D95" s="1160"/>
      <c r="E95" s="1161"/>
      <c r="F95" s="979" t="s">
        <v>375</v>
      </c>
      <c r="G95" s="980"/>
      <c r="H95" s="980"/>
      <c r="I95" s="980"/>
      <c r="J95" s="980"/>
      <c r="K95" s="980"/>
      <c r="L95" s="980"/>
      <c r="M95" s="980"/>
      <c r="N95" s="981"/>
      <c r="O95" s="575" t="s">
        <v>701</v>
      </c>
      <c r="P95" s="604" t="str">
        <f>IF(※【触らない】【選択肢】!P32&gt;0,"○","－")</f>
        <v>－</v>
      </c>
      <c r="Q95" s="972"/>
      <c r="R95" s="973"/>
      <c r="S95" s="973"/>
      <c r="T95" s="973"/>
      <c r="U95" s="973"/>
      <c r="V95" s="974"/>
    </row>
    <row r="96" spans="2:28" s="25" customFormat="1" ht="24.75" customHeight="1" x14ac:dyDescent="0.15">
      <c r="C96" s="1073"/>
      <c r="D96" s="1160"/>
      <c r="E96" s="1161"/>
      <c r="F96" s="979" t="s">
        <v>376</v>
      </c>
      <c r="G96" s="980"/>
      <c r="H96" s="980"/>
      <c r="I96" s="980"/>
      <c r="J96" s="980"/>
      <c r="K96" s="980"/>
      <c r="L96" s="980"/>
      <c r="M96" s="980"/>
      <c r="N96" s="981"/>
      <c r="O96" s="578" t="s">
        <v>701</v>
      </c>
      <c r="P96" s="604" t="str">
        <f>IF(※【触らない】【選択肢】!P33&gt;0,"○","－")</f>
        <v>－</v>
      </c>
      <c r="Q96" s="972"/>
      <c r="R96" s="973"/>
      <c r="S96" s="973"/>
      <c r="T96" s="973"/>
      <c r="U96" s="973"/>
      <c r="V96" s="974"/>
    </row>
    <row r="97" spans="3:30" s="25" customFormat="1" ht="18.75" customHeight="1" x14ac:dyDescent="0.15">
      <c r="C97" s="1073"/>
      <c r="D97" s="1160"/>
      <c r="E97" s="1161"/>
      <c r="F97" s="1170" t="s">
        <v>377</v>
      </c>
      <c r="G97" s="1171"/>
      <c r="H97" s="1171"/>
      <c r="I97" s="1171"/>
      <c r="J97" s="1171"/>
      <c r="K97" s="1171"/>
      <c r="L97" s="1171"/>
      <c r="M97" s="1171"/>
      <c r="N97" s="1171"/>
      <c r="O97" s="1174">
        <f>O92</f>
        <v>0</v>
      </c>
      <c r="P97" s="1175" t="str">
        <f>IF(O97="－","－",IF(※【触らない】【選択肢】!P34&gt;0,"○","×"))</f>
        <v>×</v>
      </c>
      <c r="Q97" s="140" t="s">
        <v>325</v>
      </c>
      <c r="R97" s="1117"/>
      <c r="S97" s="967"/>
      <c r="T97" s="967"/>
      <c r="U97" s="967"/>
      <c r="V97" s="1118"/>
    </row>
    <row r="98" spans="3:30" s="25" customFormat="1" ht="26.25" customHeight="1" thickBot="1" x14ac:dyDescent="0.2">
      <c r="C98" s="1073"/>
      <c r="D98" s="1079"/>
      <c r="E98" s="1080"/>
      <c r="F98" s="1172"/>
      <c r="G98" s="1173"/>
      <c r="H98" s="1173"/>
      <c r="I98" s="1173"/>
      <c r="J98" s="1173"/>
      <c r="K98" s="1173"/>
      <c r="L98" s="1173"/>
      <c r="M98" s="1173"/>
      <c r="N98" s="1173"/>
      <c r="O98" s="878"/>
      <c r="P98" s="1176"/>
      <c r="Q98" s="670"/>
      <c r="R98" s="1119"/>
      <c r="S98" s="1115"/>
      <c r="T98" s="1115"/>
      <c r="U98" s="1115"/>
      <c r="V98" s="1116"/>
    </row>
    <row r="99" spans="3:30" s="25" customFormat="1" ht="18.75" customHeight="1" thickBot="1" x14ac:dyDescent="0.2">
      <c r="C99" s="1073"/>
      <c r="D99" s="1077" t="s">
        <v>328</v>
      </c>
      <c r="E99" s="1078"/>
      <c r="F99" s="1170" t="s">
        <v>818</v>
      </c>
      <c r="G99" s="1171"/>
      <c r="H99" s="1171"/>
      <c r="I99" s="1171"/>
      <c r="J99" s="1171"/>
      <c r="K99" s="1171"/>
      <c r="L99" s="1171"/>
      <c r="M99" s="1171"/>
      <c r="N99" s="1218"/>
      <c r="O99" s="1071">
        <f>O92</f>
        <v>0</v>
      </c>
      <c r="P99" s="877" t="str">
        <f>IF(O99="－","－",IF(※【触らない】【選択肢】!P35&gt;0,"○","×"))</f>
        <v>×</v>
      </c>
      <c r="Q99" s="140" t="s">
        <v>325</v>
      </c>
      <c r="R99" s="954"/>
      <c r="S99" s="1144"/>
      <c r="T99" s="1144"/>
      <c r="U99" s="1144"/>
      <c r="V99" s="1145"/>
    </row>
    <row r="100" spans="3:30" s="25" customFormat="1" ht="26.25" customHeight="1" thickBot="1" x14ac:dyDescent="0.2">
      <c r="C100" s="1073"/>
      <c r="D100" s="1079"/>
      <c r="E100" s="1080"/>
      <c r="F100" s="1172"/>
      <c r="G100" s="1173"/>
      <c r="H100" s="1173"/>
      <c r="I100" s="1173"/>
      <c r="J100" s="1173"/>
      <c r="K100" s="1173"/>
      <c r="L100" s="1173"/>
      <c r="M100" s="1173"/>
      <c r="N100" s="1219"/>
      <c r="O100" s="878"/>
      <c r="P100" s="878"/>
      <c r="Q100" s="671"/>
      <c r="R100" s="1146"/>
      <c r="S100" s="1147"/>
      <c r="T100" s="1147"/>
      <c r="U100" s="1147"/>
      <c r="V100" s="1148"/>
      <c r="X100" s="362"/>
      <c r="Y100" s="661"/>
      <c r="Z100" s="660" t="s">
        <v>776</v>
      </c>
      <c r="AA100" s="412"/>
      <c r="AB100" s="412"/>
      <c r="AC100" s="5"/>
    </row>
    <row r="101" spans="3:30" s="25" customFormat="1" ht="35.25" customHeight="1" thickBot="1" x14ac:dyDescent="0.2">
      <c r="C101" s="1073"/>
      <c r="D101" s="1132" t="s">
        <v>26</v>
      </c>
      <c r="E101" s="1133"/>
      <c r="F101" s="979" t="s">
        <v>791</v>
      </c>
      <c r="G101" s="980"/>
      <c r="H101" s="980"/>
      <c r="I101" s="980"/>
      <c r="J101" s="980"/>
      <c r="K101" s="980"/>
      <c r="L101" s="980"/>
      <c r="M101" s="980"/>
      <c r="N101" s="981"/>
      <c r="O101" s="585"/>
      <c r="P101" s="603" t="str">
        <f>IF(O101="－","－",IF(※【触らない】【選択肢】!P36&gt;0,"○","×"))</f>
        <v>×</v>
      </c>
      <c r="Q101" s="954"/>
      <c r="R101" s="955"/>
      <c r="S101" s="955"/>
      <c r="T101" s="955"/>
      <c r="U101" s="955"/>
      <c r="V101" s="956"/>
      <c r="Y101" s="590" t="s">
        <v>856</v>
      </c>
      <c r="Z101" s="589"/>
      <c r="AA101" s="588"/>
      <c r="AB101" s="588"/>
      <c r="AC101" s="588"/>
    </row>
    <row r="102" spans="3:30" s="25" customFormat="1" ht="35.25" customHeight="1" thickBot="1" x14ac:dyDescent="0.2">
      <c r="C102" s="1073"/>
      <c r="D102" s="1134"/>
      <c r="E102" s="1135"/>
      <c r="F102" s="979" t="s">
        <v>792</v>
      </c>
      <c r="G102" s="980"/>
      <c r="H102" s="980"/>
      <c r="I102" s="980"/>
      <c r="J102" s="980"/>
      <c r="K102" s="980"/>
      <c r="L102" s="980"/>
      <c r="M102" s="980"/>
      <c r="N102" s="981"/>
      <c r="O102" s="585"/>
      <c r="P102" s="603" t="str">
        <f>IF(O102="－","－",IF(※【触らない】【選択肢】!P37&gt;0,"○","×"))</f>
        <v>×</v>
      </c>
      <c r="Q102" s="954"/>
      <c r="R102" s="955"/>
      <c r="S102" s="955"/>
      <c r="T102" s="955"/>
      <c r="U102" s="955"/>
      <c r="V102" s="956"/>
      <c r="Y102" s="703" t="s">
        <v>855</v>
      </c>
    </row>
    <row r="103" spans="3:30" s="25" customFormat="1" ht="35.25" customHeight="1" thickBot="1" x14ac:dyDescent="0.2">
      <c r="C103" s="1073"/>
      <c r="D103" s="1134"/>
      <c r="E103" s="1135"/>
      <c r="F103" s="979" t="s">
        <v>793</v>
      </c>
      <c r="G103" s="980"/>
      <c r="H103" s="980"/>
      <c r="I103" s="980"/>
      <c r="J103" s="980"/>
      <c r="K103" s="980"/>
      <c r="L103" s="980"/>
      <c r="M103" s="980"/>
      <c r="N103" s="981"/>
      <c r="O103" s="585"/>
      <c r="P103" s="603" t="str">
        <f>IF(O103="－","－",IF(※【触らない】【選択肢】!P38&gt;0,"○","×"))</f>
        <v>×</v>
      </c>
      <c r="Q103" s="954"/>
      <c r="R103" s="955"/>
      <c r="S103" s="955"/>
      <c r="T103" s="955"/>
      <c r="U103" s="955"/>
      <c r="V103" s="956"/>
    </row>
    <row r="104" spans="3:30" s="25" customFormat="1" ht="35.25" customHeight="1" thickBot="1" x14ac:dyDescent="0.2">
      <c r="C104" s="1074"/>
      <c r="D104" s="1136"/>
      <c r="E104" s="1137"/>
      <c r="F104" s="979" t="s">
        <v>794</v>
      </c>
      <c r="G104" s="980"/>
      <c r="H104" s="980"/>
      <c r="I104" s="980"/>
      <c r="J104" s="980"/>
      <c r="K104" s="980"/>
      <c r="L104" s="980"/>
      <c r="M104" s="980"/>
      <c r="N104" s="981"/>
      <c r="O104" s="585"/>
      <c r="P104" s="603" t="str">
        <f>IF(O104="－","－",IF(※【触らない】【選択肢】!P39&gt;0,"○","×"))</f>
        <v>×</v>
      </c>
      <c r="Q104" s="954"/>
      <c r="R104" s="955"/>
      <c r="S104" s="955"/>
      <c r="T104" s="955"/>
      <c r="U104" s="955"/>
      <c r="V104" s="956"/>
    </row>
    <row r="105" spans="3:30" s="25" customFormat="1" ht="26.25" customHeight="1" thickBot="1" x14ac:dyDescent="0.2">
      <c r="C105" s="1072" t="s">
        <v>335</v>
      </c>
      <c r="D105" s="1097" t="s">
        <v>341</v>
      </c>
      <c r="E105" s="1098"/>
      <c r="F105" s="1105" t="s">
        <v>337</v>
      </c>
      <c r="G105" s="1106"/>
      <c r="H105" s="1106"/>
      <c r="I105" s="1106"/>
      <c r="J105" s="1106"/>
      <c r="K105" s="1106"/>
      <c r="L105" s="1106"/>
      <c r="M105" s="1106"/>
      <c r="N105" s="1107"/>
      <c r="O105" s="585"/>
      <c r="P105" s="602" t="str">
        <f>IF(O105="－","－",IF(※【触らない】【選択肢】!P40&gt;0,"○","×"))</f>
        <v>×</v>
      </c>
      <c r="Q105" s="579" t="s">
        <v>323</v>
      </c>
      <c r="R105" s="665"/>
      <c r="S105" s="1222"/>
      <c r="T105" s="1223"/>
      <c r="U105" s="1223"/>
      <c r="V105" s="1224"/>
    </row>
    <row r="106" spans="3:30" s="25" customFormat="1" ht="26.25" customHeight="1" thickBot="1" x14ac:dyDescent="0.2">
      <c r="C106" s="1073"/>
      <c r="D106" s="1099"/>
      <c r="E106" s="1100"/>
      <c r="F106" s="1105" t="s">
        <v>378</v>
      </c>
      <c r="G106" s="1106"/>
      <c r="H106" s="1106"/>
      <c r="I106" s="1106"/>
      <c r="J106" s="1106"/>
      <c r="K106" s="1106"/>
      <c r="L106" s="1106"/>
      <c r="M106" s="1106"/>
      <c r="N106" s="1107"/>
      <c r="O106" s="585"/>
      <c r="P106" s="602" t="str">
        <f>IF(O106="－","－",IF(※【触らない】【選択肢】!P41&gt;0,"○","×"))</f>
        <v>×</v>
      </c>
      <c r="Q106" s="359" t="s">
        <v>323</v>
      </c>
      <c r="R106" s="666"/>
      <c r="S106" s="1138"/>
      <c r="T106" s="1139"/>
      <c r="U106" s="1139"/>
      <c r="V106" s="1140"/>
      <c r="Y106" s="59"/>
      <c r="Z106" s="14"/>
    </row>
    <row r="107" spans="3:30" s="25" customFormat="1" ht="26.25" customHeight="1" thickBot="1" x14ac:dyDescent="0.2">
      <c r="C107" s="1073"/>
      <c r="D107" s="1099"/>
      <c r="E107" s="1100"/>
      <c r="F107" s="1105" t="s">
        <v>338</v>
      </c>
      <c r="G107" s="1106"/>
      <c r="H107" s="1106"/>
      <c r="I107" s="1106"/>
      <c r="J107" s="1106"/>
      <c r="K107" s="1106"/>
      <c r="L107" s="1106"/>
      <c r="M107" s="1106"/>
      <c r="N107" s="1107"/>
      <c r="O107" s="585"/>
      <c r="P107" s="602" t="str">
        <f>IF(O107="－","－",IF(※【触らない】【選択肢】!P42&gt;0,"○","×"))</f>
        <v>×</v>
      </c>
      <c r="Q107" s="359" t="s">
        <v>323</v>
      </c>
      <c r="R107" s="666"/>
      <c r="S107" s="1138"/>
      <c r="T107" s="1139"/>
      <c r="U107" s="1139"/>
      <c r="V107" s="1140"/>
      <c r="Y107" s="1209" t="s">
        <v>698</v>
      </c>
      <c r="Z107" s="730"/>
      <c r="AA107" s="730"/>
      <c r="AB107" s="730"/>
      <c r="AC107" s="730"/>
    </row>
    <row r="108" spans="3:30" s="25" customFormat="1" ht="32.25" customHeight="1" thickBot="1" x14ac:dyDescent="0.2">
      <c r="C108" s="1073"/>
      <c r="D108" s="1099"/>
      <c r="E108" s="1100"/>
      <c r="F108" s="1105" t="s">
        <v>339</v>
      </c>
      <c r="G108" s="1106"/>
      <c r="H108" s="1106"/>
      <c r="I108" s="1106"/>
      <c r="J108" s="1106"/>
      <c r="K108" s="1106"/>
      <c r="L108" s="1106"/>
      <c r="M108" s="1106"/>
      <c r="N108" s="1107"/>
      <c r="O108" s="585"/>
      <c r="P108" s="602" t="str">
        <f>IF(O108="－","－",IF(※【触らない】【選択肢】!P43&gt;0,"○","×"))</f>
        <v>×</v>
      </c>
      <c r="Q108" s="359" t="s">
        <v>323</v>
      </c>
      <c r="R108" s="666"/>
      <c r="S108" s="1138"/>
      <c r="T108" s="1139"/>
      <c r="U108" s="1139"/>
      <c r="V108" s="1140"/>
      <c r="Y108" s="730"/>
      <c r="Z108" s="730"/>
      <c r="AA108" s="730"/>
      <c r="AB108" s="730"/>
      <c r="AC108" s="730"/>
    </row>
    <row r="109" spans="3:30" s="25" customFormat="1" ht="26.25" customHeight="1" thickBot="1" x14ac:dyDescent="0.2">
      <c r="C109" s="1073"/>
      <c r="D109" s="1101"/>
      <c r="E109" s="1102"/>
      <c r="F109" s="1103" t="s">
        <v>340</v>
      </c>
      <c r="G109" s="1104"/>
      <c r="H109" s="1104"/>
      <c r="I109" s="1104"/>
      <c r="J109" s="1104"/>
      <c r="K109" s="1104"/>
      <c r="L109" s="1104"/>
      <c r="M109" s="1104"/>
      <c r="N109" s="1104"/>
      <c r="O109" s="585"/>
      <c r="P109" s="602" t="str">
        <f>IF(O109="－","－",IF(※【触らない】【選択肢】!P44&gt;0,"○","×"))</f>
        <v>×</v>
      </c>
      <c r="Q109" s="359" t="s">
        <v>323</v>
      </c>
      <c r="R109" s="666"/>
      <c r="S109" s="1138"/>
      <c r="T109" s="1139"/>
      <c r="U109" s="1139"/>
      <c r="V109" s="1140"/>
      <c r="Y109" s="1201" t="s">
        <v>697</v>
      </c>
      <c r="Z109" s="1202"/>
      <c r="AA109" s="1202"/>
      <c r="AB109" s="1202"/>
      <c r="AC109" s="1202"/>
    </row>
    <row r="110" spans="3:30" s="25" customFormat="1" ht="35.25" customHeight="1" thickBot="1" x14ac:dyDescent="0.2">
      <c r="C110" s="1073"/>
      <c r="D110" s="1097" t="s">
        <v>334</v>
      </c>
      <c r="E110" s="1189"/>
      <c r="F110" s="939"/>
      <c r="G110" s="940"/>
      <c r="H110" s="940"/>
      <c r="I110" s="940"/>
      <c r="J110" s="940"/>
      <c r="K110" s="940"/>
      <c r="L110" s="940"/>
      <c r="M110" s="940"/>
      <c r="N110" s="941"/>
      <c r="O110" s="602" t="str">
        <f t="shared" ref="O110:O111" si="0">IF(F110&gt;0,"○","")</f>
        <v/>
      </c>
      <c r="P110" s="604" t="str">
        <f>IFERROR(IF(VLOOKUP(F110,※【触らない】【選択肢】!$O$7:$P$85,2,FALSE)&gt;0,"○","×"),"")</f>
        <v/>
      </c>
      <c r="Q110" s="946"/>
      <c r="R110" s="947"/>
      <c r="S110" s="947"/>
      <c r="T110" s="947"/>
      <c r="U110" s="947"/>
      <c r="V110" s="948"/>
      <c r="Y110" s="1202"/>
      <c r="Z110" s="1202"/>
      <c r="AA110" s="1202"/>
      <c r="AB110" s="1202"/>
      <c r="AC110" s="1202"/>
      <c r="AD110" s="363"/>
    </row>
    <row r="111" spans="3:30" s="25" customFormat="1" ht="35.25" customHeight="1" thickBot="1" x14ac:dyDescent="0.2">
      <c r="C111" s="1073"/>
      <c r="D111" s="1099"/>
      <c r="E111" s="1190"/>
      <c r="F111" s="939"/>
      <c r="G111" s="940"/>
      <c r="H111" s="940"/>
      <c r="I111" s="940"/>
      <c r="J111" s="940"/>
      <c r="K111" s="940"/>
      <c r="L111" s="940"/>
      <c r="M111" s="940"/>
      <c r="N111" s="941"/>
      <c r="O111" s="602" t="str">
        <f t="shared" si="0"/>
        <v/>
      </c>
      <c r="P111" s="604" t="str">
        <f>IFERROR(IF(VLOOKUP(F111,※【触らない】【選択肢】!$O$7:$P$85,2,FALSE)&gt;0,"○","×"),"")</f>
        <v/>
      </c>
      <c r="Q111" s="946"/>
      <c r="R111" s="947"/>
      <c r="S111" s="947"/>
      <c r="T111" s="947"/>
      <c r="U111" s="947"/>
      <c r="V111" s="948"/>
      <c r="Y111" s="363"/>
      <c r="Z111" s="363"/>
      <c r="AA111" s="363"/>
      <c r="AB111" s="363"/>
      <c r="AC111" s="363"/>
      <c r="AD111" s="363"/>
    </row>
    <row r="112" spans="3:30" s="25" customFormat="1" ht="35.25" customHeight="1" thickBot="1" x14ac:dyDescent="0.2">
      <c r="C112" s="1073"/>
      <c r="D112" s="1099"/>
      <c r="E112" s="1190"/>
      <c r="F112" s="939"/>
      <c r="G112" s="940"/>
      <c r="H112" s="940"/>
      <c r="I112" s="940"/>
      <c r="J112" s="940"/>
      <c r="K112" s="940"/>
      <c r="L112" s="940"/>
      <c r="M112" s="940"/>
      <c r="N112" s="941"/>
      <c r="O112" s="602" t="str">
        <f>IF(F112&gt;0,"○","")</f>
        <v/>
      </c>
      <c r="P112" s="604" t="str">
        <f>IFERROR(IF(VLOOKUP(F112,※【触らない】【選択肢】!$O$7:$P$85,2,FALSE)&gt;0,"○","×"),"")</f>
        <v/>
      </c>
      <c r="Q112" s="946"/>
      <c r="R112" s="947"/>
      <c r="S112" s="947"/>
      <c r="T112" s="947"/>
      <c r="U112" s="947"/>
      <c r="V112" s="948"/>
      <c r="Y112" s="413"/>
      <c r="Z112" s="14" t="s">
        <v>696</v>
      </c>
    </row>
    <row r="113" spans="2:26" s="25" customFormat="1" ht="35.25" customHeight="1" thickBot="1" x14ac:dyDescent="0.2">
      <c r="C113" s="1073"/>
      <c r="D113" s="1099"/>
      <c r="E113" s="1190"/>
      <c r="F113" s="939"/>
      <c r="G113" s="940"/>
      <c r="H113" s="940"/>
      <c r="I113" s="940"/>
      <c r="J113" s="940"/>
      <c r="K113" s="940"/>
      <c r="L113" s="940"/>
      <c r="M113" s="940"/>
      <c r="N113" s="941"/>
      <c r="O113" s="602" t="str">
        <f>IF(F113&gt;0,"○","")</f>
        <v/>
      </c>
      <c r="P113" s="604" t="str">
        <f>IFERROR(IF(VLOOKUP(F113,※【触らない】【選択肢】!$O$7:$P$85,2,FALSE)&gt;0,"○","×"),"")</f>
        <v/>
      </c>
      <c r="Q113" s="946"/>
      <c r="R113" s="947"/>
      <c r="S113" s="947"/>
      <c r="T113" s="947"/>
      <c r="U113" s="947"/>
      <c r="V113" s="948"/>
    </row>
    <row r="114" spans="2:26" s="25" customFormat="1" ht="35.25" customHeight="1" thickBot="1" x14ac:dyDescent="0.2">
      <c r="C114" s="1073"/>
      <c r="D114" s="1099"/>
      <c r="E114" s="1190"/>
      <c r="F114" s="939"/>
      <c r="G114" s="940"/>
      <c r="H114" s="940"/>
      <c r="I114" s="940"/>
      <c r="J114" s="940"/>
      <c r="K114" s="940"/>
      <c r="L114" s="940"/>
      <c r="M114" s="940"/>
      <c r="N114" s="941"/>
      <c r="O114" s="602" t="str">
        <f>IF(F114&gt;0,"○","")</f>
        <v/>
      </c>
      <c r="P114" s="604" t="str">
        <f>IFERROR(IF(VLOOKUP(F114,※【触らない】【選択肢】!$O$7:$P$85,2,FALSE)&gt;0,"○","×"),"")</f>
        <v/>
      </c>
      <c r="Q114" s="946"/>
      <c r="R114" s="947"/>
      <c r="S114" s="947"/>
      <c r="T114" s="947"/>
      <c r="U114" s="947"/>
      <c r="V114" s="948"/>
      <c r="Y114" s="411"/>
      <c r="Z114" s="402" t="s">
        <v>748</v>
      </c>
    </row>
    <row r="115" spans="2:26" s="25" customFormat="1" ht="21" customHeight="1" thickBot="1" x14ac:dyDescent="0.2">
      <c r="C115" s="1073"/>
      <c r="D115" s="1101"/>
      <c r="E115" s="1102"/>
      <c r="F115" s="942" t="s">
        <v>379</v>
      </c>
      <c r="G115" s="943"/>
      <c r="H115" s="943"/>
      <c r="I115" s="943"/>
      <c r="J115" s="943"/>
      <c r="K115" s="943"/>
      <c r="L115" s="943"/>
      <c r="M115" s="943"/>
      <c r="N115" s="943"/>
      <c r="O115" s="944"/>
      <c r="P115" s="944"/>
      <c r="Q115" s="944"/>
      <c r="R115" s="944"/>
      <c r="S115" s="944"/>
      <c r="T115" s="944"/>
      <c r="U115" s="944"/>
      <c r="V115" s="945"/>
    </row>
    <row r="116" spans="2:26" s="25" customFormat="1" ht="26.25" customHeight="1" thickBot="1" x14ac:dyDescent="0.2">
      <c r="C116" s="1074"/>
      <c r="D116" s="1191" t="s">
        <v>331</v>
      </c>
      <c r="E116" s="1191"/>
      <c r="F116" s="985" t="s">
        <v>804</v>
      </c>
      <c r="G116" s="986"/>
      <c r="H116" s="986"/>
      <c r="I116" s="986"/>
      <c r="J116" s="986"/>
      <c r="K116" s="986"/>
      <c r="L116" s="986"/>
      <c r="M116" s="986"/>
      <c r="N116" s="1177"/>
      <c r="O116" s="604">
        <f>O92</f>
        <v>0</v>
      </c>
      <c r="P116" s="604" t="str">
        <f>IF(O116="－","－",IF(※【触らない】【選択肢】!P57&gt;0,"○","×"))</f>
        <v>×</v>
      </c>
      <c r="Q116" s="946"/>
      <c r="R116" s="947"/>
      <c r="S116" s="947"/>
      <c r="T116" s="947"/>
      <c r="U116" s="947"/>
      <c r="V116" s="948"/>
      <c r="Y116" s="584"/>
      <c r="Z116" s="402" t="s">
        <v>749</v>
      </c>
    </row>
    <row r="117" spans="2:26" s="5" customFormat="1" ht="16.5" customHeight="1" x14ac:dyDescent="0.15">
      <c r="B117" s="10"/>
      <c r="C117" s="136"/>
      <c r="D117" s="136"/>
      <c r="E117" s="136"/>
      <c r="F117" s="136"/>
      <c r="G117" s="137"/>
      <c r="H117" s="137"/>
      <c r="I117" s="137"/>
      <c r="J117" s="137"/>
      <c r="K117" s="137"/>
      <c r="L117" s="137"/>
      <c r="M117" s="137"/>
      <c r="N117" s="137"/>
      <c r="O117" s="138"/>
      <c r="P117" s="138"/>
      <c r="Q117" s="45"/>
      <c r="R117" s="45"/>
      <c r="S117" s="45"/>
      <c r="T117" s="45"/>
      <c r="U117" s="45"/>
      <c r="V117" s="45"/>
      <c r="X117" s="10"/>
    </row>
    <row r="118" spans="2:26" s="25" customFormat="1" ht="36" customHeight="1" thickBot="1" x14ac:dyDescent="0.2">
      <c r="C118" s="994" t="s">
        <v>832</v>
      </c>
      <c r="D118" s="952"/>
      <c r="E118" s="952"/>
      <c r="F118" s="953"/>
      <c r="G118" s="951" t="s">
        <v>831</v>
      </c>
      <c r="H118" s="952"/>
      <c r="I118" s="952"/>
      <c r="J118" s="952"/>
      <c r="K118" s="952"/>
      <c r="L118" s="952"/>
      <c r="M118" s="952"/>
      <c r="N118" s="953"/>
      <c r="O118" s="576" t="s">
        <v>15</v>
      </c>
      <c r="P118" s="124" t="s">
        <v>36</v>
      </c>
      <c r="Q118" s="969" t="s">
        <v>49</v>
      </c>
      <c r="R118" s="970"/>
      <c r="S118" s="970"/>
      <c r="T118" s="970"/>
      <c r="U118" s="970"/>
      <c r="V118" s="971"/>
      <c r="Y118" s="414"/>
      <c r="Z118" s="402"/>
    </row>
    <row r="119" spans="2:26" ht="26.25" customHeight="1" thickBot="1" x14ac:dyDescent="0.2">
      <c r="B119" s="25"/>
      <c r="C119" s="1192" t="s">
        <v>75</v>
      </c>
      <c r="D119" s="1193"/>
      <c r="E119" s="1194"/>
      <c r="F119" s="985" t="s">
        <v>795</v>
      </c>
      <c r="G119" s="986"/>
      <c r="H119" s="986"/>
      <c r="I119" s="986"/>
      <c r="J119" s="986"/>
      <c r="K119" s="986"/>
      <c r="L119" s="986"/>
      <c r="M119" s="986"/>
      <c r="N119" s="987"/>
      <c r="O119" s="585"/>
      <c r="P119" s="602" t="str">
        <f>IF(O119="－","－",IF(※【触らない】【選択肢】!P58&gt;0,"○","×"))</f>
        <v>×</v>
      </c>
      <c r="Q119" s="946"/>
      <c r="R119" s="947"/>
      <c r="S119" s="947"/>
      <c r="T119" s="947"/>
      <c r="U119" s="947"/>
      <c r="V119" s="948"/>
    </row>
    <row r="120" spans="2:26" s="25" customFormat="1" ht="26.25" customHeight="1" thickBot="1" x14ac:dyDescent="0.2">
      <c r="B120" s="26"/>
      <c r="C120" s="1195"/>
      <c r="D120" s="1196"/>
      <c r="E120" s="1197"/>
      <c r="F120" s="988" t="s">
        <v>796</v>
      </c>
      <c r="G120" s="989"/>
      <c r="H120" s="989"/>
      <c r="I120" s="989"/>
      <c r="J120" s="989"/>
      <c r="K120" s="989"/>
      <c r="L120" s="989"/>
      <c r="M120" s="989"/>
      <c r="N120" s="990"/>
      <c r="O120" s="585"/>
      <c r="P120" s="602" t="str">
        <f>IF(O120="－","－",IF(※【触らない】【選択肢】!P59&gt;0,"○","×"))</f>
        <v>×</v>
      </c>
      <c r="Q120" s="946"/>
      <c r="R120" s="947"/>
      <c r="S120" s="947"/>
      <c r="T120" s="947"/>
      <c r="U120" s="947"/>
      <c r="V120" s="948"/>
      <c r="Y120" s="601"/>
      <c r="Z120" s="402" t="s">
        <v>674</v>
      </c>
    </row>
    <row r="121" spans="2:26" s="25" customFormat="1" ht="26.25" customHeight="1" thickBot="1" x14ac:dyDescent="0.2">
      <c r="B121" s="26"/>
      <c r="C121" s="1195"/>
      <c r="D121" s="1196"/>
      <c r="E121" s="1197"/>
      <c r="F121" s="985" t="s">
        <v>797</v>
      </c>
      <c r="G121" s="986"/>
      <c r="H121" s="986"/>
      <c r="I121" s="986"/>
      <c r="J121" s="986"/>
      <c r="K121" s="986"/>
      <c r="L121" s="986"/>
      <c r="M121" s="986"/>
      <c r="N121" s="987"/>
      <c r="O121" s="585"/>
      <c r="P121" s="602" t="str">
        <f>IF(O121="－","－",IF(※【触らない】【選択肢】!P60&gt;0,"○","×"))</f>
        <v>×</v>
      </c>
      <c r="Q121" s="946"/>
      <c r="R121" s="947"/>
      <c r="S121" s="947"/>
      <c r="T121" s="947"/>
      <c r="U121" s="947"/>
      <c r="V121" s="948"/>
      <c r="W121" s="10"/>
      <c r="Y121" s="678" t="s">
        <v>823</v>
      </c>
    </row>
    <row r="122" spans="2:26" s="25" customFormat="1" ht="26.25" customHeight="1" thickBot="1" x14ac:dyDescent="0.2">
      <c r="B122" s="26"/>
      <c r="C122" s="1195"/>
      <c r="D122" s="1196"/>
      <c r="E122" s="1197"/>
      <c r="F122" s="985" t="s">
        <v>798</v>
      </c>
      <c r="G122" s="986"/>
      <c r="H122" s="986"/>
      <c r="I122" s="986"/>
      <c r="J122" s="986"/>
      <c r="K122" s="986"/>
      <c r="L122" s="986"/>
      <c r="M122" s="986"/>
      <c r="N122" s="987"/>
      <c r="O122" s="585"/>
      <c r="P122" s="602" t="str">
        <f>IF(O122="－","－",IF(※【触らない】【選択肢】!P61&gt;0,"○","×"))</f>
        <v>×</v>
      </c>
      <c r="Q122" s="1233"/>
      <c r="R122" s="1234"/>
      <c r="S122" s="1234"/>
      <c r="T122" s="1234"/>
      <c r="U122" s="1234"/>
      <c r="V122" s="1235"/>
      <c r="W122" s="10"/>
      <c r="Y122" s="591" t="s">
        <v>858</v>
      </c>
    </row>
    <row r="123" spans="2:26" s="25" customFormat="1" ht="26.25" customHeight="1" thickBot="1" x14ac:dyDescent="0.2">
      <c r="B123" s="26"/>
      <c r="C123" s="1195"/>
      <c r="D123" s="1196"/>
      <c r="E123" s="1197"/>
      <c r="F123" s="985" t="s">
        <v>799</v>
      </c>
      <c r="G123" s="986"/>
      <c r="H123" s="986"/>
      <c r="I123" s="986"/>
      <c r="J123" s="986"/>
      <c r="K123" s="986"/>
      <c r="L123" s="986"/>
      <c r="M123" s="986"/>
      <c r="N123" s="987"/>
      <c r="O123" s="585"/>
      <c r="P123" s="610" t="str">
        <f>IF(O123="－","－",IF(※【触らない】【選択肢】!P62&gt;0,"○","×"))</f>
        <v>×</v>
      </c>
      <c r="Q123" s="954"/>
      <c r="R123" s="955"/>
      <c r="S123" s="955"/>
      <c r="T123" s="955"/>
      <c r="U123" s="955"/>
      <c r="V123" s="956"/>
      <c r="W123" s="10"/>
      <c r="Y123" s="591" t="s">
        <v>857</v>
      </c>
    </row>
    <row r="124" spans="2:26" s="25" customFormat="1" ht="26.25" customHeight="1" thickBot="1" x14ac:dyDescent="0.2">
      <c r="B124" s="26"/>
      <c r="C124" s="1195"/>
      <c r="D124" s="1196"/>
      <c r="E124" s="1197"/>
      <c r="F124" s="1141" t="s">
        <v>800</v>
      </c>
      <c r="G124" s="1142"/>
      <c r="H124" s="1142"/>
      <c r="I124" s="1142"/>
      <c r="J124" s="1142"/>
      <c r="K124" s="1142"/>
      <c r="L124" s="1142"/>
      <c r="M124" s="1142"/>
      <c r="N124" s="1143"/>
      <c r="O124" s="585"/>
      <c r="P124" s="602" t="str">
        <f>IF(O124="－","－",IF(※【触らない】【選択肢】!P63&gt;0,"○","×"))</f>
        <v>×</v>
      </c>
      <c r="Q124" s="959"/>
      <c r="R124" s="960"/>
      <c r="S124" s="960"/>
      <c r="T124" s="960"/>
      <c r="U124" s="960"/>
      <c r="V124" s="961"/>
      <c r="W124" s="10"/>
      <c r="Y124" s="591" t="s">
        <v>750</v>
      </c>
    </row>
    <row r="125" spans="2:26" s="25" customFormat="1" ht="33" customHeight="1" thickBot="1" x14ac:dyDescent="0.2">
      <c r="B125" s="26"/>
      <c r="C125" s="1195"/>
      <c r="D125" s="1196"/>
      <c r="E125" s="1197"/>
      <c r="F125" s="985" t="s">
        <v>801</v>
      </c>
      <c r="G125" s="986"/>
      <c r="H125" s="986"/>
      <c r="I125" s="986"/>
      <c r="J125" s="986"/>
      <c r="K125" s="986"/>
      <c r="L125" s="986"/>
      <c r="M125" s="986"/>
      <c r="N125" s="987"/>
      <c r="O125" s="585"/>
      <c r="P125" s="602" t="str">
        <f>IF(O125="－","－",IF(※【触らない】【選択肢】!P64&gt;0,"○","×"))</f>
        <v>×</v>
      </c>
      <c r="Q125" s="946"/>
      <c r="R125" s="947"/>
      <c r="S125" s="947"/>
      <c r="T125" s="947"/>
      <c r="U125" s="947"/>
      <c r="V125" s="948"/>
      <c r="W125" s="10"/>
    </row>
    <row r="126" spans="2:26" s="25" customFormat="1" ht="26.25" customHeight="1" thickBot="1" x14ac:dyDescent="0.2">
      <c r="B126" s="26"/>
      <c r="C126" s="1195"/>
      <c r="D126" s="1196"/>
      <c r="E126" s="1197"/>
      <c r="F126" s="985" t="s">
        <v>802</v>
      </c>
      <c r="G126" s="986"/>
      <c r="H126" s="986"/>
      <c r="I126" s="986"/>
      <c r="J126" s="986"/>
      <c r="K126" s="986"/>
      <c r="L126" s="986"/>
      <c r="M126" s="986"/>
      <c r="N126" s="987"/>
      <c r="O126" s="585"/>
      <c r="P126" s="602" t="str">
        <f>IF(O126="－","－",IF(※【触らない】【選択肢】!P65&gt;0,"○","×"))</f>
        <v>×</v>
      </c>
      <c r="Q126" s="946"/>
      <c r="R126" s="947"/>
      <c r="S126" s="947"/>
      <c r="T126" s="947"/>
      <c r="U126" s="947"/>
      <c r="V126" s="948"/>
      <c r="W126" s="10"/>
    </row>
    <row r="127" spans="2:26" s="25" customFormat="1" ht="26.25" customHeight="1" thickBot="1" x14ac:dyDescent="0.2">
      <c r="C127" s="1198"/>
      <c r="D127" s="1199"/>
      <c r="E127" s="1200"/>
      <c r="F127" s="982" t="s">
        <v>803</v>
      </c>
      <c r="G127" s="983"/>
      <c r="H127" s="983"/>
      <c r="I127" s="983"/>
      <c r="J127" s="983"/>
      <c r="K127" s="983"/>
      <c r="L127" s="983"/>
      <c r="M127" s="983"/>
      <c r="N127" s="984"/>
      <c r="O127" s="585"/>
      <c r="P127" s="602" t="str">
        <f>IF(O127="－","－",IF(※【触らない】【選択肢】!P61&gt;0,"○","×"))</f>
        <v>×</v>
      </c>
      <c r="Q127" s="946"/>
      <c r="R127" s="947"/>
      <c r="S127" s="947"/>
      <c r="T127" s="947"/>
      <c r="U127" s="947"/>
      <c r="V127" s="948"/>
    </row>
    <row r="128" spans="2:26" s="25" customFormat="1" ht="16.5" customHeight="1" x14ac:dyDescent="0.15">
      <c r="C128" s="148"/>
      <c r="D128" s="149"/>
      <c r="E128" s="149"/>
      <c r="F128" s="150"/>
      <c r="G128" s="150"/>
      <c r="H128" s="150"/>
      <c r="I128" s="150"/>
      <c r="J128" s="150"/>
      <c r="K128" s="150"/>
      <c r="L128" s="150"/>
      <c r="M128" s="150"/>
      <c r="N128" s="150"/>
      <c r="O128" s="33"/>
      <c r="P128" s="135"/>
      <c r="Q128" s="146"/>
      <c r="R128" s="146"/>
      <c r="S128" s="146"/>
      <c r="T128" s="146"/>
      <c r="U128" s="146"/>
      <c r="V128" s="29"/>
    </row>
    <row r="129" spans="2:31" s="25" customFormat="1" ht="16.5" customHeight="1" x14ac:dyDescent="0.15">
      <c r="C129" s="958" t="s">
        <v>381</v>
      </c>
      <c r="D129" s="958"/>
      <c r="E129" s="958"/>
      <c r="F129" s="958"/>
      <c r="G129" s="958"/>
      <c r="H129" s="958"/>
      <c r="I129" s="958"/>
      <c r="J129" s="958"/>
      <c r="K129" s="958"/>
      <c r="L129" s="958"/>
      <c r="M129" s="958"/>
      <c r="N129" s="958"/>
      <c r="O129" s="958"/>
      <c r="P129" s="138"/>
      <c r="Q129" s="145"/>
      <c r="R129" s="145"/>
      <c r="S129" s="145"/>
      <c r="T129" s="145"/>
      <c r="U129" s="145"/>
      <c r="V129" s="29"/>
    </row>
    <row r="130" spans="2:31" s="25" customFormat="1" ht="22.5" customHeight="1" thickBot="1" x14ac:dyDescent="0.2">
      <c r="B130" s="26"/>
      <c r="C130" s="994" t="s">
        <v>336</v>
      </c>
      <c r="D130" s="952"/>
      <c r="E130" s="952"/>
      <c r="F130" s="952"/>
      <c r="G130" s="952"/>
      <c r="H130" s="952"/>
      <c r="I130" s="952"/>
      <c r="J130" s="952"/>
      <c r="K130" s="952"/>
      <c r="L130" s="952"/>
      <c r="M130" s="952"/>
      <c r="N130" s="953"/>
      <c r="O130" s="576" t="s">
        <v>15</v>
      </c>
      <c r="P130" s="576" t="s">
        <v>36</v>
      </c>
      <c r="Q130" s="1243" t="s">
        <v>383</v>
      </c>
      <c r="R130" s="1244"/>
      <c r="S130" s="1244"/>
      <c r="T130" s="1244"/>
      <c r="U130" s="1244"/>
      <c r="V130" s="1245"/>
      <c r="W130" s="10"/>
    </row>
    <row r="131" spans="2:31" s="25" customFormat="1" ht="15.75" customHeight="1" x14ac:dyDescent="0.15">
      <c r="B131" s="26"/>
      <c r="C131" s="935" t="s">
        <v>576</v>
      </c>
      <c r="D131" s="936"/>
      <c r="E131" s="936"/>
      <c r="F131" s="936"/>
      <c r="G131" s="936"/>
      <c r="H131" s="936"/>
      <c r="I131" s="936"/>
      <c r="J131" s="936"/>
      <c r="K131" s="936"/>
      <c r="L131" s="936"/>
      <c r="M131" s="936"/>
      <c r="N131" s="936"/>
      <c r="O131" s="1168"/>
      <c r="P131" s="1168"/>
      <c r="Q131" s="146" t="s">
        <v>327</v>
      </c>
      <c r="R131" s="1252"/>
      <c r="S131" s="1234"/>
      <c r="T131" s="1234"/>
      <c r="U131" s="1234"/>
      <c r="V131" s="1253"/>
      <c r="W131" s="10"/>
    </row>
    <row r="132" spans="2:31" s="25" customFormat="1" ht="30" customHeight="1" thickBot="1" x14ac:dyDescent="0.2">
      <c r="B132" s="26"/>
      <c r="C132" s="937"/>
      <c r="D132" s="938"/>
      <c r="E132" s="938"/>
      <c r="F132" s="938"/>
      <c r="G132" s="938"/>
      <c r="H132" s="938"/>
      <c r="I132" s="938"/>
      <c r="J132" s="938"/>
      <c r="K132" s="938"/>
      <c r="L132" s="938"/>
      <c r="M132" s="938"/>
      <c r="N132" s="938"/>
      <c r="O132" s="1169"/>
      <c r="P132" s="1169"/>
      <c r="Q132" s="672"/>
      <c r="R132" s="1254"/>
      <c r="S132" s="960"/>
      <c r="T132" s="960"/>
      <c r="U132" s="960"/>
      <c r="V132" s="961"/>
      <c r="W132" s="10"/>
      <c r="Z132" s="361"/>
      <c r="AA132" s="361"/>
      <c r="AB132" s="361"/>
      <c r="AC132" s="361"/>
      <c r="AD132" s="361"/>
      <c r="AE132" s="144"/>
    </row>
    <row r="133" spans="2:31" s="25" customFormat="1" ht="16.5" customHeight="1" x14ac:dyDescent="0.15">
      <c r="B133" s="26"/>
      <c r="C133" s="680"/>
      <c r="D133" s="680"/>
      <c r="E133" s="680"/>
      <c r="F133" s="680"/>
      <c r="G133" s="680"/>
      <c r="H133" s="680"/>
      <c r="I133" s="680"/>
      <c r="J133" s="680"/>
      <c r="K133" s="680"/>
      <c r="L133" s="680"/>
      <c r="M133" s="680"/>
      <c r="N133" s="680"/>
      <c r="O133" s="33"/>
      <c r="P133" s="33"/>
      <c r="Q133" s="681"/>
      <c r="R133" s="682"/>
      <c r="S133" s="682"/>
      <c r="T133" s="682"/>
      <c r="U133" s="682"/>
      <c r="V133" s="682"/>
      <c r="W133" s="362"/>
      <c r="Z133" s="361"/>
      <c r="AA133" s="361"/>
      <c r="AB133" s="361"/>
      <c r="AC133" s="361"/>
      <c r="AD133" s="361"/>
      <c r="AE133" s="144"/>
    </row>
    <row r="134" spans="2:31" s="25" customFormat="1" ht="30" customHeight="1" thickBot="1" x14ac:dyDescent="0.2">
      <c r="B134" s="26"/>
      <c r="C134" s="994" t="s">
        <v>336</v>
      </c>
      <c r="D134" s="952"/>
      <c r="E134" s="952"/>
      <c r="F134" s="952"/>
      <c r="G134" s="952"/>
      <c r="H134" s="952"/>
      <c r="I134" s="952"/>
      <c r="J134" s="952"/>
      <c r="K134" s="952"/>
      <c r="L134" s="952"/>
      <c r="M134" s="952"/>
      <c r="N134" s="953"/>
      <c r="O134" s="576" t="s">
        <v>15</v>
      </c>
      <c r="P134" s="576" t="s">
        <v>36</v>
      </c>
      <c r="Q134" s="1246" t="s">
        <v>828</v>
      </c>
      <c r="R134" s="1247"/>
      <c r="S134" s="1248"/>
      <c r="T134" s="1246" t="s">
        <v>829</v>
      </c>
      <c r="U134" s="1247"/>
      <c r="V134" s="1248"/>
      <c r="W134" s="362"/>
      <c r="Z134" s="361"/>
      <c r="AA134" s="361"/>
      <c r="AB134" s="361"/>
      <c r="AC134" s="361"/>
      <c r="AD134" s="361"/>
      <c r="AE134" s="144"/>
    </row>
    <row r="135" spans="2:31" s="25" customFormat="1" ht="15" customHeight="1" x14ac:dyDescent="0.4">
      <c r="B135" s="26"/>
      <c r="C135" s="935" t="s">
        <v>827</v>
      </c>
      <c r="D135" s="936"/>
      <c r="E135" s="936"/>
      <c r="F135" s="936"/>
      <c r="G135" s="936"/>
      <c r="H135" s="936"/>
      <c r="I135" s="936"/>
      <c r="J135" s="936"/>
      <c r="K135" s="936"/>
      <c r="L135" s="936"/>
      <c r="M135" s="936"/>
      <c r="N135" s="936"/>
      <c r="O135" s="1168"/>
      <c r="P135" s="1168"/>
      <c r="Q135" s="686"/>
      <c r="R135" s="687"/>
      <c r="S135" s="684"/>
      <c r="T135" s="688"/>
      <c r="U135" s="689"/>
      <c r="V135" s="683"/>
      <c r="W135" s="362"/>
      <c r="Z135" s="361"/>
      <c r="AA135" s="361"/>
      <c r="AB135" s="361"/>
      <c r="AC135" s="361"/>
      <c r="AD135" s="361"/>
      <c r="AE135" s="144"/>
    </row>
    <row r="136" spans="2:31" s="25" customFormat="1" ht="30" customHeight="1" thickBot="1" x14ac:dyDescent="0.2">
      <c r="B136" s="26"/>
      <c r="C136" s="937"/>
      <c r="D136" s="938"/>
      <c r="E136" s="938"/>
      <c r="F136" s="938"/>
      <c r="G136" s="938"/>
      <c r="H136" s="938"/>
      <c r="I136" s="938"/>
      <c r="J136" s="938"/>
      <c r="K136" s="938"/>
      <c r="L136" s="938"/>
      <c r="M136" s="938"/>
      <c r="N136" s="938"/>
      <c r="O136" s="1169"/>
      <c r="P136" s="1169"/>
      <c r="Q136" s="1249"/>
      <c r="R136" s="1250"/>
      <c r="S136" s="685" t="s">
        <v>830</v>
      </c>
      <c r="T136" s="1251"/>
      <c r="U136" s="828"/>
      <c r="V136" s="685" t="s">
        <v>830</v>
      </c>
      <c r="W136" s="362"/>
      <c r="Z136" s="361"/>
      <c r="AA136" s="361"/>
      <c r="AB136" s="361"/>
      <c r="AC136" s="361"/>
      <c r="AD136" s="361"/>
      <c r="AE136" s="144"/>
    </row>
    <row r="137" spans="2:31" s="17" customFormat="1" ht="31.5" customHeight="1" x14ac:dyDescent="0.45">
      <c r="B137" s="7" t="s">
        <v>273</v>
      </c>
      <c r="C137" s="31"/>
      <c r="D137" s="31"/>
      <c r="E137" s="31"/>
      <c r="F137" s="31"/>
      <c r="G137" s="31"/>
      <c r="H137" s="31"/>
      <c r="I137" s="31"/>
      <c r="J137" s="5"/>
      <c r="K137" s="31"/>
      <c r="L137" s="31"/>
      <c r="M137" s="31"/>
      <c r="N137" s="31"/>
      <c r="O137" s="31"/>
      <c r="P137" s="31"/>
      <c r="Q137" s="31"/>
      <c r="R137" s="31"/>
      <c r="S137" s="31"/>
      <c r="T137" s="31"/>
      <c r="Z137" s="355"/>
    </row>
    <row r="138" spans="2:31" s="17" customFormat="1" ht="26.25" customHeight="1" x14ac:dyDescent="0.45">
      <c r="B138" s="7"/>
      <c r="C138" s="957" t="s">
        <v>699</v>
      </c>
      <c r="D138" s="957"/>
      <c r="E138" s="957"/>
      <c r="F138" s="957"/>
      <c r="G138" s="957"/>
      <c r="H138" s="957"/>
      <c r="I138" s="957"/>
      <c r="J138" s="957"/>
      <c r="K138" s="957"/>
      <c r="L138" s="957"/>
      <c r="M138" s="957"/>
      <c r="N138" s="957"/>
      <c r="O138" s="1068" t="s">
        <v>40</v>
      </c>
      <c r="P138" s="1069"/>
      <c r="Q138" s="1069"/>
      <c r="R138" s="1069"/>
      <c r="S138" s="1069"/>
      <c r="T138" s="1069"/>
      <c r="U138" s="1069"/>
      <c r="V138" s="1070"/>
      <c r="Y138" s="1206" t="s">
        <v>744</v>
      </c>
      <c r="Z138" s="1207"/>
      <c r="AA138" s="1207"/>
      <c r="AB138" s="1207"/>
      <c r="AC138" s="1207"/>
    </row>
    <row r="139" spans="2:31" s="25" customFormat="1" ht="30.75" customHeight="1" x14ac:dyDescent="0.15">
      <c r="C139" s="1181" t="s">
        <v>33</v>
      </c>
      <c r="D139" s="1182"/>
      <c r="E139" s="1185" t="s">
        <v>14</v>
      </c>
      <c r="F139" s="1186"/>
      <c r="G139" s="1182"/>
      <c r="H139" s="1181" t="s">
        <v>31</v>
      </c>
      <c r="I139" s="1186"/>
      <c r="J139" s="1186"/>
      <c r="K139" s="1186"/>
      <c r="L139" s="1182"/>
      <c r="M139" s="1188" t="s">
        <v>22</v>
      </c>
      <c r="N139" s="1188"/>
      <c r="O139" s="1068" t="s">
        <v>429</v>
      </c>
      <c r="P139" s="1069"/>
      <c r="Q139" s="1069"/>
      <c r="R139" s="1069"/>
      <c r="S139" s="1069"/>
      <c r="T139" s="1070"/>
      <c r="U139" s="1162" t="s">
        <v>384</v>
      </c>
      <c r="V139" s="1163"/>
      <c r="Y139" s="1207"/>
      <c r="Z139" s="1207"/>
      <c r="AA139" s="1207"/>
      <c r="AB139" s="1207"/>
      <c r="AC139" s="1207"/>
      <c r="AD139" s="364"/>
    </row>
    <row r="140" spans="2:31" s="25" customFormat="1" ht="22.5" customHeight="1" thickBot="1" x14ac:dyDescent="0.2">
      <c r="C140" s="1183"/>
      <c r="D140" s="1184"/>
      <c r="E140" s="1183"/>
      <c r="F140" s="1187"/>
      <c r="G140" s="1184"/>
      <c r="H140" s="1203"/>
      <c r="I140" s="1204"/>
      <c r="J140" s="1204"/>
      <c r="K140" s="1204"/>
      <c r="L140" s="1205"/>
      <c r="M140" s="1179" t="s">
        <v>32</v>
      </c>
      <c r="N140" s="1180"/>
      <c r="O140" s="1166" t="s">
        <v>274</v>
      </c>
      <c r="P140" s="1167"/>
      <c r="Q140" s="1166" t="s">
        <v>275</v>
      </c>
      <c r="R140" s="1167"/>
      <c r="S140" s="1166" t="s">
        <v>28</v>
      </c>
      <c r="T140" s="1167"/>
      <c r="U140" s="1164"/>
      <c r="V140" s="1165"/>
      <c r="Y140" s="1208"/>
      <c r="Z140" s="1208"/>
      <c r="AA140" s="1208"/>
      <c r="AB140" s="1208"/>
      <c r="AC140" s="1208"/>
      <c r="AD140" s="364"/>
    </row>
    <row r="141" spans="2:31" s="25" customFormat="1" ht="16.5" customHeight="1" thickBot="1" x14ac:dyDescent="0.2">
      <c r="C141" s="962"/>
      <c r="D141" s="962"/>
      <c r="E141" s="917"/>
      <c r="F141" s="917"/>
      <c r="G141" s="917"/>
      <c r="H141" s="929"/>
      <c r="I141" s="930"/>
      <c r="J141" s="930"/>
      <c r="K141" s="930"/>
      <c r="L141" s="931"/>
      <c r="M141" s="645"/>
      <c r="N141" s="885"/>
      <c r="O141" s="887"/>
      <c r="P141" s="889">
        <f t="shared" ref="P141:T141" si="1">N141</f>
        <v>0</v>
      </c>
      <c r="Q141" s="891"/>
      <c r="R141" s="889">
        <f t="shared" si="1"/>
        <v>0</v>
      </c>
      <c r="S141" s="893" t="str">
        <f>IF(M142="","",O141+Q141)</f>
        <v/>
      </c>
      <c r="T141" s="895">
        <f t="shared" si="1"/>
        <v>0</v>
      </c>
      <c r="U141" s="897"/>
      <c r="V141" s="898"/>
      <c r="Y141" s="1208"/>
      <c r="Z141" s="1208"/>
      <c r="AA141" s="1208"/>
      <c r="AB141" s="1208"/>
      <c r="AC141" s="1208"/>
    </row>
    <row r="142" spans="2:31" s="25" customFormat="1" ht="16.5" customHeight="1" thickBot="1" x14ac:dyDescent="0.2">
      <c r="C142" s="962"/>
      <c r="D142" s="962"/>
      <c r="E142" s="917"/>
      <c r="F142" s="917"/>
      <c r="G142" s="917"/>
      <c r="H142" s="1150"/>
      <c r="I142" s="1150"/>
      <c r="J142" s="1150"/>
      <c r="K142" s="1150"/>
      <c r="L142" s="1151"/>
      <c r="M142" s="583"/>
      <c r="N142" s="886"/>
      <c r="O142" s="888"/>
      <c r="P142" s="890"/>
      <c r="Q142" s="892"/>
      <c r="R142" s="890"/>
      <c r="S142" s="894"/>
      <c r="T142" s="896"/>
      <c r="U142" s="899"/>
      <c r="V142" s="900"/>
      <c r="Y142" s="129"/>
      <c r="Z142" s="353"/>
    </row>
    <row r="143" spans="2:31" s="25" customFormat="1" ht="16.5" customHeight="1" thickBot="1" x14ac:dyDescent="0.2">
      <c r="C143" s="962"/>
      <c r="D143" s="962"/>
      <c r="E143" s="917"/>
      <c r="F143" s="917"/>
      <c r="G143" s="917"/>
      <c r="H143" s="932"/>
      <c r="I143" s="933"/>
      <c r="J143" s="933"/>
      <c r="K143" s="933"/>
      <c r="L143" s="934"/>
      <c r="M143" s="1152" t="s">
        <v>716</v>
      </c>
      <c r="N143" s="1156"/>
      <c r="O143" s="1154"/>
      <c r="P143" s="1154"/>
      <c r="Q143" s="1154"/>
      <c r="R143" s="1154"/>
      <c r="S143" s="1154"/>
      <c r="T143" s="1154"/>
      <c r="U143" s="1156"/>
      <c r="V143" s="1157"/>
      <c r="Y143" s="411"/>
      <c r="Z143" s="402" t="s">
        <v>748</v>
      </c>
      <c r="AA143" s="26"/>
      <c r="AB143" s="26"/>
      <c r="AC143" s="26"/>
    </row>
    <row r="144" spans="2:31" s="25" customFormat="1" ht="16.5" customHeight="1" thickBot="1" x14ac:dyDescent="0.2">
      <c r="C144" s="962"/>
      <c r="D144" s="962"/>
      <c r="E144" s="917"/>
      <c r="F144" s="917"/>
      <c r="G144" s="917"/>
      <c r="H144" s="929"/>
      <c r="I144" s="930"/>
      <c r="J144" s="930"/>
      <c r="K144" s="930"/>
      <c r="L144" s="931"/>
      <c r="M144" s="645"/>
      <c r="N144" s="885"/>
      <c r="O144" s="887"/>
      <c r="P144" s="889">
        <f t="shared" ref="P144" si="2">N144</f>
        <v>0</v>
      </c>
      <c r="Q144" s="891"/>
      <c r="R144" s="889">
        <f t="shared" ref="R144" si="3">P144</f>
        <v>0</v>
      </c>
      <c r="S144" s="893" t="str">
        <f>IF(M145="","",O144+Q144)</f>
        <v/>
      </c>
      <c r="T144" s="895">
        <f t="shared" ref="T144" si="4">R144</f>
        <v>0</v>
      </c>
      <c r="U144" s="897"/>
      <c r="V144" s="898"/>
      <c r="Y144" s="415"/>
      <c r="Z144" s="354"/>
      <c r="AA144" s="26"/>
      <c r="AB144" s="26"/>
      <c r="AC144" s="26"/>
    </row>
    <row r="145" spans="3:30" s="25" customFormat="1" ht="16.5" customHeight="1" thickBot="1" x14ac:dyDescent="0.2">
      <c r="C145" s="962"/>
      <c r="D145" s="962"/>
      <c r="E145" s="917"/>
      <c r="F145" s="917"/>
      <c r="G145" s="917"/>
      <c r="H145" s="1150"/>
      <c r="I145" s="1150"/>
      <c r="J145" s="1150"/>
      <c r="K145" s="1150"/>
      <c r="L145" s="1151"/>
      <c r="M145" s="583"/>
      <c r="N145" s="886"/>
      <c r="O145" s="888"/>
      <c r="P145" s="890"/>
      <c r="Q145" s="892"/>
      <c r="R145" s="890"/>
      <c r="S145" s="894"/>
      <c r="T145" s="896"/>
      <c r="U145" s="899"/>
      <c r="V145" s="900"/>
      <c r="Y145" s="584"/>
      <c r="Z145" s="402" t="s">
        <v>749</v>
      </c>
      <c r="AA145" s="26"/>
      <c r="AB145" s="26"/>
      <c r="AC145" s="26"/>
    </row>
    <row r="146" spans="3:30" s="25" customFormat="1" ht="16.5" customHeight="1" thickBot="1" x14ac:dyDescent="0.2">
      <c r="C146" s="962"/>
      <c r="D146" s="962"/>
      <c r="E146" s="917"/>
      <c r="F146" s="917"/>
      <c r="G146" s="917"/>
      <c r="H146" s="932"/>
      <c r="I146" s="933"/>
      <c r="J146" s="933"/>
      <c r="K146" s="933"/>
      <c r="L146" s="934"/>
      <c r="M146" s="1152" t="s">
        <v>716</v>
      </c>
      <c r="N146" s="1156"/>
      <c r="O146" s="1154"/>
      <c r="P146" s="1154"/>
      <c r="Q146" s="1154"/>
      <c r="R146" s="1154"/>
      <c r="S146" s="1154"/>
      <c r="T146" s="1154"/>
      <c r="U146" s="1156"/>
      <c r="V146" s="1157"/>
      <c r="Y146" s="415"/>
      <c r="Z146" s="415"/>
      <c r="AA146" s="26"/>
      <c r="AB146" s="26"/>
      <c r="AC146" s="26"/>
    </row>
    <row r="147" spans="3:30" s="25" customFormat="1" ht="16.5" customHeight="1" thickBot="1" x14ac:dyDescent="0.2">
      <c r="C147" s="962"/>
      <c r="D147" s="962"/>
      <c r="E147" s="917"/>
      <c r="F147" s="917"/>
      <c r="G147" s="917"/>
      <c r="H147" s="929"/>
      <c r="I147" s="930"/>
      <c r="J147" s="930"/>
      <c r="K147" s="930"/>
      <c r="L147" s="931"/>
      <c r="M147" s="645"/>
      <c r="N147" s="885"/>
      <c r="O147" s="887"/>
      <c r="P147" s="889">
        <f t="shared" ref="P147" si="5">N147</f>
        <v>0</v>
      </c>
      <c r="Q147" s="891"/>
      <c r="R147" s="889">
        <f t="shared" ref="R147" si="6">P147</f>
        <v>0</v>
      </c>
      <c r="S147" s="893" t="str">
        <f>IF(M148="","",O147+Q147)</f>
        <v/>
      </c>
      <c r="T147" s="895">
        <f t="shared" ref="T147" si="7">R147</f>
        <v>0</v>
      </c>
      <c r="U147" s="897"/>
      <c r="V147" s="898"/>
      <c r="Y147" s="601"/>
      <c r="Z147" s="402" t="s">
        <v>674</v>
      </c>
    </row>
    <row r="148" spans="3:30" s="25" customFormat="1" ht="16.5" customHeight="1" thickBot="1" x14ac:dyDescent="0.2">
      <c r="C148" s="962"/>
      <c r="D148" s="962"/>
      <c r="E148" s="917"/>
      <c r="F148" s="917"/>
      <c r="G148" s="917"/>
      <c r="H148" s="1150"/>
      <c r="I148" s="1150"/>
      <c r="J148" s="1150"/>
      <c r="K148" s="1150"/>
      <c r="L148" s="1151"/>
      <c r="M148" s="583"/>
      <c r="N148" s="886"/>
      <c r="O148" s="888"/>
      <c r="P148" s="890"/>
      <c r="Q148" s="892"/>
      <c r="R148" s="890"/>
      <c r="S148" s="894"/>
      <c r="T148" s="896"/>
      <c r="U148" s="899"/>
      <c r="V148" s="900"/>
      <c r="Y148" s="678" t="s">
        <v>823</v>
      </c>
      <c r="AA148" s="26"/>
      <c r="AB148" s="26"/>
      <c r="AC148" s="26"/>
    </row>
    <row r="149" spans="3:30" s="25" customFormat="1" ht="16.5" customHeight="1" thickBot="1" x14ac:dyDescent="0.2">
      <c r="C149" s="962"/>
      <c r="D149" s="962"/>
      <c r="E149" s="917"/>
      <c r="F149" s="917"/>
      <c r="G149" s="917"/>
      <c r="H149" s="932"/>
      <c r="I149" s="933"/>
      <c r="J149" s="933"/>
      <c r="K149" s="933"/>
      <c r="L149" s="934"/>
      <c r="M149" s="1152" t="s">
        <v>716</v>
      </c>
      <c r="N149" s="1156"/>
      <c r="O149" s="1154"/>
      <c r="P149" s="1154"/>
      <c r="Q149" s="1154"/>
      <c r="R149" s="1154"/>
      <c r="S149" s="1154"/>
      <c r="T149" s="1154"/>
      <c r="U149" s="1156"/>
      <c r="V149" s="1157"/>
      <c r="Y149" s="415"/>
      <c r="Z149" s="26"/>
      <c r="AA149" s="26"/>
      <c r="AB149" s="26"/>
      <c r="AC149" s="26"/>
    </row>
    <row r="150" spans="3:30" s="25" customFormat="1" ht="16.5" customHeight="1" thickBot="1" x14ac:dyDescent="0.2">
      <c r="C150" s="962"/>
      <c r="D150" s="962"/>
      <c r="E150" s="917"/>
      <c r="F150" s="917"/>
      <c r="G150" s="917"/>
      <c r="H150" s="929"/>
      <c r="I150" s="930"/>
      <c r="J150" s="930"/>
      <c r="K150" s="930"/>
      <c r="L150" s="931"/>
      <c r="M150" s="645"/>
      <c r="N150" s="885"/>
      <c r="O150" s="887"/>
      <c r="P150" s="889">
        <f t="shared" ref="P150" si="8">N150</f>
        <v>0</v>
      </c>
      <c r="Q150" s="891"/>
      <c r="R150" s="889">
        <f t="shared" ref="R150" si="9">P150</f>
        <v>0</v>
      </c>
      <c r="S150" s="893" t="str">
        <f>IF(M151="","",O150+Q150)</f>
        <v/>
      </c>
      <c r="T150" s="895">
        <f t="shared" ref="T150" si="10">R150</f>
        <v>0</v>
      </c>
      <c r="U150" s="897"/>
      <c r="V150" s="898"/>
      <c r="Y150" s="644"/>
      <c r="Z150" s="362" t="s">
        <v>764</v>
      </c>
      <c r="AA150" s="26"/>
      <c r="AB150" s="26"/>
      <c r="AC150" s="26"/>
    </row>
    <row r="151" spans="3:30" s="25" customFormat="1" ht="16.5" customHeight="1" thickBot="1" x14ac:dyDescent="0.2">
      <c r="C151" s="962"/>
      <c r="D151" s="962"/>
      <c r="E151" s="917"/>
      <c r="F151" s="917"/>
      <c r="G151" s="917"/>
      <c r="H151" s="1150"/>
      <c r="I151" s="1150"/>
      <c r="J151" s="1150"/>
      <c r="K151" s="1150"/>
      <c r="L151" s="1151"/>
      <c r="M151" s="583"/>
      <c r="N151" s="886"/>
      <c r="O151" s="888"/>
      <c r="P151" s="890"/>
      <c r="Q151" s="892"/>
      <c r="R151" s="890"/>
      <c r="S151" s="894"/>
      <c r="T151" s="896"/>
      <c r="U151" s="899"/>
      <c r="V151" s="900"/>
      <c r="Z151" s="415" t="s">
        <v>765</v>
      </c>
    </row>
    <row r="152" spans="3:30" s="25" customFormat="1" ht="16.5" customHeight="1" thickBot="1" x14ac:dyDescent="0.2">
      <c r="C152" s="962"/>
      <c r="D152" s="962"/>
      <c r="E152" s="917"/>
      <c r="F152" s="917"/>
      <c r="G152" s="917"/>
      <c r="H152" s="932"/>
      <c r="I152" s="933"/>
      <c r="J152" s="933"/>
      <c r="K152" s="933"/>
      <c r="L152" s="934"/>
      <c r="M152" s="1152" t="s">
        <v>716</v>
      </c>
      <c r="N152" s="1156"/>
      <c r="O152" s="1154"/>
      <c r="P152" s="1154"/>
      <c r="Q152" s="1154"/>
      <c r="R152" s="1154"/>
      <c r="S152" s="1154"/>
      <c r="T152" s="1154"/>
      <c r="U152" s="1156"/>
      <c r="V152" s="1157"/>
      <c r="Y152" s="643"/>
      <c r="Z152" s="643" t="s">
        <v>763</v>
      </c>
      <c r="AA152" s="643"/>
      <c r="AB152" s="643"/>
      <c r="AC152" s="643"/>
    </row>
    <row r="153" spans="3:30" s="25" customFormat="1" ht="16.5" customHeight="1" thickBot="1" x14ac:dyDescent="0.2">
      <c r="C153" s="962"/>
      <c r="D153" s="962"/>
      <c r="E153" s="917"/>
      <c r="F153" s="917"/>
      <c r="G153" s="917"/>
      <c r="H153" s="929"/>
      <c r="I153" s="930"/>
      <c r="J153" s="930"/>
      <c r="K153" s="930"/>
      <c r="L153" s="931"/>
      <c r="M153" s="645"/>
      <c r="N153" s="885"/>
      <c r="O153" s="887"/>
      <c r="P153" s="889">
        <f t="shared" ref="P153" si="11">N153</f>
        <v>0</v>
      </c>
      <c r="Q153" s="891"/>
      <c r="R153" s="889">
        <f t="shared" ref="R153" si="12">P153</f>
        <v>0</v>
      </c>
      <c r="S153" s="893" t="str">
        <f>IF(M154="","",O153+Q153)</f>
        <v/>
      </c>
      <c r="T153" s="895">
        <f t="shared" ref="T153" si="13">R153</f>
        <v>0</v>
      </c>
      <c r="U153" s="897"/>
      <c r="V153" s="898"/>
      <c r="Y153" s="129"/>
    </row>
    <row r="154" spans="3:30" s="25" customFormat="1" ht="16.5" customHeight="1" thickBot="1" x14ac:dyDescent="0.2">
      <c r="C154" s="962"/>
      <c r="D154" s="962"/>
      <c r="E154" s="917"/>
      <c r="F154" s="917"/>
      <c r="G154" s="917"/>
      <c r="H154" s="1150"/>
      <c r="I154" s="1150"/>
      <c r="J154" s="1150"/>
      <c r="K154" s="1150"/>
      <c r="L154" s="1151"/>
      <c r="M154" s="583"/>
      <c r="N154" s="886"/>
      <c r="O154" s="888"/>
      <c r="P154" s="890"/>
      <c r="Q154" s="892"/>
      <c r="R154" s="890"/>
      <c r="S154" s="894"/>
      <c r="T154" s="896"/>
      <c r="U154" s="899"/>
      <c r="V154" s="900"/>
      <c r="Y154" s="646"/>
      <c r="Z154" s="415" t="s">
        <v>766</v>
      </c>
    </row>
    <row r="155" spans="3:30" s="25" customFormat="1" ht="16.5" customHeight="1" thickBot="1" x14ac:dyDescent="0.2">
      <c r="C155" s="962"/>
      <c r="D155" s="962"/>
      <c r="E155" s="917"/>
      <c r="F155" s="917"/>
      <c r="G155" s="917"/>
      <c r="H155" s="932"/>
      <c r="I155" s="933"/>
      <c r="J155" s="933"/>
      <c r="K155" s="933"/>
      <c r="L155" s="934"/>
      <c r="M155" s="1152" t="s">
        <v>716</v>
      </c>
      <c r="N155" s="1156"/>
      <c r="O155" s="1154"/>
      <c r="P155" s="1154"/>
      <c r="Q155" s="1154"/>
      <c r="R155" s="1154"/>
      <c r="S155" s="1154"/>
      <c r="T155" s="1154"/>
      <c r="U155" s="1156"/>
      <c r="V155" s="1157"/>
      <c r="Y155" s="1178"/>
      <c r="Z155" s="1178"/>
      <c r="AA155" s="1178"/>
      <c r="AB155" s="1178"/>
    </row>
    <row r="156" spans="3:30" s="25" customFormat="1" ht="16.5" customHeight="1" thickBot="1" x14ac:dyDescent="0.2">
      <c r="C156" s="962"/>
      <c r="D156" s="962"/>
      <c r="E156" s="917"/>
      <c r="F156" s="917"/>
      <c r="G156" s="917"/>
      <c r="H156" s="929"/>
      <c r="I156" s="930"/>
      <c r="J156" s="930"/>
      <c r="K156" s="930"/>
      <c r="L156" s="931"/>
      <c r="M156" s="645"/>
      <c r="N156" s="885"/>
      <c r="O156" s="887"/>
      <c r="P156" s="889">
        <f t="shared" ref="P156" si="14">N156</f>
        <v>0</v>
      </c>
      <c r="Q156" s="891"/>
      <c r="R156" s="889">
        <f t="shared" ref="R156" si="15">P156</f>
        <v>0</v>
      </c>
      <c r="S156" s="893" t="str">
        <f>IF(M157="","",O156+Q156)</f>
        <v/>
      </c>
      <c r="T156" s="895">
        <f t="shared" ref="T156" si="16">R156</f>
        <v>0</v>
      </c>
      <c r="U156" s="897"/>
      <c r="V156" s="898"/>
      <c r="Y156" s="1178"/>
      <c r="Z156" s="1178"/>
      <c r="AA156" s="1178"/>
      <c r="AB156" s="1178"/>
    </row>
    <row r="157" spans="3:30" s="25" customFormat="1" ht="16.5" customHeight="1" thickBot="1" x14ac:dyDescent="0.2">
      <c r="C157" s="962"/>
      <c r="D157" s="962"/>
      <c r="E157" s="917"/>
      <c r="F157" s="917"/>
      <c r="G157" s="917"/>
      <c r="H157" s="1150"/>
      <c r="I157" s="1150"/>
      <c r="J157" s="1150"/>
      <c r="K157" s="1150"/>
      <c r="L157" s="1151"/>
      <c r="M157" s="583"/>
      <c r="N157" s="886"/>
      <c r="O157" s="888"/>
      <c r="P157" s="890"/>
      <c r="Q157" s="892"/>
      <c r="R157" s="890"/>
      <c r="S157" s="894"/>
      <c r="T157" s="896"/>
      <c r="U157" s="899"/>
      <c r="V157" s="900"/>
      <c r="Y157" s="129"/>
    </row>
    <row r="158" spans="3:30" s="25" customFormat="1" ht="16.5" customHeight="1" thickBot="1" x14ac:dyDescent="0.2">
      <c r="C158" s="962"/>
      <c r="D158" s="962"/>
      <c r="E158" s="917"/>
      <c r="F158" s="917"/>
      <c r="G158" s="917"/>
      <c r="H158" s="932"/>
      <c r="I158" s="933"/>
      <c r="J158" s="933"/>
      <c r="K158" s="933"/>
      <c r="L158" s="934"/>
      <c r="M158" s="1152" t="s">
        <v>716</v>
      </c>
      <c r="N158" s="1153"/>
      <c r="O158" s="1154"/>
      <c r="P158" s="1154"/>
      <c r="Q158" s="1154"/>
      <c r="R158" s="1154"/>
      <c r="S158" s="1154"/>
      <c r="T158" s="1154"/>
      <c r="U158" s="1153"/>
      <c r="V158" s="1155"/>
      <c r="Y158" s="129"/>
    </row>
    <row r="159" spans="3:30" ht="21" customHeight="1" x14ac:dyDescent="0.15">
      <c r="C159" s="1149"/>
      <c r="D159" s="1149"/>
      <c r="E159" s="580" t="s">
        <v>706</v>
      </c>
      <c r="F159" s="581"/>
      <c r="G159" s="581"/>
      <c r="H159" s="582"/>
      <c r="I159" s="582"/>
      <c r="J159" s="582"/>
      <c r="K159" s="582"/>
      <c r="L159" s="582"/>
      <c r="M159" s="161"/>
      <c r="N159" s="160"/>
      <c r="O159" s="237"/>
      <c r="P159" s="233"/>
      <c r="Q159" s="237"/>
      <c r="R159" s="233"/>
      <c r="S159" s="237"/>
      <c r="T159" s="233"/>
      <c r="U159" s="157"/>
      <c r="V159" s="157"/>
      <c r="Y159" s="453" t="s">
        <v>705</v>
      </c>
      <c r="Z159" s="453"/>
      <c r="AA159" s="453"/>
      <c r="AB159" s="453"/>
      <c r="AC159" s="453"/>
      <c r="AD159" s="416"/>
    </row>
    <row r="160" spans="3:30" ht="21" customHeight="1" x14ac:dyDescent="0.15">
      <c r="C160" s="26" t="s">
        <v>382</v>
      </c>
      <c r="D160" s="28"/>
      <c r="E160" s="151"/>
      <c r="F160" s="151"/>
      <c r="G160" s="151"/>
      <c r="H160" s="151"/>
      <c r="I160" s="151"/>
      <c r="J160" s="151"/>
      <c r="K160" s="151"/>
      <c r="L160" s="151"/>
      <c r="M160" s="151"/>
      <c r="N160" s="151"/>
      <c r="O160" s="28"/>
      <c r="P160" s="28"/>
      <c r="Q160" s="28"/>
      <c r="R160" s="28"/>
      <c r="S160" s="28"/>
      <c r="T160" s="28"/>
      <c r="U160" s="28"/>
      <c r="V160" s="28"/>
      <c r="Y160" s="453"/>
      <c r="Z160" s="453"/>
      <c r="AA160" s="453"/>
      <c r="AB160" s="453"/>
      <c r="AC160" s="453"/>
      <c r="AD160" s="416"/>
    </row>
    <row r="161" spans="2:30" ht="8.25" customHeight="1" x14ac:dyDescent="0.15">
      <c r="Y161" s="416"/>
      <c r="Z161" s="416"/>
      <c r="AA161" s="416"/>
      <c r="AB161" s="416"/>
      <c r="AC161" s="416"/>
      <c r="AD161" s="416"/>
    </row>
    <row r="162" spans="2:30" s="25" customFormat="1" ht="20.25" customHeight="1" thickBot="1" x14ac:dyDescent="0.2">
      <c r="B162" s="26"/>
      <c r="C162" s="63" t="s">
        <v>45</v>
      </c>
      <c r="D162" s="64"/>
      <c r="E162" s="64"/>
      <c r="F162" s="64"/>
      <c r="G162" s="64"/>
      <c r="H162" s="65"/>
      <c r="I162" s="65"/>
      <c r="J162" s="66"/>
      <c r="K162" s="66"/>
      <c r="L162" s="66"/>
      <c r="M162" s="66"/>
      <c r="N162" s="67"/>
      <c r="O162" s="67"/>
      <c r="P162" s="67"/>
      <c r="Q162" s="67"/>
      <c r="R162" s="67"/>
      <c r="S162" s="67"/>
      <c r="T162" s="67"/>
      <c r="U162" s="67"/>
      <c r="V162" s="68"/>
      <c r="W162" s="26"/>
    </row>
    <row r="163" spans="2:30" s="25" customFormat="1" ht="18.75" customHeight="1" thickBot="1" x14ac:dyDescent="0.2">
      <c r="B163" s="26"/>
      <c r="C163" s="235" t="s">
        <v>41</v>
      </c>
      <c r="D163" s="28"/>
      <c r="E163" s="28"/>
      <c r="F163" s="28"/>
      <c r="G163" s="28"/>
      <c r="H163" s="28"/>
      <c r="I163" s="28"/>
      <c r="J163" s="28"/>
      <c r="K163" s="28"/>
      <c r="L163" s="28"/>
      <c r="M163" s="1064"/>
      <c r="N163" s="1065"/>
      <c r="O163" s="27"/>
      <c r="P163" s="27"/>
      <c r="Q163" s="27"/>
      <c r="R163" s="27"/>
      <c r="S163" s="27"/>
      <c r="T163" s="27"/>
      <c r="U163" s="27"/>
      <c r="V163" s="69"/>
      <c r="W163" s="27"/>
      <c r="X163" s="16"/>
    </row>
    <row r="164" spans="2:30" s="25" customFormat="1" ht="7.5" customHeight="1" thickBot="1" x14ac:dyDescent="0.2">
      <c r="B164" s="26"/>
      <c r="C164" s="235"/>
      <c r="D164" s="28"/>
      <c r="E164" s="28"/>
      <c r="F164" s="28"/>
      <c r="G164" s="28"/>
      <c r="H164" s="28"/>
      <c r="I164" s="28"/>
      <c r="J164" s="28"/>
      <c r="K164" s="28"/>
      <c r="L164" s="28"/>
      <c r="M164" s="587"/>
      <c r="N164" s="587"/>
      <c r="O164" s="27"/>
      <c r="P164" s="27"/>
      <c r="Q164" s="27"/>
      <c r="R164" s="27"/>
      <c r="S164" s="27"/>
      <c r="T164" s="27"/>
      <c r="U164" s="27"/>
      <c r="V164" s="69"/>
      <c r="W164" s="27"/>
      <c r="X164" s="16"/>
    </row>
    <row r="165" spans="2:30" s="25" customFormat="1" ht="20.25" customHeight="1" thickBot="1" x14ac:dyDescent="0.2">
      <c r="B165" s="26"/>
      <c r="C165" s="236" t="s">
        <v>42</v>
      </c>
      <c r="D165" s="147"/>
      <c r="E165" s="147"/>
      <c r="F165" s="147"/>
      <c r="G165" s="147"/>
      <c r="H165" s="147"/>
      <c r="I165" s="147"/>
      <c r="J165" s="147"/>
      <c r="K165" s="147"/>
      <c r="L165" s="147"/>
      <c r="M165" s="1064"/>
      <c r="N165" s="1065"/>
      <c r="O165" s="70"/>
      <c r="P165" s="70"/>
      <c r="Q165" s="70"/>
      <c r="R165" s="70"/>
      <c r="S165" s="70"/>
      <c r="T165" s="70"/>
      <c r="U165" s="70"/>
      <c r="V165" s="71"/>
      <c r="W165" s="27"/>
      <c r="X165" s="16"/>
    </row>
  </sheetData>
  <dataConsolidate/>
  <mergeCells count="381">
    <mergeCell ref="G62:N63"/>
    <mergeCell ref="E75:F77"/>
    <mergeCell ref="T156:T157"/>
    <mergeCell ref="U156:V157"/>
    <mergeCell ref="T153:T154"/>
    <mergeCell ref="Q116:V116"/>
    <mergeCell ref="Q130:V130"/>
    <mergeCell ref="Q126:V126"/>
    <mergeCell ref="Q119:V119"/>
    <mergeCell ref="C134:N134"/>
    <mergeCell ref="C135:N136"/>
    <mergeCell ref="O135:O136"/>
    <mergeCell ref="P135:P136"/>
    <mergeCell ref="Q134:S134"/>
    <mergeCell ref="T134:V134"/>
    <mergeCell ref="Q136:R136"/>
    <mergeCell ref="T136:U136"/>
    <mergeCell ref="Q111:V111"/>
    <mergeCell ref="Q110:V110"/>
    <mergeCell ref="R147:R148"/>
    <mergeCell ref="P131:P132"/>
    <mergeCell ref="R131:V132"/>
    <mergeCell ref="E147:G149"/>
    <mergeCell ref="H147:L147"/>
    <mergeCell ref="G1:T1"/>
    <mergeCell ref="P6:V6"/>
    <mergeCell ref="P7:T7"/>
    <mergeCell ref="U7:V7"/>
    <mergeCell ref="O147:O148"/>
    <mergeCell ref="P147:P148"/>
    <mergeCell ref="Q147:Q148"/>
    <mergeCell ref="O153:O154"/>
    <mergeCell ref="P153:P154"/>
    <mergeCell ref="Q153:Q154"/>
    <mergeCell ref="R153:R154"/>
    <mergeCell ref="S153:S154"/>
    <mergeCell ref="M149:V149"/>
    <mergeCell ref="M152:V152"/>
    <mergeCell ref="F114:N114"/>
    <mergeCell ref="F113:N113"/>
    <mergeCell ref="F123:N123"/>
    <mergeCell ref="Q113:V113"/>
    <mergeCell ref="C130:N130"/>
    <mergeCell ref="Q121:V121"/>
    <mergeCell ref="Q122:V122"/>
    <mergeCell ref="Q118:V118"/>
    <mergeCell ref="F126:N126"/>
    <mergeCell ref="D10:F10"/>
    <mergeCell ref="Y107:AC108"/>
    <mergeCell ref="Q95:V95"/>
    <mergeCell ref="F93:N93"/>
    <mergeCell ref="E80:N81"/>
    <mergeCell ref="O80:O81"/>
    <mergeCell ref="P80:P81"/>
    <mergeCell ref="R80:V81"/>
    <mergeCell ref="Y42:AA42"/>
    <mergeCell ref="Y43:AA43"/>
    <mergeCell ref="F99:N100"/>
    <mergeCell ref="Q91:V91"/>
    <mergeCell ref="R85:V85"/>
    <mergeCell ref="Q78:V78"/>
    <mergeCell ref="Q75:V75"/>
    <mergeCell ref="Q76:V76"/>
    <mergeCell ref="R87:V87"/>
    <mergeCell ref="R88:V88"/>
    <mergeCell ref="S105:V105"/>
    <mergeCell ref="S106:V106"/>
    <mergeCell ref="R82:V82"/>
    <mergeCell ref="R83:V83"/>
    <mergeCell ref="R84:V84"/>
    <mergeCell ref="R86:V86"/>
    <mergeCell ref="D62:F63"/>
    <mergeCell ref="Y155:AB156"/>
    <mergeCell ref="M140:N140"/>
    <mergeCell ref="S108:V108"/>
    <mergeCell ref="S109:V109"/>
    <mergeCell ref="C139:D140"/>
    <mergeCell ref="E139:G140"/>
    <mergeCell ref="M139:N139"/>
    <mergeCell ref="D110:E115"/>
    <mergeCell ref="D116:E116"/>
    <mergeCell ref="C119:E127"/>
    <mergeCell ref="Y109:AC110"/>
    <mergeCell ref="H150:L150"/>
    <mergeCell ref="H139:L140"/>
    <mergeCell ref="Y138:AC141"/>
    <mergeCell ref="M143:V143"/>
    <mergeCell ref="M146:V146"/>
    <mergeCell ref="N144:N145"/>
    <mergeCell ref="H142:L142"/>
    <mergeCell ref="H151:L151"/>
    <mergeCell ref="H149:L149"/>
    <mergeCell ref="C147:D149"/>
    <mergeCell ref="Q112:V112"/>
    <mergeCell ref="R144:R145"/>
    <mergeCell ref="Q123:V123"/>
    <mergeCell ref="N147:N148"/>
    <mergeCell ref="F122:N122"/>
    <mergeCell ref="F116:N116"/>
    <mergeCell ref="S147:S148"/>
    <mergeCell ref="T147:T148"/>
    <mergeCell ref="U147:V148"/>
    <mergeCell ref="H145:L145"/>
    <mergeCell ref="H148:L148"/>
    <mergeCell ref="O144:O145"/>
    <mergeCell ref="P144:P145"/>
    <mergeCell ref="Q144:Q145"/>
    <mergeCell ref="F121:N121"/>
    <mergeCell ref="Q127:V127"/>
    <mergeCell ref="C144:D146"/>
    <mergeCell ref="F95:N95"/>
    <mergeCell ref="F106:N106"/>
    <mergeCell ref="C92:C104"/>
    <mergeCell ref="D92:E98"/>
    <mergeCell ref="U139:V140"/>
    <mergeCell ref="O140:P140"/>
    <mergeCell ref="Q140:R140"/>
    <mergeCell ref="S140:T140"/>
    <mergeCell ref="O138:V138"/>
    <mergeCell ref="Q120:V120"/>
    <mergeCell ref="F125:N125"/>
    <mergeCell ref="O131:O132"/>
    <mergeCell ref="Q93:V93"/>
    <mergeCell ref="F97:N98"/>
    <mergeCell ref="O97:O98"/>
    <mergeCell ref="P97:P98"/>
    <mergeCell ref="F104:N104"/>
    <mergeCell ref="F105:N105"/>
    <mergeCell ref="C159:D159"/>
    <mergeCell ref="N153:N154"/>
    <mergeCell ref="N156:N157"/>
    <mergeCell ref="C156:D158"/>
    <mergeCell ref="E156:G158"/>
    <mergeCell ref="E150:G152"/>
    <mergeCell ref="H155:L155"/>
    <mergeCell ref="H156:L156"/>
    <mergeCell ref="H158:L158"/>
    <mergeCell ref="H157:L157"/>
    <mergeCell ref="C150:D152"/>
    <mergeCell ref="H154:L154"/>
    <mergeCell ref="C153:D155"/>
    <mergeCell ref="E153:G155"/>
    <mergeCell ref="H152:L152"/>
    <mergeCell ref="H153:L153"/>
    <mergeCell ref="M158:V158"/>
    <mergeCell ref="U153:V154"/>
    <mergeCell ref="O156:O157"/>
    <mergeCell ref="P156:P157"/>
    <mergeCell ref="Q156:Q157"/>
    <mergeCell ref="R156:R157"/>
    <mergeCell ref="S156:S157"/>
    <mergeCell ref="M155:V155"/>
    <mergeCell ref="C82:D88"/>
    <mergeCell ref="E83:N83"/>
    <mergeCell ref="E84:N84"/>
    <mergeCell ref="F92:N92"/>
    <mergeCell ref="Q92:V92"/>
    <mergeCell ref="D101:E104"/>
    <mergeCell ref="S107:V107"/>
    <mergeCell ref="F124:N124"/>
    <mergeCell ref="F107:N107"/>
    <mergeCell ref="Q104:V104"/>
    <mergeCell ref="C91:F91"/>
    <mergeCell ref="G91:N91"/>
    <mergeCell ref="C118:F118"/>
    <mergeCell ref="G118:N118"/>
    <mergeCell ref="Q101:V101"/>
    <mergeCell ref="Q102:V102"/>
    <mergeCell ref="Q103:V103"/>
    <mergeCell ref="F103:N103"/>
    <mergeCell ref="R97:V98"/>
    <mergeCell ref="F96:N96"/>
    <mergeCell ref="R99:V99"/>
    <mergeCell ref="R100:V100"/>
    <mergeCell ref="Q96:V96"/>
    <mergeCell ref="G47:L47"/>
    <mergeCell ref="C50:F50"/>
    <mergeCell ref="E42:L42"/>
    <mergeCell ref="M36:P36"/>
    <mergeCell ref="F111:N111"/>
    <mergeCell ref="F110:N110"/>
    <mergeCell ref="R3:U3"/>
    <mergeCell ref="C12:T12"/>
    <mergeCell ref="D105:E109"/>
    <mergeCell ref="F109:N109"/>
    <mergeCell ref="F108:N108"/>
    <mergeCell ref="G60:N61"/>
    <mergeCell ref="O60:O61"/>
    <mergeCell ref="Q71:V71"/>
    <mergeCell ref="R60:V61"/>
    <mergeCell ref="D59:F61"/>
    <mergeCell ref="M34:P34"/>
    <mergeCell ref="M38:P38"/>
    <mergeCell ref="M39:P39"/>
    <mergeCell ref="M40:P40"/>
    <mergeCell ref="Q37:V37"/>
    <mergeCell ref="Q35:V35"/>
    <mergeCell ref="Q70:V70"/>
    <mergeCell ref="G66:N66"/>
    <mergeCell ref="C29:C45"/>
    <mergeCell ref="M37:P37"/>
    <mergeCell ref="Q33:V33"/>
    <mergeCell ref="Q34:V34"/>
    <mergeCell ref="Q38:V38"/>
    <mergeCell ref="Q41:V41"/>
    <mergeCell ref="Q39:V39"/>
    <mergeCell ref="Q36:V36"/>
    <mergeCell ref="E38:L38"/>
    <mergeCell ref="E35:L35"/>
    <mergeCell ref="E36:L36"/>
    <mergeCell ref="E37:L37"/>
    <mergeCell ref="E39:L39"/>
    <mergeCell ref="E41:L41"/>
    <mergeCell ref="E43:L43"/>
    <mergeCell ref="D44:L45"/>
    <mergeCell ref="M44:P45"/>
    <mergeCell ref="Q44:R44"/>
    <mergeCell ref="S44:V44"/>
    <mergeCell ref="Q45:R45"/>
    <mergeCell ref="S45:V45"/>
    <mergeCell ref="Q42:V42"/>
    <mergeCell ref="Q40:V40"/>
    <mergeCell ref="E25:L25"/>
    <mergeCell ref="M25:P25"/>
    <mergeCell ref="M163:N163"/>
    <mergeCell ref="M165:N165"/>
    <mergeCell ref="M35:P35"/>
    <mergeCell ref="D29:L29"/>
    <mergeCell ref="E30:L30"/>
    <mergeCell ref="M30:P30"/>
    <mergeCell ref="M33:P33"/>
    <mergeCell ref="M41:P41"/>
    <mergeCell ref="M42:P42"/>
    <mergeCell ref="M43:P43"/>
    <mergeCell ref="B52:W52"/>
    <mergeCell ref="O139:T139"/>
    <mergeCell ref="O99:O100"/>
    <mergeCell ref="P99:P100"/>
    <mergeCell ref="C105:C116"/>
    <mergeCell ref="Q77:V77"/>
    <mergeCell ref="D64:D78"/>
    <mergeCell ref="D99:E100"/>
    <mergeCell ref="Q43:V43"/>
    <mergeCell ref="E40:L40"/>
    <mergeCell ref="G76:N76"/>
    <mergeCell ref="M26:P27"/>
    <mergeCell ref="B15:W15"/>
    <mergeCell ref="N16:O16"/>
    <mergeCell ref="P16:V16"/>
    <mergeCell ref="M19:P19"/>
    <mergeCell ref="M22:P22"/>
    <mergeCell ref="M23:P23"/>
    <mergeCell ref="C19:C27"/>
    <mergeCell ref="D19:L19"/>
    <mergeCell ref="M20:P20"/>
    <mergeCell ref="M21:P21"/>
    <mergeCell ref="Q21:V21"/>
    <mergeCell ref="Q22:V22"/>
    <mergeCell ref="Q23:V23"/>
    <mergeCell ref="Q19:V19"/>
    <mergeCell ref="Q20:V20"/>
    <mergeCell ref="E20:L20"/>
    <mergeCell ref="E21:L21"/>
    <mergeCell ref="E22:L22"/>
    <mergeCell ref="E23:L23"/>
    <mergeCell ref="E24:L24"/>
    <mergeCell ref="M24:P24"/>
    <mergeCell ref="Q25:V25"/>
    <mergeCell ref="D26:L27"/>
    <mergeCell ref="Q24:V24"/>
    <mergeCell ref="Q26:R26"/>
    <mergeCell ref="S26:V26"/>
    <mergeCell ref="Q27:R27"/>
    <mergeCell ref="S27:V27"/>
    <mergeCell ref="E34:L34"/>
    <mergeCell ref="Q31:V31"/>
    <mergeCell ref="Q32:V32"/>
    <mergeCell ref="Q30:V30"/>
    <mergeCell ref="Q29:V29"/>
    <mergeCell ref="M29:P29"/>
    <mergeCell ref="E33:L33"/>
    <mergeCell ref="M31:P31"/>
    <mergeCell ref="M32:P32"/>
    <mergeCell ref="E31:L31"/>
    <mergeCell ref="E32:L32"/>
    <mergeCell ref="C4:E4"/>
    <mergeCell ref="C18:L18"/>
    <mergeCell ref="F101:N101"/>
    <mergeCell ref="F102:N102"/>
    <mergeCell ref="F127:N127"/>
    <mergeCell ref="F119:N119"/>
    <mergeCell ref="F120:N120"/>
    <mergeCell ref="C47:F47"/>
    <mergeCell ref="C58:F58"/>
    <mergeCell ref="E64:F67"/>
    <mergeCell ref="E68:F70"/>
    <mergeCell ref="E71:F74"/>
    <mergeCell ref="C54:V54"/>
    <mergeCell ref="O64:O65"/>
    <mergeCell ref="C59:C78"/>
    <mergeCell ref="G50:K50"/>
    <mergeCell ref="E87:N87"/>
    <mergeCell ref="G77:N77"/>
    <mergeCell ref="G78:N78"/>
    <mergeCell ref="G75:N75"/>
    <mergeCell ref="F94:N94"/>
    <mergeCell ref="Q94:V94"/>
    <mergeCell ref="Q125:V125"/>
    <mergeCell ref="G51:K51"/>
    <mergeCell ref="U65:V65"/>
    <mergeCell ref="G58:N58"/>
    <mergeCell ref="H144:L144"/>
    <mergeCell ref="G67:N67"/>
    <mergeCell ref="Q73:V73"/>
    <mergeCell ref="Q74:V74"/>
    <mergeCell ref="C138:N138"/>
    <mergeCell ref="C129:O129"/>
    <mergeCell ref="Q124:V124"/>
    <mergeCell ref="S144:S145"/>
    <mergeCell ref="T144:T145"/>
    <mergeCell ref="U144:V145"/>
    <mergeCell ref="E141:G143"/>
    <mergeCell ref="C141:D143"/>
    <mergeCell ref="Q64:V64"/>
    <mergeCell ref="Q68:V68"/>
    <mergeCell ref="Q69:V69"/>
    <mergeCell ref="Q66:V66"/>
    <mergeCell ref="Q72:V72"/>
    <mergeCell ref="Q67:V67"/>
    <mergeCell ref="Q58:V58"/>
    <mergeCell ref="Q59:V59"/>
    <mergeCell ref="P64:P65"/>
    <mergeCell ref="Q65:T65"/>
    <mergeCell ref="C51:F51"/>
    <mergeCell ref="E78:F78"/>
    <mergeCell ref="E86:N86"/>
    <mergeCell ref="H88:N88"/>
    <mergeCell ref="E88:G88"/>
    <mergeCell ref="E82:N82"/>
    <mergeCell ref="E85:N85"/>
    <mergeCell ref="E144:G146"/>
    <mergeCell ref="G70:N70"/>
    <mergeCell ref="G59:N59"/>
    <mergeCell ref="G64:N65"/>
    <mergeCell ref="G69:N69"/>
    <mergeCell ref="G71:N71"/>
    <mergeCell ref="G72:N72"/>
    <mergeCell ref="G74:N74"/>
    <mergeCell ref="G73:N73"/>
    <mergeCell ref="C80:D81"/>
    <mergeCell ref="H141:L141"/>
    <mergeCell ref="H143:L143"/>
    <mergeCell ref="C131:N132"/>
    <mergeCell ref="H146:L146"/>
    <mergeCell ref="F112:N112"/>
    <mergeCell ref="F115:V115"/>
    <mergeCell ref="Q114:V114"/>
    <mergeCell ref="O62:O63"/>
    <mergeCell ref="P60:P61"/>
    <mergeCell ref="P62:P63"/>
    <mergeCell ref="R62:V62"/>
    <mergeCell ref="R63:V63"/>
    <mergeCell ref="Y1:Z1"/>
    <mergeCell ref="N150:N151"/>
    <mergeCell ref="O150:O151"/>
    <mergeCell ref="P150:P151"/>
    <mergeCell ref="Q150:Q151"/>
    <mergeCell ref="R150:R151"/>
    <mergeCell ref="S150:S151"/>
    <mergeCell ref="T150:T151"/>
    <mergeCell ref="U150:V151"/>
    <mergeCell ref="P141:P142"/>
    <mergeCell ref="R141:R142"/>
    <mergeCell ref="T141:T142"/>
    <mergeCell ref="U141:V142"/>
    <mergeCell ref="N141:N142"/>
    <mergeCell ref="S141:S142"/>
    <mergeCell ref="Q141:Q142"/>
    <mergeCell ref="O141:O142"/>
    <mergeCell ref="C55:W55"/>
    <mergeCell ref="G68:N68"/>
  </mergeCells>
  <phoneticPr fontId="2"/>
  <conditionalFormatting sqref="P16:V16">
    <cfRule type="expression" dxfId="0" priority="4">
      <formula>#REF!=""</formula>
    </cfRule>
  </conditionalFormatting>
  <dataValidations count="14">
    <dataValidation type="list" allowBlank="1" showInputMessage="1" showErrorMessage="1" sqref="M165:N165 M163:N163 C51:K51 U153 U141 U144 U147 U150 U156">
      <formula1>B.○か空白</formula1>
    </dataValidation>
    <dataValidation type="list" allowBlank="1" showInputMessage="1" showErrorMessage="1" sqref="P131:P133 P135:P136">
      <formula1>Ｃ2.実施欄</formula1>
    </dataValidation>
    <dataValidation type="list" allowBlank="1" showInputMessage="1" showErrorMessage="1" sqref="O101:O114 O135:O136 O59 O119:O127 O82:O88 O66 O68 O71 O75 O131:O133 O92:O96">
      <formula1>Ｃ1.計画欄</formula1>
    </dataValidation>
    <dataValidation type="list" allowBlank="1" showInputMessage="1" showErrorMessage="1" sqref="C141:C142 C144:C145 C147:C148 C150:C151 C153:C154 C156:C157">
      <formula1>F.施設</formula1>
    </dataValidation>
    <dataValidation type="list" allowBlank="1" showInputMessage="1" sqref="E141:E142 E144:E145 E147:E148 E150:E151 E153:E154 E156:E157">
      <formula1>M.長寿命化</formula1>
    </dataValidation>
    <dataValidation type="list" allowBlank="1" showInputMessage="1" showErrorMessage="1" sqref="T150 P150 R150 T141 T153 P141 R141 T144 P153 T147 N141 P144 R153 R144 N144 P147 N153 R147 N147 N150 T156 P156 R156 N156">
      <formula1>G.単位</formula1>
    </dataValidation>
    <dataValidation type="list" allowBlank="1" showInputMessage="1" showErrorMessage="1" sqref="F110:N114">
      <formula1>K.農村環境保全活動</formula1>
    </dataValidation>
    <dataValidation type="list" allowBlank="1" showInputMessage="1" showErrorMessage="1" sqref="H149 H146 H143 H155 H152 H158">
      <formula1>",,(農地維持・共同の活動として実施),,"</formula1>
    </dataValidation>
    <dataValidation type="list" allowBlank="1" showInputMessage="1" showErrorMessage="1" sqref="R62">
      <formula1>"多面的機能交付金説明会,活動組織の集い,前年度以前受講済,次年度以降受講予定,"</formula1>
    </dataValidation>
    <dataValidation type="list" allowBlank="1" showInputMessage="1" showErrorMessage="1" sqref="Q64:V64 Q67:V67 Q70:V70 Q72:V74 Q76:V77">
      <formula1>"点検の結果必要箇所なし"</formula1>
    </dataValidation>
    <dataValidation type="list" allowBlank="1" showInputMessage="1" showErrorMessage="1" sqref="Q78:V78">
      <formula1>"異常気象の発生はなかった"</formula1>
    </dataValidation>
    <dataValidation type="list" allowBlank="1" showInputMessage="1" showErrorMessage="1" sqref="Q101:V104">
      <formula1>"機能診断の結果必要ヶ所なし"</formula1>
    </dataValidation>
    <dataValidation type="list" allowBlank="1" showInputMessage="1" showErrorMessage="1" sqref="Q123:V123">
      <formula1>"生態系保全,水質保全,景観形成・生活環境保全,水田貯留・地下水かん養,資源循環"</formula1>
    </dataValidation>
    <dataValidation type="list" allowBlank="1" showInputMessage="1" showErrorMessage="1" sqref="R99:V99">
      <formula1>"目地補修技術講習会,前年度までに受講済,次年度受講予定,"</formula1>
    </dataValidation>
  </dataValidations>
  <printOptions horizontalCentered="1"/>
  <pageMargins left="0.59055118110236227" right="0.31496062992125984" top="0.59055118110236227" bottom="0.39370078740157483" header="0.51181102362204722" footer="0.51181102362204722"/>
  <pageSetup paperSize="9" scale="98" fitToWidth="0" fitToHeight="0" orientation="portrait" cellComments="asDisplayed" r:id="rId1"/>
  <headerFooter alignWithMargins="0"/>
  <rowBreaks count="5" manualBreakCount="5">
    <brk id="13" max="16383" man="1"/>
    <brk id="45" max="16383" man="1"/>
    <brk id="79" max="16383" man="1"/>
    <brk id="104" max="16383" man="1"/>
    <brk id="136" max="16383" man="1"/>
  </rowBreaks>
  <ignoredErrors>
    <ignoredError sqref="D30 D35 D40 D20:D23" numberStoredAsText="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view="pageBreakPreview" topLeftCell="C31" zoomScale="60" zoomScaleNormal="60" workbookViewId="0">
      <selection activeCell="F164" sqref="F164"/>
    </sheetView>
  </sheetViews>
  <sheetFormatPr defaultColWidth="9" defaultRowHeight="13.5" x14ac:dyDescent="0.15"/>
  <cols>
    <col min="1" max="1" width="17.5" style="480" customWidth="1"/>
    <col min="2" max="2" width="20.875" style="480" customWidth="1"/>
    <col min="3" max="3" width="27.125" style="480" customWidth="1"/>
    <col min="4" max="4" width="82.625" style="483" customWidth="1"/>
    <col min="5" max="5" width="11.125" style="480" customWidth="1"/>
    <col min="6" max="6" width="97.125" style="480" customWidth="1"/>
    <col min="7" max="16384" width="9" style="480"/>
  </cols>
  <sheetData>
    <row r="1" spans="1:6" ht="31.5" customHeight="1" x14ac:dyDescent="0.15">
      <c r="A1" s="1345" t="s">
        <v>404</v>
      </c>
      <c r="B1" s="1345"/>
      <c r="C1" s="1345"/>
      <c r="D1" s="1345"/>
      <c r="E1" s="1345"/>
      <c r="F1" s="1345"/>
    </row>
    <row r="2" spans="1:6" ht="22.5" customHeight="1" x14ac:dyDescent="0.15"/>
    <row r="3" spans="1:6" ht="19.5" customHeight="1" x14ac:dyDescent="0.15">
      <c r="B3" s="484"/>
      <c r="D3" s="478" t="s">
        <v>581</v>
      </c>
      <c r="E3" s="479" t="s">
        <v>396</v>
      </c>
    </row>
    <row r="4" spans="1:6" ht="19.5" customHeight="1" x14ac:dyDescent="0.15">
      <c r="B4" s="485"/>
      <c r="D4" s="478" t="s">
        <v>121</v>
      </c>
      <c r="E4" s="481">
        <v>200</v>
      </c>
      <c r="F4" s="482" t="s">
        <v>686</v>
      </c>
    </row>
    <row r="5" spans="1:6" ht="39" customHeight="1" x14ac:dyDescent="0.15">
      <c r="B5" s="485"/>
      <c r="D5" s="478" t="s">
        <v>718</v>
      </c>
      <c r="E5" s="481">
        <v>300</v>
      </c>
      <c r="F5" s="482" t="s">
        <v>686</v>
      </c>
    </row>
    <row r="6" spans="1:6" ht="19.5" customHeight="1" x14ac:dyDescent="0.15">
      <c r="A6" s="486" t="s">
        <v>95</v>
      </c>
      <c r="B6" s="482"/>
      <c r="C6" s="487"/>
      <c r="D6" s="488"/>
      <c r="E6" s="489"/>
      <c r="F6" s="482"/>
    </row>
    <row r="7" spans="1:6" ht="19.5" customHeight="1" x14ac:dyDescent="0.15">
      <c r="A7" s="490" t="s">
        <v>406</v>
      </c>
      <c r="B7" s="482"/>
      <c r="C7" s="487"/>
      <c r="D7" s="488"/>
      <c r="E7" s="489"/>
      <c r="F7" s="482"/>
    </row>
    <row r="8" spans="1:6" ht="19.5" customHeight="1" x14ac:dyDescent="0.15">
      <c r="A8" s="491" t="s">
        <v>148</v>
      </c>
      <c r="B8" s="1339" t="s">
        <v>96</v>
      </c>
      <c r="C8" s="1340"/>
      <c r="D8" s="492" t="s">
        <v>97</v>
      </c>
      <c r="E8" s="493" t="s">
        <v>397</v>
      </c>
      <c r="F8" s="494" t="s">
        <v>719</v>
      </c>
    </row>
    <row r="9" spans="1:6" ht="19.5" customHeight="1" x14ac:dyDescent="0.15">
      <c r="A9" s="1346" t="s">
        <v>423</v>
      </c>
      <c r="B9" s="1341" t="s">
        <v>412</v>
      </c>
      <c r="C9" s="1343" t="s">
        <v>98</v>
      </c>
      <c r="D9" s="1333" t="s">
        <v>99</v>
      </c>
      <c r="E9" s="1330">
        <v>1</v>
      </c>
      <c r="F9" s="495" t="s">
        <v>169</v>
      </c>
    </row>
    <row r="10" spans="1:6" ht="19.5" customHeight="1" x14ac:dyDescent="0.15">
      <c r="A10" s="1346"/>
      <c r="B10" s="1342"/>
      <c r="C10" s="1274"/>
      <c r="D10" s="1334"/>
      <c r="E10" s="1332"/>
      <c r="F10" s="496" t="s">
        <v>290</v>
      </c>
    </row>
    <row r="11" spans="1:6" ht="19.5" customHeight="1" x14ac:dyDescent="0.15">
      <c r="A11" s="1346"/>
      <c r="B11" s="1342"/>
      <c r="C11" s="497" t="s">
        <v>100</v>
      </c>
      <c r="D11" s="498" t="s">
        <v>101</v>
      </c>
      <c r="E11" s="499">
        <v>2</v>
      </c>
      <c r="F11" s="500" t="s">
        <v>170</v>
      </c>
    </row>
    <row r="12" spans="1:6" ht="19.5" customHeight="1" x14ac:dyDescent="0.15">
      <c r="A12" s="1346"/>
      <c r="B12" s="1344" t="s">
        <v>720</v>
      </c>
      <c r="C12" s="1324"/>
      <c r="D12" s="498" t="s">
        <v>738</v>
      </c>
      <c r="E12" s="499">
        <v>3</v>
      </c>
      <c r="F12" s="501" t="s">
        <v>171</v>
      </c>
    </row>
    <row r="13" spans="1:6" ht="19.5" customHeight="1" x14ac:dyDescent="0.15">
      <c r="A13" s="1346"/>
      <c r="B13" s="1353" t="s">
        <v>721</v>
      </c>
      <c r="C13" s="1326" t="s">
        <v>104</v>
      </c>
      <c r="D13" s="502" t="s">
        <v>413</v>
      </c>
      <c r="E13" s="499">
        <v>4</v>
      </c>
      <c r="F13" s="503" t="s">
        <v>172</v>
      </c>
    </row>
    <row r="14" spans="1:6" ht="19.5" customHeight="1" x14ac:dyDescent="0.15">
      <c r="A14" s="1346"/>
      <c r="B14" s="1342"/>
      <c r="C14" s="1315"/>
      <c r="D14" s="1337" t="s">
        <v>414</v>
      </c>
      <c r="E14" s="1330">
        <v>5</v>
      </c>
      <c r="F14" s="495" t="s">
        <v>173</v>
      </c>
    </row>
    <row r="15" spans="1:6" ht="19.5" customHeight="1" x14ac:dyDescent="0.15">
      <c r="A15" s="1346"/>
      <c r="B15" s="1342"/>
      <c r="C15" s="1315"/>
      <c r="D15" s="1338"/>
      <c r="E15" s="1332"/>
      <c r="F15" s="496" t="s">
        <v>174</v>
      </c>
    </row>
    <row r="16" spans="1:6" ht="19.5" customHeight="1" x14ac:dyDescent="0.15">
      <c r="A16" s="1346"/>
      <c r="B16" s="1342"/>
      <c r="C16" s="1315"/>
      <c r="D16" s="1327" t="s">
        <v>415</v>
      </c>
      <c r="E16" s="1330">
        <v>6</v>
      </c>
      <c r="F16" s="504" t="s">
        <v>175</v>
      </c>
    </row>
    <row r="17" spans="1:6" ht="19.5" customHeight="1" x14ac:dyDescent="0.15">
      <c r="A17" s="1347"/>
      <c r="B17" s="1342"/>
      <c r="C17" s="1315"/>
      <c r="D17" s="1328"/>
      <c r="E17" s="1331"/>
      <c r="F17" s="505" t="s">
        <v>176</v>
      </c>
    </row>
    <row r="18" spans="1:6" ht="19.5" customHeight="1" x14ac:dyDescent="0.15">
      <c r="A18" s="1346"/>
      <c r="B18" s="1342"/>
      <c r="C18" s="1317"/>
      <c r="D18" s="1329"/>
      <c r="E18" s="1332"/>
      <c r="F18" s="506" t="s">
        <v>687</v>
      </c>
    </row>
    <row r="19" spans="1:6" ht="19.5" customHeight="1" x14ac:dyDescent="0.15">
      <c r="A19" s="1346"/>
      <c r="B19" s="1342"/>
      <c r="C19" s="1326" t="s">
        <v>105</v>
      </c>
      <c r="D19" s="1337" t="s">
        <v>285</v>
      </c>
      <c r="E19" s="1330">
        <v>7</v>
      </c>
      <c r="F19" s="495" t="s">
        <v>177</v>
      </c>
    </row>
    <row r="20" spans="1:6" ht="19.5" customHeight="1" x14ac:dyDescent="0.15">
      <c r="A20" s="1346"/>
      <c r="B20" s="1342"/>
      <c r="C20" s="1315"/>
      <c r="D20" s="1338"/>
      <c r="E20" s="1332"/>
      <c r="F20" s="496" t="s">
        <v>178</v>
      </c>
    </row>
    <row r="21" spans="1:6" ht="19.5" customHeight="1" x14ac:dyDescent="0.15">
      <c r="A21" s="1346"/>
      <c r="B21" s="1342"/>
      <c r="C21" s="1315"/>
      <c r="D21" s="1333" t="s">
        <v>722</v>
      </c>
      <c r="E21" s="1330">
        <v>8</v>
      </c>
      <c r="F21" s="507" t="s">
        <v>179</v>
      </c>
    </row>
    <row r="22" spans="1:6" ht="19.5" customHeight="1" x14ac:dyDescent="0.15">
      <c r="A22" s="1346"/>
      <c r="B22" s="1342"/>
      <c r="C22" s="1315"/>
      <c r="D22" s="1334"/>
      <c r="E22" s="1332"/>
      <c r="F22" s="508" t="s">
        <v>291</v>
      </c>
    </row>
    <row r="23" spans="1:6" ht="19.5" customHeight="1" x14ac:dyDescent="0.15">
      <c r="A23" s="1346"/>
      <c r="B23" s="1342"/>
      <c r="C23" s="1315"/>
      <c r="D23" s="1327" t="s">
        <v>416</v>
      </c>
      <c r="E23" s="1330">
        <v>9</v>
      </c>
      <c r="F23" s="495" t="s">
        <v>180</v>
      </c>
    </row>
    <row r="24" spans="1:6" ht="19.5" customHeight="1" x14ac:dyDescent="0.15">
      <c r="A24" s="1346"/>
      <c r="B24" s="1342"/>
      <c r="C24" s="1315"/>
      <c r="D24" s="1328"/>
      <c r="E24" s="1331"/>
      <c r="F24" s="505" t="s">
        <v>181</v>
      </c>
    </row>
    <row r="25" spans="1:6" ht="19.5" customHeight="1" x14ac:dyDescent="0.15">
      <c r="A25" s="1347"/>
      <c r="B25" s="1342"/>
      <c r="C25" s="1315"/>
      <c r="D25" s="1328"/>
      <c r="E25" s="1331"/>
      <c r="F25" s="509" t="s">
        <v>182</v>
      </c>
    </row>
    <row r="26" spans="1:6" ht="19.5" customHeight="1" x14ac:dyDescent="0.15">
      <c r="A26" s="1347"/>
      <c r="B26" s="1342"/>
      <c r="C26" s="1315"/>
      <c r="D26" s="1328"/>
      <c r="E26" s="1331"/>
      <c r="F26" s="496" t="s">
        <v>688</v>
      </c>
    </row>
    <row r="27" spans="1:6" ht="19.5" customHeight="1" x14ac:dyDescent="0.15">
      <c r="A27" s="1346"/>
      <c r="B27" s="1342"/>
      <c r="C27" s="1317"/>
      <c r="D27" s="1329"/>
      <c r="E27" s="1332"/>
      <c r="F27" s="509" t="s">
        <v>684</v>
      </c>
    </row>
    <row r="28" spans="1:6" ht="19.5" customHeight="1" x14ac:dyDescent="0.15">
      <c r="A28" s="1346"/>
      <c r="B28" s="1342"/>
      <c r="C28" s="1324" t="s">
        <v>106</v>
      </c>
      <c r="D28" s="510" t="s">
        <v>286</v>
      </c>
      <c r="E28" s="499">
        <v>10</v>
      </c>
      <c r="F28" s="500" t="s">
        <v>183</v>
      </c>
    </row>
    <row r="29" spans="1:6" ht="19.5" customHeight="1" x14ac:dyDescent="0.15">
      <c r="A29" s="1346"/>
      <c r="B29" s="1342"/>
      <c r="C29" s="1324"/>
      <c r="D29" s="511" t="s">
        <v>287</v>
      </c>
      <c r="E29" s="499">
        <v>11</v>
      </c>
      <c r="F29" s="512" t="s">
        <v>184</v>
      </c>
    </row>
    <row r="30" spans="1:6" ht="19.5" customHeight="1" x14ac:dyDescent="0.15">
      <c r="A30" s="1347"/>
      <c r="B30" s="1342"/>
      <c r="C30" s="1325"/>
      <c r="D30" s="511" t="s">
        <v>277</v>
      </c>
      <c r="E30" s="499">
        <v>12</v>
      </c>
      <c r="F30" s="503" t="s">
        <v>185</v>
      </c>
    </row>
    <row r="31" spans="1:6" ht="19.5" customHeight="1" x14ac:dyDescent="0.15">
      <c r="A31" s="1347"/>
      <c r="B31" s="1342"/>
      <c r="C31" s="1325"/>
      <c r="D31" s="1335" t="s">
        <v>683</v>
      </c>
      <c r="E31" s="1269">
        <v>100</v>
      </c>
      <c r="F31" s="513" t="s">
        <v>684</v>
      </c>
    </row>
    <row r="32" spans="1:6" ht="19.5" customHeight="1" x14ac:dyDescent="0.15">
      <c r="A32" s="1346"/>
      <c r="B32" s="1342"/>
      <c r="C32" s="1324"/>
      <c r="D32" s="1336"/>
      <c r="E32" s="1278"/>
      <c r="F32" s="500" t="s">
        <v>685</v>
      </c>
    </row>
    <row r="33" spans="1:6" ht="19.5" customHeight="1" x14ac:dyDescent="0.15">
      <c r="A33" s="1346"/>
      <c r="B33" s="1342"/>
      <c r="C33" s="1326" t="s">
        <v>107</v>
      </c>
      <c r="D33" s="510" t="s">
        <v>288</v>
      </c>
      <c r="E33" s="499">
        <v>13</v>
      </c>
      <c r="F33" s="512" t="s">
        <v>186</v>
      </c>
    </row>
    <row r="34" spans="1:6" ht="19.5" customHeight="1" x14ac:dyDescent="0.15">
      <c r="A34" s="1346"/>
      <c r="B34" s="1342"/>
      <c r="C34" s="1315"/>
      <c r="D34" s="511" t="s">
        <v>289</v>
      </c>
      <c r="E34" s="499">
        <v>14</v>
      </c>
      <c r="F34" s="500" t="s">
        <v>187</v>
      </c>
    </row>
    <row r="35" spans="1:6" ht="19.5" customHeight="1" x14ac:dyDescent="0.15">
      <c r="A35" s="1346"/>
      <c r="B35" s="1342"/>
      <c r="C35" s="1315"/>
      <c r="D35" s="1327" t="s">
        <v>417</v>
      </c>
      <c r="E35" s="1330">
        <v>15</v>
      </c>
      <c r="F35" s="495" t="s">
        <v>188</v>
      </c>
    </row>
    <row r="36" spans="1:6" ht="19.5" customHeight="1" x14ac:dyDescent="0.15">
      <c r="A36" s="1346"/>
      <c r="B36" s="1342"/>
      <c r="C36" s="1315"/>
      <c r="D36" s="1328"/>
      <c r="E36" s="1331"/>
      <c r="F36" s="505" t="s">
        <v>189</v>
      </c>
    </row>
    <row r="37" spans="1:6" ht="19.5" customHeight="1" x14ac:dyDescent="0.15">
      <c r="A37" s="1346"/>
      <c r="B37" s="1342"/>
      <c r="C37" s="1315"/>
      <c r="D37" s="1328"/>
      <c r="E37" s="1331"/>
      <c r="F37" s="505" t="s">
        <v>182</v>
      </c>
    </row>
    <row r="38" spans="1:6" ht="19.5" customHeight="1" x14ac:dyDescent="0.15">
      <c r="A38" s="1347"/>
      <c r="B38" s="1342"/>
      <c r="C38" s="1315"/>
      <c r="D38" s="1328"/>
      <c r="E38" s="1331"/>
      <c r="F38" s="509" t="s">
        <v>190</v>
      </c>
    </row>
    <row r="39" spans="1:6" ht="19.5" customHeight="1" x14ac:dyDescent="0.15">
      <c r="A39" s="1347"/>
      <c r="B39" s="1342"/>
      <c r="C39" s="1315"/>
      <c r="D39" s="1328"/>
      <c r="E39" s="1331"/>
      <c r="F39" s="496" t="s">
        <v>688</v>
      </c>
    </row>
    <row r="40" spans="1:6" ht="19.5" customHeight="1" x14ac:dyDescent="0.15">
      <c r="A40" s="1347"/>
      <c r="B40" s="1342"/>
      <c r="C40" s="1315"/>
      <c r="D40" s="1328"/>
      <c r="E40" s="1331"/>
      <c r="F40" s="509" t="s">
        <v>684</v>
      </c>
    </row>
    <row r="41" spans="1:6" ht="19.5" customHeight="1" x14ac:dyDescent="0.15">
      <c r="A41" s="1346"/>
      <c r="B41" s="1342"/>
      <c r="C41" s="1317"/>
      <c r="D41" s="1329"/>
      <c r="E41" s="1332"/>
      <c r="F41" s="500" t="s">
        <v>689</v>
      </c>
    </row>
    <row r="42" spans="1:6" ht="19.5" customHeight="1" x14ac:dyDescent="0.15">
      <c r="A42" s="1346"/>
      <c r="B42" s="1342"/>
      <c r="C42" s="1355" t="s">
        <v>723</v>
      </c>
      <c r="D42" s="1356" t="s">
        <v>109</v>
      </c>
      <c r="E42" s="1358">
        <v>16</v>
      </c>
      <c r="F42" s="507" t="s">
        <v>292</v>
      </c>
    </row>
    <row r="43" spans="1:6" ht="19.5" customHeight="1" x14ac:dyDescent="0.15">
      <c r="A43" s="1346"/>
      <c r="B43" s="1354"/>
      <c r="C43" s="1265"/>
      <c r="D43" s="1357"/>
      <c r="E43" s="1271"/>
      <c r="F43" s="508" t="s">
        <v>293</v>
      </c>
    </row>
    <row r="44" spans="1:6" ht="15" customHeight="1" x14ac:dyDescent="0.15">
      <c r="B44" s="514"/>
      <c r="C44" s="514"/>
      <c r="D44" s="515"/>
      <c r="E44" s="516"/>
    </row>
    <row r="45" spans="1:6" ht="15" customHeight="1" x14ac:dyDescent="0.15">
      <c r="A45" s="490" t="s">
        <v>407</v>
      </c>
      <c r="B45" s="482"/>
      <c r="C45" s="517"/>
      <c r="D45" s="488"/>
      <c r="E45" s="489"/>
      <c r="F45" s="482"/>
    </row>
    <row r="46" spans="1:6" ht="19.5" customHeight="1" x14ac:dyDescent="0.15">
      <c r="A46" s="491" t="s">
        <v>148</v>
      </c>
      <c r="B46" s="1339" t="s">
        <v>96</v>
      </c>
      <c r="C46" s="1340"/>
      <c r="D46" s="492" t="s">
        <v>97</v>
      </c>
      <c r="E46" s="479" t="s">
        <v>397</v>
      </c>
      <c r="F46" s="494" t="s">
        <v>719</v>
      </c>
    </row>
    <row r="47" spans="1:6" ht="19.5" customHeight="1" x14ac:dyDescent="0.15">
      <c r="A47" s="1348" t="s">
        <v>405</v>
      </c>
      <c r="B47" s="1344" t="s">
        <v>724</v>
      </c>
      <c r="C47" s="1324"/>
      <c r="D47" s="518" t="s">
        <v>398</v>
      </c>
      <c r="E47" s="519">
        <v>17</v>
      </c>
      <c r="F47" s="500" t="s">
        <v>191</v>
      </c>
    </row>
    <row r="48" spans="1:6" ht="19.5" customHeight="1" x14ac:dyDescent="0.15">
      <c r="A48" s="1348"/>
      <c r="B48" s="1344"/>
      <c r="C48" s="1324"/>
      <c r="D48" s="518" t="s">
        <v>399</v>
      </c>
      <c r="E48" s="519">
        <v>18</v>
      </c>
      <c r="F48" s="500" t="s">
        <v>418</v>
      </c>
    </row>
    <row r="49" spans="1:6" ht="19.5" customHeight="1" x14ac:dyDescent="0.15">
      <c r="A49" s="1348"/>
      <c r="B49" s="1344"/>
      <c r="C49" s="1324"/>
      <c r="D49" s="518" t="s">
        <v>400</v>
      </c>
      <c r="E49" s="519">
        <v>19</v>
      </c>
      <c r="F49" s="500" t="s">
        <v>419</v>
      </c>
    </row>
    <row r="50" spans="1:6" ht="19.5" customHeight="1" x14ac:dyDescent="0.15">
      <c r="A50" s="1348"/>
      <c r="B50" s="1344"/>
      <c r="C50" s="1324"/>
      <c r="D50" s="518" t="s">
        <v>401</v>
      </c>
      <c r="E50" s="519">
        <v>20</v>
      </c>
      <c r="F50" s="520" t="s">
        <v>408</v>
      </c>
    </row>
    <row r="51" spans="1:6" ht="19.5" customHeight="1" x14ac:dyDescent="0.15">
      <c r="A51" s="1348"/>
      <c r="B51" s="1344"/>
      <c r="C51" s="1324"/>
      <c r="D51" s="518" t="s">
        <v>402</v>
      </c>
      <c r="E51" s="519">
        <v>21</v>
      </c>
      <c r="F51" s="500" t="s">
        <v>420</v>
      </c>
    </row>
    <row r="52" spans="1:6" ht="19.5" customHeight="1" x14ac:dyDescent="0.15">
      <c r="A52" s="1348"/>
      <c r="B52" s="1344"/>
      <c r="C52" s="1324"/>
      <c r="D52" s="518" t="s">
        <v>403</v>
      </c>
      <c r="E52" s="519">
        <v>22</v>
      </c>
      <c r="F52" s="500" t="s">
        <v>421</v>
      </c>
    </row>
    <row r="53" spans="1:6" ht="19.5" customHeight="1" x14ac:dyDescent="0.15">
      <c r="A53" s="1348"/>
      <c r="B53" s="1344"/>
      <c r="C53" s="1324"/>
      <c r="D53" s="518" t="s">
        <v>129</v>
      </c>
      <c r="E53" s="519">
        <v>23</v>
      </c>
      <c r="F53" s="521" t="s">
        <v>192</v>
      </c>
    </row>
    <row r="54" spans="1:6" ht="15" customHeight="1" x14ac:dyDescent="0.15">
      <c r="A54" s="522"/>
      <c r="B54" s="523"/>
      <c r="C54" s="523"/>
      <c r="D54" s="524"/>
      <c r="E54" s="525"/>
      <c r="F54" s="522"/>
    </row>
    <row r="55" spans="1:6" ht="19.5" customHeight="1" x14ac:dyDescent="0.15">
      <c r="A55" s="486" t="s">
        <v>588</v>
      </c>
      <c r="C55" s="484"/>
      <c r="D55" s="526"/>
      <c r="E55" s="527"/>
    </row>
    <row r="56" spans="1:6" ht="19.5" customHeight="1" x14ac:dyDescent="0.15">
      <c r="A56" s="487" t="s">
        <v>589</v>
      </c>
      <c r="C56" s="484"/>
      <c r="D56" s="526"/>
      <c r="E56" s="527"/>
    </row>
    <row r="57" spans="1:6" ht="18.75" x14ac:dyDescent="0.15">
      <c r="A57" s="528" t="s">
        <v>148</v>
      </c>
      <c r="B57" s="1351" t="s">
        <v>96</v>
      </c>
      <c r="C57" s="1352"/>
      <c r="D57" s="529" t="s">
        <v>27</v>
      </c>
      <c r="E57" s="530" t="s">
        <v>397</v>
      </c>
      <c r="F57" s="494" t="s">
        <v>719</v>
      </c>
    </row>
    <row r="58" spans="1:6" ht="18.75" customHeight="1" x14ac:dyDescent="0.15">
      <c r="A58" s="1293" t="s">
        <v>409</v>
      </c>
      <c r="B58" s="1261" t="s">
        <v>354</v>
      </c>
      <c r="C58" s="1261" t="s">
        <v>111</v>
      </c>
      <c r="D58" s="1304" t="s">
        <v>590</v>
      </c>
      <c r="E58" s="1306">
        <v>109</v>
      </c>
      <c r="F58" s="512" t="s">
        <v>591</v>
      </c>
    </row>
    <row r="59" spans="1:6" ht="18.75" customHeight="1" x14ac:dyDescent="0.15">
      <c r="A59" s="1293"/>
      <c r="B59" s="1262"/>
      <c r="C59" s="1262"/>
      <c r="D59" s="1305"/>
      <c r="E59" s="1307"/>
      <c r="F59" s="508" t="s">
        <v>592</v>
      </c>
    </row>
    <row r="60" spans="1:6" ht="18.75" customHeight="1" x14ac:dyDescent="0.15">
      <c r="A60" s="1293"/>
      <c r="B60" s="1262"/>
      <c r="C60" s="1262"/>
      <c r="D60" s="1272" t="s">
        <v>593</v>
      </c>
      <c r="E60" s="1306">
        <v>24</v>
      </c>
      <c r="F60" s="512" t="s">
        <v>294</v>
      </c>
    </row>
    <row r="61" spans="1:6" ht="18.75" customHeight="1" x14ac:dyDescent="0.15">
      <c r="A61" s="1293"/>
      <c r="B61" s="1262"/>
      <c r="C61" s="1262"/>
      <c r="D61" s="1274"/>
      <c r="E61" s="1307"/>
      <c r="F61" s="508" t="s">
        <v>295</v>
      </c>
    </row>
    <row r="62" spans="1:6" ht="18.75" customHeight="1" x14ac:dyDescent="0.15">
      <c r="A62" s="1293"/>
      <c r="B62" s="1262"/>
      <c r="C62" s="1262"/>
      <c r="D62" s="1349" t="s">
        <v>594</v>
      </c>
      <c r="E62" s="1306">
        <v>25</v>
      </c>
      <c r="F62" s="512" t="s">
        <v>296</v>
      </c>
    </row>
    <row r="63" spans="1:6" ht="18.75" customHeight="1" x14ac:dyDescent="0.15">
      <c r="A63" s="1293"/>
      <c r="B63" s="1262"/>
      <c r="C63" s="1262"/>
      <c r="D63" s="1350"/>
      <c r="E63" s="1311"/>
      <c r="F63" s="508" t="s">
        <v>297</v>
      </c>
    </row>
    <row r="64" spans="1:6" ht="18.75" customHeight="1" x14ac:dyDescent="0.15">
      <c r="A64" s="1293"/>
      <c r="B64" s="1262"/>
      <c r="C64" s="1262"/>
      <c r="D64" s="1272" t="s">
        <v>595</v>
      </c>
      <c r="E64" s="1306">
        <v>26</v>
      </c>
      <c r="F64" s="512" t="s">
        <v>298</v>
      </c>
    </row>
    <row r="65" spans="1:6" ht="18.75" customHeight="1" x14ac:dyDescent="0.15">
      <c r="A65" s="1293"/>
      <c r="B65" s="1262"/>
      <c r="C65" s="1262"/>
      <c r="D65" s="1310"/>
      <c r="E65" s="1311"/>
      <c r="F65" s="508" t="s">
        <v>299</v>
      </c>
    </row>
    <row r="66" spans="1:6" ht="18.75" customHeight="1" x14ac:dyDescent="0.15">
      <c r="A66" s="1293"/>
      <c r="B66" s="1262"/>
      <c r="C66" s="1262"/>
      <c r="D66" s="1272" t="s">
        <v>596</v>
      </c>
      <c r="E66" s="1306">
        <v>27</v>
      </c>
      <c r="F66" s="512" t="s">
        <v>300</v>
      </c>
    </row>
    <row r="67" spans="1:6" ht="18.75" customHeight="1" x14ac:dyDescent="0.15">
      <c r="A67" s="1293"/>
      <c r="B67" s="1262"/>
      <c r="C67" s="1262"/>
      <c r="D67" s="1310"/>
      <c r="E67" s="1311"/>
      <c r="F67" s="508" t="s">
        <v>301</v>
      </c>
    </row>
    <row r="68" spans="1:6" ht="18.75" customHeight="1" x14ac:dyDescent="0.15">
      <c r="A68" s="1293"/>
      <c r="B68" s="1262"/>
      <c r="C68" s="531" t="s">
        <v>341</v>
      </c>
      <c r="D68" s="532" t="s">
        <v>170</v>
      </c>
      <c r="E68" s="533">
        <v>28</v>
      </c>
      <c r="F68" s="534" t="s">
        <v>170</v>
      </c>
    </row>
    <row r="69" spans="1:6" ht="18.75" customHeight="1" x14ac:dyDescent="0.15">
      <c r="A69" s="1293"/>
      <c r="B69" s="1312" t="s">
        <v>725</v>
      </c>
      <c r="C69" s="1313"/>
      <c r="D69" s="1304" t="s">
        <v>597</v>
      </c>
      <c r="E69" s="1306">
        <v>29</v>
      </c>
      <c r="F69" s="504" t="s">
        <v>387</v>
      </c>
    </row>
    <row r="70" spans="1:6" ht="18.75" customHeight="1" x14ac:dyDescent="0.15">
      <c r="A70" s="1293"/>
      <c r="B70" s="1314"/>
      <c r="C70" s="1315"/>
      <c r="D70" s="1308"/>
      <c r="E70" s="1309"/>
      <c r="F70" s="505" t="s">
        <v>193</v>
      </c>
    </row>
    <row r="71" spans="1:6" ht="37.5" x14ac:dyDescent="0.15">
      <c r="A71" s="1293"/>
      <c r="B71" s="1316"/>
      <c r="C71" s="1317"/>
      <c r="D71" s="1305"/>
      <c r="E71" s="1307"/>
      <c r="F71" s="535" t="s">
        <v>422</v>
      </c>
    </row>
    <row r="72" spans="1:6" ht="18.75" customHeight="1" x14ac:dyDescent="0.15">
      <c r="A72" s="1293"/>
      <c r="B72" s="1261" t="s">
        <v>726</v>
      </c>
      <c r="C72" s="1313" t="s">
        <v>319</v>
      </c>
      <c r="D72" s="1318" t="s">
        <v>320</v>
      </c>
      <c r="E72" s="1306">
        <v>30</v>
      </c>
      <c r="F72" s="507" t="s">
        <v>194</v>
      </c>
    </row>
    <row r="73" spans="1:6" ht="18.75" customHeight="1" x14ac:dyDescent="0.15">
      <c r="A73" s="1293"/>
      <c r="B73" s="1262"/>
      <c r="C73" s="1315"/>
      <c r="D73" s="1319"/>
      <c r="E73" s="1309"/>
      <c r="F73" s="505" t="s">
        <v>195</v>
      </c>
    </row>
    <row r="74" spans="1:6" ht="18.75" customHeight="1" x14ac:dyDescent="0.15">
      <c r="A74" s="1293"/>
      <c r="B74" s="1262"/>
      <c r="C74" s="1315"/>
      <c r="D74" s="1319"/>
      <c r="E74" s="1309"/>
      <c r="F74" s="495" t="s">
        <v>196</v>
      </c>
    </row>
    <row r="75" spans="1:6" ht="18.75" customHeight="1" x14ac:dyDescent="0.15">
      <c r="A75" s="1293"/>
      <c r="B75" s="1262"/>
      <c r="C75" s="1315"/>
      <c r="D75" s="1319"/>
      <c r="E75" s="1309"/>
      <c r="F75" s="536" t="s">
        <v>197</v>
      </c>
    </row>
    <row r="76" spans="1:6" ht="18.75" customHeight="1" x14ac:dyDescent="0.15">
      <c r="A76" s="1293"/>
      <c r="B76" s="1262"/>
      <c r="C76" s="1315"/>
      <c r="D76" s="1319"/>
      <c r="E76" s="1309"/>
      <c r="F76" s="536" t="s">
        <v>198</v>
      </c>
    </row>
    <row r="77" spans="1:6" ht="18.75" customHeight="1" x14ac:dyDescent="0.15">
      <c r="A77" s="1293"/>
      <c r="B77" s="1262"/>
      <c r="C77" s="1315"/>
      <c r="D77" s="1319"/>
      <c r="E77" s="1309"/>
      <c r="F77" s="536" t="s">
        <v>690</v>
      </c>
    </row>
    <row r="78" spans="1:6" ht="18.75" customHeight="1" x14ac:dyDescent="0.15">
      <c r="A78" s="1293"/>
      <c r="B78" s="1262"/>
      <c r="C78" s="1315"/>
      <c r="D78" s="1319"/>
      <c r="E78" s="1309"/>
      <c r="F78" s="536" t="s">
        <v>199</v>
      </c>
    </row>
    <row r="79" spans="1:6" ht="18.75" customHeight="1" x14ac:dyDescent="0.15">
      <c r="A79" s="1293"/>
      <c r="B79" s="1262"/>
      <c r="C79" s="1317"/>
      <c r="D79" s="1320"/>
      <c r="E79" s="1307"/>
      <c r="F79" s="535" t="s">
        <v>200</v>
      </c>
    </row>
    <row r="80" spans="1:6" ht="18.75" customHeight="1" x14ac:dyDescent="0.15">
      <c r="A80" s="1293"/>
      <c r="B80" s="1262"/>
      <c r="C80" s="1313" t="s">
        <v>16</v>
      </c>
      <c r="D80" s="1318" t="s">
        <v>321</v>
      </c>
      <c r="E80" s="1306">
        <v>31</v>
      </c>
      <c r="F80" s="507" t="s">
        <v>201</v>
      </c>
    </row>
    <row r="81" spans="1:6" ht="18.75" customHeight="1" x14ac:dyDescent="0.15">
      <c r="A81" s="1293"/>
      <c r="B81" s="1262"/>
      <c r="C81" s="1315"/>
      <c r="D81" s="1319"/>
      <c r="E81" s="1309"/>
      <c r="F81" s="536" t="s">
        <v>202</v>
      </c>
    </row>
    <row r="82" spans="1:6" ht="18.75" customHeight="1" x14ac:dyDescent="0.15">
      <c r="A82" s="1293"/>
      <c r="B82" s="1262"/>
      <c r="C82" s="1315"/>
      <c r="D82" s="1319"/>
      <c r="E82" s="1309"/>
      <c r="F82" s="536" t="s">
        <v>203</v>
      </c>
    </row>
    <row r="83" spans="1:6" ht="18.75" customHeight="1" x14ac:dyDescent="0.15">
      <c r="A83" s="1293"/>
      <c r="B83" s="1262"/>
      <c r="C83" s="1315"/>
      <c r="D83" s="1319"/>
      <c r="E83" s="1309"/>
      <c r="F83" s="505" t="s">
        <v>204</v>
      </c>
    </row>
    <row r="84" spans="1:6" ht="18.75" customHeight="1" x14ac:dyDescent="0.15">
      <c r="A84" s="1293"/>
      <c r="B84" s="1262"/>
      <c r="C84" s="1315"/>
      <c r="D84" s="1319"/>
      <c r="E84" s="1309"/>
      <c r="F84" s="536" t="s">
        <v>302</v>
      </c>
    </row>
    <row r="85" spans="1:6" ht="18.75" customHeight="1" x14ac:dyDescent="0.15">
      <c r="A85" s="1293"/>
      <c r="B85" s="1262"/>
      <c r="C85" s="1315"/>
      <c r="D85" s="1319"/>
      <c r="E85" s="1309"/>
      <c r="F85" s="536" t="s">
        <v>205</v>
      </c>
    </row>
    <row r="86" spans="1:6" ht="18.75" customHeight="1" x14ac:dyDescent="0.15">
      <c r="A86" s="1293"/>
      <c r="B86" s="1262"/>
      <c r="C86" s="1315"/>
      <c r="D86" s="1319"/>
      <c r="E86" s="1309"/>
      <c r="F86" s="505" t="s">
        <v>206</v>
      </c>
    </row>
    <row r="87" spans="1:6" ht="18.75" customHeight="1" x14ac:dyDescent="0.15">
      <c r="A87" s="1293"/>
      <c r="B87" s="1262"/>
      <c r="C87" s="1315"/>
      <c r="D87" s="1319"/>
      <c r="E87" s="1309"/>
      <c r="F87" s="505" t="s">
        <v>303</v>
      </c>
    </row>
    <row r="88" spans="1:6" ht="18.75" customHeight="1" x14ac:dyDescent="0.15">
      <c r="A88" s="1293"/>
      <c r="B88" s="1262"/>
      <c r="C88" s="1315"/>
      <c r="D88" s="1319"/>
      <c r="E88" s="1309"/>
      <c r="F88" s="505" t="s">
        <v>304</v>
      </c>
    </row>
    <row r="89" spans="1:6" ht="18.75" customHeight="1" x14ac:dyDescent="0.15">
      <c r="A89" s="1293"/>
      <c r="B89" s="1262"/>
      <c r="C89" s="1315"/>
      <c r="D89" s="1319"/>
      <c r="E89" s="1309"/>
      <c r="F89" s="505" t="s">
        <v>207</v>
      </c>
    </row>
    <row r="90" spans="1:6" ht="18.75" customHeight="1" x14ac:dyDescent="0.15">
      <c r="A90" s="1293"/>
      <c r="B90" s="1262"/>
      <c r="C90" s="1315"/>
      <c r="D90" s="1319"/>
      <c r="E90" s="1309"/>
      <c r="F90" s="536" t="s">
        <v>208</v>
      </c>
    </row>
    <row r="91" spans="1:6" ht="18.75" customHeight="1" x14ac:dyDescent="0.15">
      <c r="A91" s="1293"/>
      <c r="B91" s="1262"/>
      <c r="C91" s="1315"/>
      <c r="D91" s="1319"/>
      <c r="E91" s="1309"/>
      <c r="F91" s="495" t="s">
        <v>209</v>
      </c>
    </row>
    <row r="92" spans="1:6" ht="18.75" customHeight="1" x14ac:dyDescent="0.15">
      <c r="A92" s="1293"/>
      <c r="B92" s="1262"/>
      <c r="C92" s="1315"/>
      <c r="D92" s="1319"/>
      <c r="E92" s="1309"/>
      <c r="F92" s="505" t="s">
        <v>305</v>
      </c>
    </row>
    <row r="93" spans="1:6" ht="18.75" customHeight="1" x14ac:dyDescent="0.15">
      <c r="A93" s="1293"/>
      <c r="B93" s="1262"/>
      <c r="C93" s="1315"/>
      <c r="D93" s="1319"/>
      <c r="E93" s="1309"/>
      <c r="F93" s="505" t="s">
        <v>210</v>
      </c>
    </row>
    <row r="94" spans="1:6" ht="18.75" customHeight="1" x14ac:dyDescent="0.15">
      <c r="A94" s="1293"/>
      <c r="B94" s="1262"/>
      <c r="C94" s="1315"/>
      <c r="D94" s="1319"/>
      <c r="E94" s="1309"/>
      <c r="F94" s="536" t="s">
        <v>211</v>
      </c>
    </row>
    <row r="95" spans="1:6" ht="18.75" customHeight="1" x14ac:dyDescent="0.15">
      <c r="A95" s="1293"/>
      <c r="B95" s="1262"/>
      <c r="C95" s="1317"/>
      <c r="D95" s="1320"/>
      <c r="E95" s="1307"/>
      <c r="F95" s="535" t="s">
        <v>220</v>
      </c>
    </row>
    <row r="96" spans="1:6" ht="18.75" customHeight="1" x14ac:dyDescent="0.15">
      <c r="A96" s="1293"/>
      <c r="B96" s="1262"/>
      <c r="C96" s="1313" t="s">
        <v>17</v>
      </c>
      <c r="D96" s="1321" t="s">
        <v>598</v>
      </c>
      <c r="E96" s="1306">
        <v>32</v>
      </c>
      <c r="F96" s="504" t="s">
        <v>212</v>
      </c>
    </row>
    <row r="97" spans="1:6" ht="18.75" customHeight="1" x14ac:dyDescent="0.15">
      <c r="A97" s="1293"/>
      <c r="B97" s="1262"/>
      <c r="C97" s="1315"/>
      <c r="D97" s="1322"/>
      <c r="E97" s="1309"/>
      <c r="F97" s="505" t="s">
        <v>213</v>
      </c>
    </row>
    <row r="98" spans="1:6" ht="18.75" customHeight="1" x14ac:dyDescent="0.15">
      <c r="A98" s="1293"/>
      <c r="B98" s="1262"/>
      <c r="C98" s="1315"/>
      <c r="D98" s="1322"/>
      <c r="E98" s="1309"/>
      <c r="F98" s="505" t="s">
        <v>306</v>
      </c>
    </row>
    <row r="99" spans="1:6" ht="18.75" customHeight="1" x14ac:dyDescent="0.15">
      <c r="A99" s="1293"/>
      <c r="B99" s="1262"/>
      <c r="C99" s="1315"/>
      <c r="D99" s="1322"/>
      <c r="E99" s="1309"/>
      <c r="F99" s="505" t="s">
        <v>307</v>
      </c>
    </row>
    <row r="100" spans="1:6" ht="18.75" customHeight="1" x14ac:dyDescent="0.15">
      <c r="A100" s="1293"/>
      <c r="B100" s="1262"/>
      <c r="C100" s="1315"/>
      <c r="D100" s="1322"/>
      <c r="E100" s="1309"/>
      <c r="F100" s="495" t="s">
        <v>214</v>
      </c>
    </row>
    <row r="101" spans="1:6" ht="18.75" customHeight="1" x14ac:dyDescent="0.15">
      <c r="A101" s="1293"/>
      <c r="B101" s="1262"/>
      <c r="C101" s="1315"/>
      <c r="D101" s="1322"/>
      <c r="E101" s="1309"/>
      <c r="F101" s="505" t="s">
        <v>215</v>
      </c>
    </row>
    <row r="102" spans="1:6" ht="18.75" customHeight="1" x14ac:dyDescent="0.15">
      <c r="A102" s="1293"/>
      <c r="B102" s="1262"/>
      <c r="C102" s="1315"/>
      <c r="D102" s="1322"/>
      <c r="E102" s="1309"/>
      <c r="F102" s="537" t="s">
        <v>216</v>
      </c>
    </row>
    <row r="103" spans="1:6" ht="18.75" customHeight="1" x14ac:dyDescent="0.15">
      <c r="A103" s="1293"/>
      <c r="B103" s="1262"/>
      <c r="C103" s="1317"/>
      <c r="D103" s="1323"/>
      <c r="E103" s="1307"/>
      <c r="F103" s="535" t="s">
        <v>308</v>
      </c>
    </row>
    <row r="104" spans="1:6" ht="18.75" customHeight="1" x14ac:dyDescent="0.15">
      <c r="A104" s="1293"/>
      <c r="B104" s="1262"/>
      <c r="C104" s="1261" t="s">
        <v>18</v>
      </c>
      <c r="D104" s="1321" t="s">
        <v>322</v>
      </c>
      <c r="E104" s="1306">
        <v>33</v>
      </c>
      <c r="F104" s="504" t="s">
        <v>217</v>
      </c>
    </row>
    <row r="105" spans="1:6" ht="18.75" customHeight="1" x14ac:dyDescent="0.15">
      <c r="A105" s="1293"/>
      <c r="B105" s="1262"/>
      <c r="C105" s="1262"/>
      <c r="D105" s="1322"/>
      <c r="E105" s="1309"/>
      <c r="F105" s="536" t="s">
        <v>218</v>
      </c>
    </row>
    <row r="106" spans="1:6" ht="18.75" customHeight="1" x14ac:dyDescent="0.15">
      <c r="A106" s="1293"/>
      <c r="B106" s="1262"/>
      <c r="C106" s="1262"/>
      <c r="D106" s="1322"/>
      <c r="E106" s="1309"/>
      <c r="F106" s="505" t="s">
        <v>219</v>
      </c>
    </row>
    <row r="107" spans="1:6" ht="18.75" customHeight="1" x14ac:dyDescent="0.15">
      <c r="A107" s="1293"/>
      <c r="B107" s="1262"/>
      <c r="C107" s="1262"/>
      <c r="D107" s="1322"/>
      <c r="E107" s="1309"/>
      <c r="F107" s="505" t="s">
        <v>388</v>
      </c>
    </row>
    <row r="108" spans="1:6" ht="18.75" customHeight="1" x14ac:dyDescent="0.15">
      <c r="A108" s="1293"/>
      <c r="B108" s="1262"/>
      <c r="C108" s="1262"/>
      <c r="D108" s="1322"/>
      <c r="E108" s="1309"/>
      <c r="F108" s="505" t="s">
        <v>309</v>
      </c>
    </row>
    <row r="109" spans="1:6" ht="18.75" customHeight="1" x14ac:dyDescent="0.15">
      <c r="A109" s="1293"/>
      <c r="B109" s="1262"/>
      <c r="C109" s="1262"/>
      <c r="D109" s="1322"/>
      <c r="E109" s="1309"/>
      <c r="F109" s="505" t="s">
        <v>310</v>
      </c>
    </row>
    <row r="110" spans="1:6" ht="18.75" customHeight="1" x14ac:dyDescent="0.15">
      <c r="A110" s="1293"/>
      <c r="B110" s="1262"/>
      <c r="C110" s="1262"/>
      <c r="D110" s="1322"/>
      <c r="E110" s="1309"/>
      <c r="F110" s="538" t="s">
        <v>311</v>
      </c>
    </row>
    <row r="111" spans="1:6" ht="18.75" customHeight="1" x14ac:dyDescent="0.15">
      <c r="A111" s="1293"/>
      <c r="B111" s="1303"/>
      <c r="C111" s="1303"/>
      <c r="D111" s="1323"/>
      <c r="E111" s="1307"/>
      <c r="F111" s="535" t="s">
        <v>220</v>
      </c>
    </row>
    <row r="112" spans="1:6" ht="15" customHeight="1" x14ac:dyDescent="0.15">
      <c r="B112" s="484"/>
      <c r="C112" s="484"/>
      <c r="D112" s="526"/>
      <c r="E112" s="539"/>
    </row>
    <row r="113" spans="1:6" ht="19.5" customHeight="1" x14ac:dyDescent="0.15">
      <c r="A113" s="490" t="s">
        <v>599</v>
      </c>
      <c r="C113" s="484"/>
      <c r="D113" s="540"/>
      <c r="E113" s="527"/>
    </row>
    <row r="114" spans="1:6" ht="19.5" customHeight="1" x14ac:dyDescent="0.15">
      <c r="A114" s="1295" t="s">
        <v>148</v>
      </c>
      <c r="B114" s="1298" t="s">
        <v>96</v>
      </c>
      <c r="C114" s="1292"/>
      <c r="D114" s="1296" t="s">
        <v>110</v>
      </c>
      <c r="E114" s="1300" t="s">
        <v>397</v>
      </c>
      <c r="F114" s="1279" t="s">
        <v>719</v>
      </c>
    </row>
    <row r="115" spans="1:6" ht="19.5" customHeight="1" x14ac:dyDescent="0.15">
      <c r="A115" s="1295"/>
      <c r="B115" s="541"/>
      <c r="C115" s="529" t="s">
        <v>115</v>
      </c>
      <c r="D115" s="1302"/>
      <c r="E115" s="1301"/>
      <c r="F115" s="1279"/>
    </row>
    <row r="116" spans="1:6" ht="18.75" customHeight="1" x14ac:dyDescent="0.15">
      <c r="A116" s="1293" t="s">
        <v>409</v>
      </c>
      <c r="B116" s="1294" t="s">
        <v>727</v>
      </c>
      <c r="C116" s="542" t="s">
        <v>83</v>
      </c>
      <c r="D116" s="543" t="s">
        <v>150</v>
      </c>
      <c r="E116" s="533">
        <v>34</v>
      </c>
      <c r="F116" s="544" t="s">
        <v>221</v>
      </c>
    </row>
    <row r="117" spans="1:6" ht="18.75" customHeight="1" x14ac:dyDescent="0.15">
      <c r="A117" s="1293"/>
      <c r="B117" s="1294"/>
      <c r="C117" s="1261" t="s">
        <v>116</v>
      </c>
      <c r="D117" s="1304" t="s">
        <v>600</v>
      </c>
      <c r="E117" s="1306">
        <v>35</v>
      </c>
      <c r="F117" s="545" t="s">
        <v>222</v>
      </c>
    </row>
    <row r="118" spans="1:6" ht="18.75" customHeight="1" x14ac:dyDescent="0.15">
      <c r="A118" s="1293"/>
      <c r="B118" s="1294"/>
      <c r="C118" s="1303"/>
      <c r="D118" s="1305"/>
      <c r="E118" s="1307"/>
      <c r="F118" s="546" t="s">
        <v>223</v>
      </c>
    </row>
    <row r="119" spans="1:6" ht="38.25" customHeight="1" x14ac:dyDescent="0.15">
      <c r="A119" s="1293"/>
      <c r="B119" s="1294"/>
      <c r="C119" s="542" t="s">
        <v>728</v>
      </c>
      <c r="D119" s="543" t="s">
        <v>601</v>
      </c>
      <c r="E119" s="533">
        <v>36</v>
      </c>
      <c r="F119" s="534" t="s">
        <v>312</v>
      </c>
    </row>
    <row r="120" spans="1:6" ht="18.75" customHeight="1" x14ac:dyDescent="0.15">
      <c r="A120" s="1293"/>
      <c r="B120" s="1294"/>
      <c r="C120" s="1261" t="s">
        <v>729</v>
      </c>
      <c r="D120" s="1304" t="s">
        <v>602</v>
      </c>
      <c r="E120" s="1306">
        <v>37</v>
      </c>
      <c r="F120" s="545" t="s">
        <v>224</v>
      </c>
    </row>
    <row r="121" spans="1:6" ht="18.75" customHeight="1" x14ac:dyDescent="0.15">
      <c r="A121" s="1293"/>
      <c r="B121" s="1294"/>
      <c r="C121" s="1303"/>
      <c r="D121" s="1305"/>
      <c r="E121" s="1307"/>
      <c r="F121" s="546" t="s">
        <v>225</v>
      </c>
    </row>
    <row r="122" spans="1:6" ht="18" customHeight="1" x14ac:dyDescent="0.15">
      <c r="A122" s="1293"/>
      <c r="B122" s="1294"/>
      <c r="C122" s="542" t="s">
        <v>117</v>
      </c>
      <c r="D122" s="543" t="s">
        <v>151</v>
      </c>
      <c r="E122" s="533">
        <v>38</v>
      </c>
      <c r="F122" s="547" t="s">
        <v>226</v>
      </c>
    </row>
    <row r="123" spans="1:6" ht="18" customHeight="1" x14ac:dyDescent="0.15">
      <c r="A123" s="1293"/>
      <c r="B123" s="1294" t="s">
        <v>730</v>
      </c>
      <c r="C123" s="1263" t="s">
        <v>83</v>
      </c>
      <c r="D123" s="543" t="s">
        <v>152</v>
      </c>
      <c r="E123" s="533">
        <v>39</v>
      </c>
      <c r="F123" s="548" t="s">
        <v>74</v>
      </c>
    </row>
    <row r="124" spans="1:6" ht="18" customHeight="1" x14ac:dyDescent="0.15">
      <c r="A124" s="1293"/>
      <c r="B124" s="1294"/>
      <c r="C124" s="1264"/>
      <c r="D124" s="543" t="s">
        <v>153</v>
      </c>
      <c r="E124" s="533">
        <v>40</v>
      </c>
      <c r="F124" s="549" t="s">
        <v>73</v>
      </c>
    </row>
    <row r="125" spans="1:6" ht="18" customHeight="1" x14ac:dyDescent="0.15">
      <c r="A125" s="1293"/>
      <c r="B125" s="1294"/>
      <c r="C125" s="1264"/>
      <c r="D125" s="1304" t="s">
        <v>603</v>
      </c>
      <c r="E125" s="1306">
        <v>41</v>
      </c>
      <c r="F125" s="550" t="s">
        <v>313</v>
      </c>
    </row>
    <row r="126" spans="1:6" ht="18" customHeight="1" x14ac:dyDescent="0.15">
      <c r="A126" s="1293"/>
      <c r="B126" s="1294"/>
      <c r="C126" s="1264"/>
      <c r="D126" s="1308"/>
      <c r="E126" s="1309"/>
      <c r="F126" s="551" t="s">
        <v>227</v>
      </c>
    </row>
    <row r="127" spans="1:6" ht="18" customHeight="1" x14ac:dyDescent="0.15">
      <c r="A127" s="1293"/>
      <c r="B127" s="1294"/>
      <c r="C127" s="1264"/>
      <c r="D127" s="1308"/>
      <c r="E127" s="1309"/>
      <c r="F127" s="551" t="s">
        <v>228</v>
      </c>
    </row>
    <row r="128" spans="1:6" ht="18" customHeight="1" x14ac:dyDescent="0.15">
      <c r="A128" s="1293"/>
      <c r="B128" s="1294"/>
      <c r="C128" s="1264"/>
      <c r="D128" s="1308"/>
      <c r="E128" s="1309"/>
      <c r="F128" s="551" t="s">
        <v>229</v>
      </c>
    </row>
    <row r="129" spans="1:6" ht="18" customHeight="1" x14ac:dyDescent="0.15">
      <c r="A129" s="1293"/>
      <c r="B129" s="1294"/>
      <c r="C129" s="1265"/>
      <c r="D129" s="1305"/>
      <c r="E129" s="1307"/>
      <c r="F129" s="552" t="s">
        <v>230</v>
      </c>
    </row>
    <row r="130" spans="1:6" ht="18" customHeight="1" x14ac:dyDescent="0.15">
      <c r="A130" s="1293"/>
      <c r="B130" s="1294"/>
      <c r="C130" s="1263" t="s">
        <v>316</v>
      </c>
      <c r="D130" s="543" t="s">
        <v>154</v>
      </c>
      <c r="E130" s="533">
        <v>42</v>
      </c>
      <c r="F130" s="548" t="s">
        <v>72</v>
      </c>
    </row>
    <row r="131" spans="1:6" ht="18" customHeight="1" x14ac:dyDescent="0.15">
      <c r="A131" s="1293"/>
      <c r="B131" s="1294"/>
      <c r="C131" s="1264"/>
      <c r="D131" s="1304" t="s">
        <v>77</v>
      </c>
      <c r="E131" s="1306">
        <v>43</v>
      </c>
      <c r="F131" s="550" t="s">
        <v>235</v>
      </c>
    </row>
    <row r="132" spans="1:6" ht="18" customHeight="1" x14ac:dyDescent="0.15">
      <c r="A132" s="1293"/>
      <c r="B132" s="1294"/>
      <c r="C132" s="1264"/>
      <c r="D132" s="1308"/>
      <c r="E132" s="1309"/>
      <c r="F132" s="553" t="s">
        <v>314</v>
      </c>
    </row>
    <row r="133" spans="1:6" ht="18" customHeight="1" x14ac:dyDescent="0.15">
      <c r="A133" s="1293"/>
      <c r="B133" s="1294"/>
      <c r="C133" s="1264"/>
      <c r="D133" s="1305"/>
      <c r="E133" s="1307"/>
      <c r="F133" s="552" t="s">
        <v>231</v>
      </c>
    </row>
    <row r="134" spans="1:6" ht="18" customHeight="1" x14ac:dyDescent="0.15">
      <c r="A134" s="1293"/>
      <c r="B134" s="1294"/>
      <c r="C134" s="1264"/>
      <c r="D134" s="1304" t="s">
        <v>283</v>
      </c>
      <c r="E134" s="1306">
        <v>44</v>
      </c>
      <c r="F134" s="550" t="s">
        <v>232</v>
      </c>
    </row>
    <row r="135" spans="1:6" ht="18" customHeight="1" x14ac:dyDescent="0.15">
      <c r="A135" s="1293"/>
      <c r="B135" s="1294"/>
      <c r="C135" s="1264"/>
      <c r="D135" s="1308"/>
      <c r="E135" s="1309"/>
      <c r="F135" s="551" t="s">
        <v>315</v>
      </c>
    </row>
    <row r="136" spans="1:6" ht="18" customHeight="1" x14ac:dyDescent="0.15">
      <c r="A136" s="1293"/>
      <c r="B136" s="1294"/>
      <c r="C136" s="1264"/>
      <c r="D136" s="1308"/>
      <c r="E136" s="1309"/>
      <c r="F136" s="551" t="s">
        <v>233</v>
      </c>
    </row>
    <row r="137" spans="1:6" ht="18" customHeight="1" x14ac:dyDescent="0.15">
      <c r="A137" s="1293"/>
      <c r="B137" s="1294"/>
      <c r="C137" s="1264"/>
      <c r="D137" s="1308"/>
      <c r="E137" s="1309"/>
      <c r="F137" s="551" t="s">
        <v>234</v>
      </c>
    </row>
    <row r="138" spans="1:6" ht="18" customHeight="1" x14ac:dyDescent="0.15">
      <c r="A138" s="1293"/>
      <c r="B138" s="1294"/>
      <c r="C138" s="1265"/>
      <c r="D138" s="1305"/>
      <c r="E138" s="1307"/>
      <c r="F138" s="552" t="s">
        <v>236</v>
      </c>
    </row>
    <row r="139" spans="1:6" ht="18" customHeight="1" x14ac:dyDescent="0.15">
      <c r="A139" s="1293"/>
      <c r="B139" s="1294"/>
      <c r="C139" s="1263" t="s">
        <v>728</v>
      </c>
      <c r="D139" s="1304" t="s">
        <v>276</v>
      </c>
      <c r="E139" s="1306">
        <v>45</v>
      </c>
      <c r="F139" s="550" t="s">
        <v>71</v>
      </c>
    </row>
    <row r="140" spans="1:6" ht="18" customHeight="1" x14ac:dyDescent="0.15">
      <c r="A140" s="1293"/>
      <c r="B140" s="1294"/>
      <c r="C140" s="1264"/>
      <c r="D140" s="1305"/>
      <c r="E140" s="1307"/>
      <c r="F140" s="549" t="s">
        <v>238</v>
      </c>
    </row>
    <row r="141" spans="1:6" ht="18" customHeight="1" x14ac:dyDescent="0.15">
      <c r="A141" s="1293"/>
      <c r="B141" s="1294"/>
      <c r="C141" s="1264"/>
      <c r="D141" s="543" t="s">
        <v>155</v>
      </c>
      <c r="E141" s="533">
        <v>46</v>
      </c>
      <c r="F141" s="548" t="s">
        <v>239</v>
      </c>
    </row>
    <row r="142" spans="1:6" ht="18" customHeight="1" x14ac:dyDescent="0.15">
      <c r="A142" s="1293"/>
      <c r="B142" s="1294"/>
      <c r="C142" s="1264"/>
      <c r="D142" s="1304" t="s">
        <v>284</v>
      </c>
      <c r="E142" s="1306">
        <v>47</v>
      </c>
      <c r="F142" s="550" t="s">
        <v>237</v>
      </c>
    </row>
    <row r="143" spans="1:6" ht="18" customHeight="1" x14ac:dyDescent="0.15">
      <c r="A143" s="1293"/>
      <c r="B143" s="1294"/>
      <c r="C143" s="1264"/>
      <c r="D143" s="1308"/>
      <c r="E143" s="1309"/>
      <c r="F143" s="551" t="s">
        <v>240</v>
      </c>
    </row>
    <row r="144" spans="1:6" ht="18" customHeight="1" x14ac:dyDescent="0.15">
      <c r="A144" s="1293"/>
      <c r="B144" s="1294"/>
      <c r="C144" s="1265"/>
      <c r="D144" s="1305"/>
      <c r="E144" s="1307"/>
      <c r="F144" s="552" t="s">
        <v>241</v>
      </c>
    </row>
    <row r="145" spans="1:6" ht="18" customHeight="1" x14ac:dyDescent="0.15">
      <c r="A145" s="1293"/>
      <c r="B145" s="1294"/>
      <c r="C145" s="1263" t="s">
        <v>729</v>
      </c>
      <c r="D145" s="543" t="s">
        <v>156</v>
      </c>
      <c r="E145" s="554">
        <v>48</v>
      </c>
      <c r="F145" s="548" t="s">
        <v>70</v>
      </c>
    </row>
    <row r="146" spans="1:6" ht="18" customHeight="1" x14ac:dyDescent="0.15">
      <c r="A146" s="1293"/>
      <c r="B146" s="1294"/>
      <c r="C146" s="1264"/>
      <c r="D146" s="1304" t="s">
        <v>604</v>
      </c>
      <c r="E146" s="1289">
        <v>49</v>
      </c>
      <c r="F146" s="550" t="s">
        <v>242</v>
      </c>
    </row>
    <row r="147" spans="1:6" ht="18" customHeight="1" x14ac:dyDescent="0.15">
      <c r="A147" s="1293"/>
      <c r="B147" s="1294"/>
      <c r="C147" s="1265"/>
      <c r="D147" s="1305"/>
      <c r="E147" s="1291"/>
      <c r="F147" s="552" t="s">
        <v>243</v>
      </c>
    </row>
    <row r="148" spans="1:6" ht="18" customHeight="1" x14ac:dyDescent="0.15">
      <c r="A148" s="1293"/>
      <c r="B148" s="1294"/>
      <c r="C148" s="555" t="s">
        <v>117</v>
      </c>
      <c r="D148" s="543" t="s">
        <v>157</v>
      </c>
      <c r="E148" s="554">
        <v>50</v>
      </c>
      <c r="F148" s="548" t="s">
        <v>244</v>
      </c>
    </row>
    <row r="149" spans="1:6" ht="18" customHeight="1" x14ac:dyDescent="0.15">
      <c r="A149" s="1293"/>
      <c r="B149" s="1280" t="s">
        <v>731</v>
      </c>
      <c r="C149" s="1281"/>
      <c r="D149" s="1286" t="s">
        <v>605</v>
      </c>
      <c r="E149" s="1289">
        <v>51</v>
      </c>
      <c r="F149" s="550" t="s">
        <v>20</v>
      </c>
    </row>
    <row r="150" spans="1:6" ht="18" customHeight="1" x14ac:dyDescent="0.15">
      <c r="A150" s="1293"/>
      <c r="B150" s="1282"/>
      <c r="C150" s="1283"/>
      <c r="D150" s="1287"/>
      <c r="E150" s="1290"/>
      <c r="F150" s="551" t="s">
        <v>245</v>
      </c>
    </row>
    <row r="151" spans="1:6" ht="18" customHeight="1" x14ac:dyDescent="0.15">
      <c r="A151" s="1293"/>
      <c r="B151" s="1282"/>
      <c r="C151" s="1283"/>
      <c r="D151" s="1287"/>
      <c r="E151" s="1290"/>
      <c r="F151" s="551" t="s">
        <v>246</v>
      </c>
    </row>
    <row r="152" spans="1:6" ht="18" customHeight="1" x14ac:dyDescent="0.15">
      <c r="A152" s="1293"/>
      <c r="B152" s="1282"/>
      <c r="C152" s="1283"/>
      <c r="D152" s="1287"/>
      <c r="E152" s="1290"/>
      <c r="F152" s="551" t="s">
        <v>247</v>
      </c>
    </row>
    <row r="153" spans="1:6" ht="18" customHeight="1" x14ac:dyDescent="0.15">
      <c r="A153" s="1293"/>
      <c r="B153" s="1282"/>
      <c r="C153" s="1283"/>
      <c r="D153" s="1287"/>
      <c r="E153" s="1290"/>
      <c r="F153" s="551" t="s">
        <v>248</v>
      </c>
    </row>
    <row r="154" spans="1:6" ht="18" customHeight="1" x14ac:dyDescent="0.15">
      <c r="A154" s="1293"/>
      <c r="B154" s="1284"/>
      <c r="C154" s="1285"/>
      <c r="D154" s="1288"/>
      <c r="E154" s="1291"/>
      <c r="F154" s="552" t="s">
        <v>249</v>
      </c>
    </row>
    <row r="155" spans="1:6" ht="15" customHeight="1" x14ac:dyDescent="0.15">
      <c r="B155" s="484"/>
      <c r="C155" s="484"/>
      <c r="D155" s="526"/>
      <c r="E155" s="539"/>
    </row>
    <row r="156" spans="1:6" ht="19.5" customHeight="1" x14ac:dyDescent="0.15">
      <c r="A156" s="490" t="s">
        <v>732</v>
      </c>
      <c r="C156" s="556"/>
      <c r="D156" s="526"/>
      <c r="E156" s="539"/>
    </row>
    <row r="157" spans="1:6" ht="19.5" customHeight="1" x14ac:dyDescent="0.15">
      <c r="A157" s="557" t="s">
        <v>148</v>
      </c>
      <c r="B157" s="1292" t="s">
        <v>96</v>
      </c>
      <c r="C157" s="1292"/>
      <c r="D157" s="558" t="s">
        <v>110</v>
      </c>
      <c r="E157" s="530" t="s">
        <v>397</v>
      </c>
      <c r="F157" s="494" t="s">
        <v>719</v>
      </c>
    </row>
    <row r="158" spans="1:6" ht="18" customHeight="1" x14ac:dyDescent="0.15">
      <c r="A158" s="1293" t="s">
        <v>409</v>
      </c>
      <c r="B158" s="1294" t="s">
        <v>733</v>
      </c>
      <c r="C158" s="1294"/>
      <c r="D158" s="559" t="s">
        <v>158</v>
      </c>
      <c r="E158" s="533">
        <v>52</v>
      </c>
      <c r="F158" s="548" t="s">
        <v>69</v>
      </c>
    </row>
    <row r="159" spans="1:6" ht="18" customHeight="1" x14ac:dyDescent="0.15">
      <c r="A159" s="1293"/>
      <c r="B159" s="1294"/>
      <c r="C159" s="1294"/>
      <c r="D159" s="571" t="s">
        <v>772</v>
      </c>
      <c r="E159" s="533">
        <v>53</v>
      </c>
      <c r="F159" s="652" t="s">
        <v>773</v>
      </c>
    </row>
    <row r="160" spans="1:6" ht="18" customHeight="1" x14ac:dyDescent="0.15">
      <c r="A160" s="1293"/>
      <c r="B160" s="1294"/>
      <c r="C160" s="1294"/>
      <c r="D160" s="559" t="s">
        <v>159</v>
      </c>
      <c r="E160" s="533">
        <v>54</v>
      </c>
      <c r="F160" s="548" t="s">
        <v>68</v>
      </c>
    </row>
    <row r="161" spans="1:7" ht="18" customHeight="1" x14ac:dyDescent="0.15">
      <c r="A161" s="1293"/>
      <c r="B161" s="1294"/>
      <c r="C161" s="1294"/>
      <c r="D161" s="559" t="s">
        <v>160</v>
      </c>
      <c r="E161" s="533">
        <v>55</v>
      </c>
      <c r="F161" s="548" t="s">
        <v>67</v>
      </c>
    </row>
    <row r="162" spans="1:7" ht="18" customHeight="1" x14ac:dyDescent="0.15">
      <c r="A162" s="1293"/>
      <c r="B162" s="1294"/>
      <c r="C162" s="1294"/>
      <c r="D162" s="559" t="s">
        <v>161</v>
      </c>
      <c r="E162" s="533">
        <v>56</v>
      </c>
      <c r="F162" s="548" t="s">
        <v>66</v>
      </c>
    </row>
    <row r="163" spans="1:7" ht="18" customHeight="1" x14ac:dyDescent="0.15">
      <c r="A163" s="1293"/>
      <c r="B163" s="1294"/>
      <c r="C163" s="1294"/>
      <c r="D163" s="559" t="s">
        <v>737</v>
      </c>
      <c r="E163" s="533">
        <v>57</v>
      </c>
      <c r="F163" s="548" t="s">
        <v>65</v>
      </c>
    </row>
    <row r="164" spans="1:7" ht="38.25" customHeight="1" x14ac:dyDescent="0.15">
      <c r="A164" s="1293"/>
      <c r="B164" s="1294"/>
      <c r="C164" s="1294"/>
      <c r="D164" s="559" t="s">
        <v>734</v>
      </c>
      <c r="E164" s="533">
        <v>58</v>
      </c>
      <c r="F164" s="548" t="s">
        <v>64</v>
      </c>
    </row>
    <row r="165" spans="1:7" ht="18" customHeight="1" x14ac:dyDescent="0.15">
      <c r="A165" s="1293"/>
      <c r="B165" s="1294"/>
      <c r="C165" s="1294"/>
      <c r="D165" s="559" t="s">
        <v>91</v>
      </c>
      <c r="E165" s="533">
        <v>59</v>
      </c>
      <c r="F165" s="548" t="s">
        <v>91</v>
      </c>
    </row>
    <row r="166" spans="1:7" ht="18" customHeight="1" x14ac:dyDescent="0.15">
      <c r="A166" s="1293"/>
      <c r="B166" s="1294"/>
      <c r="C166" s="1294"/>
      <c r="D166" s="559" t="s">
        <v>20</v>
      </c>
      <c r="E166" s="533">
        <v>60</v>
      </c>
      <c r="F166" s="548" t="s">
        <v>20</v>
      </c>
    </row>
    <row r="167" spans="1:7" ht="15" customHeight="1" x14ac:dyDescent="0.15">
      <c r="B167" s="484"/>
      <c r="C167" s="484"/>
      <c r="D167" s="526"/>
      <c r="E167" s="527"/>
    </row>
    <row r="168" spans="1:7" ht="19.5" customHeight="1" x14ac:dyDescent="0.15">
      <c r="A168" s="486" t="s">
        <v>606</v>
      </c>
      <c r="C168" s="484"/>
      <c r="D168" s="526"/>
      <c r="E168" s="527"/>
    </row>
    <row r="169" spans="1:7" ht="8.25" customHeight="1" x14ac:dyDescent="0.15">
      <c r="B169" s="484"/>
      <c r="C169" s="484"/>
      <c r="D169" s="526"/>
      <c r="E169" s="527"/>
    </row>
    <row r="170" spans="1:7" ht="19.5" customHeight="1" x14ac:dyDescent="0.15">
      <c r="A170" s="1295" t="s">
        <v>148</v>
      </c>
      <c r="B170" s="1296" t="s">
        <v>14</v>
      </c>
      <c r="C170" s="1297"/>
      <c r="D170" s="1298" t="s">
        <v>27</v>
      </c>
      <c r="E170" s="1300" t="s">
        <v>397</v>
      </c>
      <c r="F170" s="1279" t="s">
        <v>719</v>
      </c>
      <c r="G170" s="1255" t="s">
        <v>607</v>
      </c>
    </row>
    <row r="171" spans="1:7" ht="19.5" customHeight="1" x14ac:dyDescent="0.15">
      <c r="A171" s="1295"/>
      <c r="B171" s="560"/>
      <c r="C171" s="529" t="s">
        <v>33</v>
      </c>
      <c r="D171" s="1299"/>
      <c r="E171" s="1301"/>
      <c r="F171" s="1279"/>
      <c r="G171" s="1256"/>
    </row>
    <row r="172" spans="1:7" ht="19.5" customHeight="1" x14ac:dyDescent="0.15">
      <c r="A172" s="1257" t="s">
        <v>410</v>
      </c>
      <c r="B172" s="1261" t="s">
        <v>735</v>
      </c>
      <c r="C172" s="1263" t="s">
        <v>16</v>
      </c>
      <c r="D172" s="1266" t="s">
        <v>608</v>
      </c>
      <c r="E172" s="1269">
        <v>61</v>
      </c>
      <c r="F172" s="550" t="s">
        <v>250</v>
      </c>
      <c r="G172" s="561" t="s">
        <v>609</v>
      </c>
    </row>
    <row r="173" spans="1:7" ht="19.5" customHeight="1" x14ac:dyDescent="0.15">
      <c r="A173" s="1258"/>
      <c r="B173" s="1262"/>
      <c r="C173" s="1264"/>
      <c r="D173" s="1267"/>
      <c r="E173" s="1270"/>
      <c r="F173" s="551" t="s">
        <v>251</v>
      </c>
      <c r="G173" s="562" t="s">
        <v>609</v>
      </c>
    </row>
    <row r="174" spans="1:7" ht="19.5" customHeight="1" x14ac:dyDescent="0.15">
      <c r="A174" s="1258"/>
      <c r="B174" s="1262"/>
      <c r="C174" s="1264"/>
      <c r="D174" s="1267"/>
      <c r="E174" s="1270"/>
      <c r="F174" s="563" t="s">
        <v>252</v>
      </c>
      <c r="G174" s="562" t="s">
        <v>736</v>
      </c>
    </row>
    <row r="175" spans="1:7" ht="19.5" customHeight="1" x14ac:dyDescent="0.15">
      <c r="A175" s="1258"/>
      <c r="B175" s="1262"/>
      <c r="C175" s="1264"/>
      <c r="D175" s="1267"/>
      <c r="E175" s="1270"/>
      <c r="F175" s="563" t="s">
        <v>253</v>
      </c>
      <c r="G175" s="562" t="s">
        <v>736</v>
      </c>
    </row>
    <row r="176" spans="1:7" ht="19.5" customHeight="1" x14ac:dyDescent="0.15">
      <c r="A176" s="1258"/>
      <c r="B176" s="1262"/>
      <c r="C176" s="1264"/>
      <c r="D176" s="1267"/>
      <c r="E176" s="1270"/>
      <c r="F176" s="553" t="s">
        <v>256</v>
      </c>
      <c r="G176" s="562" t="s">
        <v>609</v>
      </c>
    </row>
    <row r="177" spans="1:7" ht="19.5" customHeight="1" x14ac:dyDescent="0.15">
      <c r="A177" s="1258"/>
      <c r="B177" s="1262"/>
      <c r="C177" s="1264"/>
      <c r="D177" s="1267"/>
      <c r="E177" s="1270"/>
      <c r="F177" s="551" t="s">
        <v>257</v>
      </c>
      <c r="G177" s="562" t="s">
        <v>609</v>
      </c>
    </row>
    <row r="178" spans="1:7" ht="19.5" customHeight="1" x14ac:dyDescent="0.15">
      <c r="A178" s="1258"/>
      <c r="B178" s="1262"/>
      <c r="C178" s="1264"/>
      <c r="D178" s="1267"/>
      <c r="E178" s="1270"/>
      <c r="F178" s="564" t="s">
        <v>258</v>
      </c>
      <c r="G178" s="562" t="s">
        <v>609</v>
      </c>
    </row>
    <row r="179" spans="1:7" ht="19.5" customHeight="1" x14ac:dyDescent="0.15">
      <c r="A179" s="1258"/>
      <c r="B179" s="1262"/>
      <c r="C179" s="1264"/>
      <c r="D179" s="1267"/>
      <c r="E179" s="1270"/>
      <c r="F179" s="564" t="s">
        <v>610</v>
      </c>
      <c r="G179" s="562" t="s">
        <v>609</v>
      </c>
    </row>
    <row r="180" spans="1:7" ht="19.5" customHeight="1" x14ac:dyDescent="0.15">
      <c r="A180" s="1258"/>
      <c r="B180" s="1262"/>
      <c r="C180" s="1264"/>
      <c r="D180" s="1267"/>
      <c r="E180" s="1270"/>
      <c r="F180" s="564" t="s">
        <v>611</v>
      </c>
      <c r="G180" s="562" t="s">
        <v>736</v>
      </c>
    </row>
    <row r="181" spans="1:7" ht="19.5" customHeight="1" x14ac:dyDescent="0.15">
      <c r="A181" s="1258"/>
      <c r="B181" s="1262"/>
      <c r="C181" s="1264"/>
      <c r="D181" s="1267"/>
      <c r="E181" s="1270"/>
      <c r="F181" s="564" t="s">
        <v>269</v>
      </c>
      <c r="G181" s="562" t="s">
        <v>609</v>
      </c>
    </row>
    <row r="182" spans="1:7" ht="19.5" customHeight="1" x14ac:dyDescent="0.15">
      <c r="A182" s="1258"/>
      <c r="B182" s="1262"/>
      <c r="C182" s="1264"/>
      <c r="D182" s="1267"/>
      <c r="E182" s="1270"/>
      <c r="F182" s="564" t="s">
        <v>612</v>
      </c>
      <c r="G182" s="562" t="s">
        <v>609</v>
      </c>
    </row>
    <row r="183" spans="1:7" ht="19.5" customHeight="1" x14ac:dyDescent="0.15">
      <c r="A183" s="1258"/>
      <c r="B183" s="1262"/>
      <c r="C183" s="1264"/>
      <c r="D183" s="1268"/>
      <c r="E183" s="1271"/>
      <c r="F183" s="552" t="s">
        <v>613</v>
      </c>
      <c r="G183" s="565" t="s">
        <v>609</v>
      </c>
    </row>
    <row r="184" spans="1:7" ht="19.5" customHeight="1" x14ac:dyDescent="0.15">
      <c r="A184" s="1258"/>
      <c r="B184" s="1262"/>
      <c r="C184" s="1264"/>
      <c r="D184" s="1272" t="s">
        <v>614</v>
      </c>
      <c r="E184" s="1269">
        <v>62</v>
      </c>
      <c r="F184" s="545" t="s">
        <v>254</v>
      </c>
      <c r="G184" s="561" t="s">
        <v>736</v>
      </c>
    </row>
    <row r="185" spans="1:7" ht="19.5" customHeight="1" x14ac:dyDescent="0.15">
      <c r="A185" s="1258"/>
      <c r="B185" s="1262"/>
      <c r="C185" s="1264"/>
      <c r="D185" s="1273"/>
      <c r="E185" s="1270"/>
      <c r="F185" s="566" t="s">
        <v>255</v>
      </c>
      <c r="G185" s="562" t="s">
        <v>736</v>
      </c>
    </row>
    <row r="186" spans="1:7" ht="19.5" customHeight="1" x14ac:dyDescent="0.15">
      <c r="A186" s="1258"/>
      <c r="B186" s="1262"/>
      <c r="C186" s="1264"/>
      <c r="D186" s="1273"/>
      <c r="E186" s="1270"/>
      <c r="F186" s="563" t="s">
        <v>259</v>
      </c>
      <c r="G186" s="562" t="s">
        <v>609</v>
      </c>
    </row>
    <row r="187" spans="1:7" ht="19.5" customHeight="1" x14ac:dyDescent="0.15">
      <c r="A187" s="1258"/>
      <c r="B187" s="1262"/>
      <c r="C187" s="1264"/>
      <c r="D187" s="1273"/>
      <c r="E187" s="1270"/>
      <c r="F187" s="564" t="s">
        <v>260</v>
      </c>
      <c r="G187" s="562" t="s">
        <v>609</v>
      </c>
    </row>
    <row r="188" spans="1:7" ht="19.5" customHeight="1" x14ac:dyDescent="0.15">
      <c r="A188" s="1258"/>
      <c r="B188" s="1262"/>
      <c r="C188" s="1264"/>
      <c r="D188" s="1273"/>
      <c r="E188" s="1270"/>
      <c r="F188" s="566" t="s">
        <v>615</v>
      </c>
      <c r="G188" s="562" t="s">
        <v>736</v>
      </c>
    </row>
    <row r="189" spans="1:7" ht="19.5" customHeight="1" x14ac:dyDescent="0.15">
      <c r="A189" s="1258"/>
      <c r="B189" s="1262"/>
      <c r="C189" s="1264"/>
      <c r="D189" s="1273"/>
      <c r="E189" s="1270"/>
      <c r="F189" s="566" t="s">
        <v>616</v>
      </c>
      <c r="G189" s="562" t="s">
        <v>609</v>
      </c>
    </row>
    <row r="190" spans="1:7" ht="19.5" customHeight="1" x14ac:dyDescent="0.15">
      <c r="A190" s="1258"/>
      <c r="B190" s="1262"/>
      <c r="C190" s="1265"/>
      <c r="D190" s="1274"/>
      <c r="E190" s="1271"/>
      <c r="F190" s="546" t="s">
        <v>617</v>
      </c>
      <c r="G190" s="567" t="s">
        <v>609</v>
      </c>
    </row>
    <row r="191" spans="1:7" ht="19.5" customHeight="1" x14ac:dyDescent="0.15">
      <c r="A191" s="1258"/>
      <c r="B191" s="1262"/>
      <c r="C191" s="1263" t="s">
        <v>17</v>
      </c>
      <c r="D191" s="1266" t="s">
        <v>618</v>
      </c>
      <c r="E191" s="1269">
        <v>63</v>
      </c>
      <c r="F191" s="550" t="s">
        <v>261</v>
      </c>
      <c r="G191" s="568" t="s">
        <v>736</v>
      </c>
    </row>
    <row r="192" spans="1:7" ht="19.5" customHeight="1" x14ac:dyDescent="0.15">
      <c r="A192" s="1258"/>
      <c r="B192" s="1262"/>
      <c r="C192" s="1264"/>
      <c r="D192" s="1267"/>
      <c r="E192" s="1270"/>
      <c r="F192" s="563" t="s">
        <v>262</v>
      </c>
      <c r="G192" s="562" t="s">
        <v>736</v>
      </c>
    </row>
    <row r="193" spans="1:7" ht="19.5" customHeight="1" x14ac:dyDescent="0.15">
      <c r="A193" s="1258"/>
      <c r="B193" s="1262"/>
      <c r="C193" s="1264"/>
      <c r="D193" s="1268"/>
      <c r="E193" s="1271"/>
      <c r="F193" s="549" t="s">
        <v>264</v>
      </c>
      <c r="G193" s="565" t="s">
        <v>736</v>
      </c>
    </row>
    <row r="194" spans="1:7" ht="19.5" customHeight="1" x14ac:dyDescent="0.15">
      <c r="A194" s="1258"/>
      <c r="B194" s="1262"/>
      <c r="C194" s="1264"/>
      <c r="D194" s="1266" t="s">
        <v>619</v>
      </c>
      <c r="E194" s="1269">
        <v>64</v>
      </c>
      <c r="F194" s="547" t="s">
        <v>263</v>
      </c>
      <c r="G194" s="561" t="s">
        <v>736</v>
      </c>
    </row>
    <row r="195" spans="1:7" ht="19.5" customHeight="1" x14ac:dyDescent="0.15">
      <c r="A195" s="1258"/>
      <c r="B195" s="1262"/>
      <c r="C195" s="1264"/>
      <c r="D195" s="1267"/>
      <c r="E195" s="1270"/>
      <c r="F195" s="563" t="s">
        <v>265</v>
      </c>
      <c r="G195" s="562" t="s">
        <v>736</v>
      </c>
    </row>
    <row r="196" spans="1:7" ht="19.5" customHeight="1" x14ac:dyDescent="0.15">
      <c r="A196" s="1258"/>
      <c r="B196" s="1262"/>
      <c r="C196" s="1265"/>
      <c r="D196" s="1268"/>
      <c r="E196" s="1271"/>
      <c r="F196" s="546" t="s">
        <v>266</v>
      </c>
      <c r="G196" s="567" t="s">
        <v>736</v>
      </c>
    </row>
    <row r="197" spans="1:7" ht="19.5" customHeight="1" x14ac:dyDescent="0.15">
      <c r="A197" s="1258"/>
      <c r="B197" s="1262"/>
      <c r="C197" s="1263" t="s">
        <v>18</v>
      </c>
      <c r="D197" s="1266" t="s">
        <v>620</v>
      </c>
      <c r="E197" s="1269">
        <v>65</v>
      </c>
      <c r="F197" s="550" t="s">
        <v>267</v>
      </c>
      <c r="G197" s="568" t="s">
        <v>609</v>
      </c>
    </row>
    <row r="198" spans="1:7" ht="19.5" customHeight="1" x14ac:dyDescent="0.15">
      <c r="A198" s="1258"/>
      <c r="B198" s="1262"/>
      <c r="C198" s="1264"/>
      <c r="D198" s="1267"/>
      <c r="E198" s="1270"/>
      <c r="F198" s="564" t="s">
        <v>268</v>
      </c>
      <c r="G198" s="562" t="s">
        <v>609</v>
      </c>
    </row>
    <row r="199" spans="1:7" ht="19.5" customHeight="1" x14ac:dyDescent="0.15">
      <c r="A199" s="1258"/>
      <c r="B199" s="1262"/>
      <c r="C199" s="1264"/>
      <c r="D199" s="1267"/>
      <c r="E199" s="1270"/>
      <c r="F199" s="551" t="s">
        <v>269</v>
      </c>
      <c r="G199" s="562" t="s">
        <v>609</v>
      </c>
    </row>
    <row r="200" spans="1:7" ht="19.5" customHeight="1" x14ac:dyDescent="0.15">
      <c r="A200" s="1258"/>
      <c r="B200" s="1262"/>
      <c r="C200" s="1264"/>
      <c r="D200" s="1267"/>
      <c r="E200" s="1270"/>
      <c r="F200" s="551" t="s">
        <v>270</v>
      </c>
      <c r="G200" s="562" t="s">
        <v>609</v>
      </c>
    </row>
    <row r="201" spans="1:7" ht="19.5" customHeight="1" x14ac:dyDescent="0.15">
      <c r="A201" s="1258"/>
      <c r="B201" s="1262"/>
      <c r="C201" s="1264"/>
      <c r="D201" s="1267"/>
      <c r="E201" s="1270"/>
      <c r="F201" s="564" t="s">
        <v>258</v>
      </c>
      <c r="G201" s="562" t="s">
        <v>609</v>
      </c>
    </row>
    <row r="202" spans="1:7" ht="19.5" customHeight="1" x14ac:dyDescent="0.15">
      <c r="A202" s="1258"/>
      <c r="B202" s="1262"/>
      <c r="C202" s="1264"/>
      <c r="D202" s="1268"/>
      <c r="E202" s="1271"/>
      <c r="F202" s="546" t="s">
        <v>621</v>
      </c>
      <c r="G202" s="565" t="s">
        <v>609</v>
      </c>
    </row>
    <row r="203" spans="1:7" ht="19.5" customHeight="1" x14ac:dyDescent="0.15">
      <c r="A203" s="1258"/>
      <c r="B203" s="1262"/>
      <c r="C203" s="1264"/>
      <c r="D203" s="1266" t="s">
        <v>622</v>
      </c>
      <c r="E203" s="1269">
        <v>66</v>
      </c>
      <c r="F203" s="545" t="s">
        <v>271</v>
      </c>
      <c r="G203" s="561" t="s">
        <v>609</v>
      </c>
    </row>
    <row r="204" spans="1:7" ht="19.5" customHeight="1" x14ac:dyDescent="0.15">
      <c r="A204" s="1258"/>
      <c r="B204" s="1262"/>
      <c r="C204" s="1264"/>
      <c r="D204" s="1267"/>
      <c r="E204" s="1270"/>
      <c r="F204" s="564" t="s">
        <v>260</v>
      </c>
      <c r="G204" s="562" t="s">
        <v>609</v>
      </c>
    </row>
    <row r="205" spans="1:7" ht="19.5" customHeight="1" x14ac:dyDescent="0.15">
      <c r="A205" s="1258"/>
      <c r="B205" s="1262"/>
      <c r="C205" s="1265"/>
      <c r="D205" s="1268"/>
      <c r="E205" s="1271"/>
      <c r="F205" s="546" t="s">
        <v>623</v>
      </c>
      <c r="G205" s="567" t="s">
        <v>609</v>
      </c>
    </row>
    <row r="206" spans="1:7" ht="19.5" customHeight="1" x14ac:dyDescent="0.15">
      <c r="A206" s="1259"/>
      <c r="B206" s="1259"/>
      <c r="C206" s="1263" t="s">
        <v>669</v>
      </c>
      <c r="D206" s="1266" t="s">
        <v>681</v>
      </c>
      <c r="E206" s="1269">
        <v>110</v>
      </c>
      <c r="F206" s="569" t="s">
        <v>624</v>
      </c>
      <c r="G206" s="568" t="s">
        <v>609</v>
      </c>
    </row>
    <row r="207" spans="1:7" ht="19.5" customHeight="1" x14ac:dyDescent="0.15">
      <c r="A207" s="1259"/>
      <c r="B207" s="1259"/>
      <c r="C207" s="1259"/>
      <c r="D207" s="1275"/>
      <c r="E207" s="1277"/>
      <c r="F207" s="551" t="s">
        <v>625</v>
      </c>
      <c r="G207" s="562" t="s">
        <v>609</v>
      </c>
    </row>
    <row r="208" spans="1:7" ht="19.5" customHeight="1" x14ac:dyDescent="0.15">
      <c r="A208" s="1259"/>
      <c r="B208" s="1259"/>
      <c r="C208" s="1259"/>
      <c r="D208" s="1275"/>
      <c r="E208" s="1277"/>
      <c r="F208" s="551" t="s">
        <v>626</v>
      </c>
      <c r="G208" s="562" t="s">
        <v>609</v>
      </c>
    </row>
    <row r="209" spans="1:7" ht="19.5" customHeight="1" x14ac:dyDescent="0.15">
      <c r="A209" s="1259"/>
      <c r="B209" s="1259"/>
      <c r="C209" s="1259"/>
      <c r="D209" s="1275"/>
      <c r="E209" s="1277"/>
      <c r="F209" s="551" t="s">
        <v>627</v>
      </c>
      <c r="G209" s="562" t="s">
        <v>609</v>
      </c>
    </row>
    <row r="210" spans="1:7" ht="19.5" customHeight="1" x14ac:dyDescent="0.15">
      <c r="A210" s="1259"/>
      <c r="B210" s="1259"/>
      <c r="C210" s="1259"/>
      <c r="D210" s="1276"/>
      <c r="E210" s="1278"/>
      <c r="F210" s="549" t="s">
        <v>628</v>
      </c>
      <c r="G210" s="565" t="s">
        <v>609</v>
      </c>
    </row>
    <row r="211" spans="1:7" ht="19.5" customHeight="1" x14ac:dyDescent="0.15">
      <c r="A211" s="1259"/>
      <c r="B211" s="1259"/>
      <c r="C211" s="1259"/>
      <c r="D211" s="1266" t="s">
        <v>682</v>
      </c>
      <c r="E211" s="1269">
        <v>111</v>
      </c>
      <c r="F211" s="547" t="s">
        <v>629</v>
      </c>
      <c r="G211" s="561" t="s">
        <v>609</v>
      </c>
    </row>
    <row r="212" spans="1:7" ht="19.5" customHeight="1" x14ac:dyDescent="0.15">
      <c r="A212" s="1259"/>
      <c r="B212" s="1259"/>
      <c r="C212" s="1259"/>
      <c r="D212" s="1275"/>
      <c r="E212" s="1259"/>
      <c r="F212" s="563" t="s">
        <v>630</v>
      </c>
      <c r="G212" s="562" t="s">
        <v>609</v>
      </c>
    </row>
    <row r="213" spans="1:7" ht="19.5" customHeight="1" x14ac:dyDescent="0.15">
      <c r="A213" s="1259"/>
      <c r="B213" s="1259"/>
      <c r="C213" s="1259"/>
      <c r="D213" s="1275"/>
      <c r="E213" s="1259"/>
      <c r="F213" s="563" t="s">
        <v>631</v>
      </c>
      <c r="G213" s="562" t="s">
        <v>609</v>
      </c>
    </row>
    <row r="214" spans="1:7" ht="19.5" customHeight="1" x14ac:dyDescent="0.15">
      <c r="A214" s="1260"/>
      <c r="B214" s="1260"/>
      <c r="C214" s="1260"/>
      <c r="D214" s="1276"/>
      <c r="E214" s="1260"/>
      <c r="F214" s="570" t="s">
        <v>632</v>
      </c>
      <c r="G214" s="567" t="s">
        <v>609</v>
      </c>
    </row>
    <row r="215" spans="1:7" ht="19.5" customHeight="1" x14ac:dyDescent="0.15"/>
    <row r="216" spans="1:7" ht="18.75" x14ac:dyDescent="0.15">
      <c r="A216" s="482" t="s">
        <v>411</v>
      </c>
    </row>
  </sheetData>
  <mergeCells count="127">
    <mergeCell ref="E139:E140"/>
    <mergeCell ref="D142:D144"/>
    <mergeCell ref="E142:E144"/>
    <mergeCell ref="C145:C147"/>
    <mergeCell ref="D146:D147"/>
    <mergeCell ref="E146:E147"/>
    <mergeCell ref="A1:F1"/>
    <mergeCell ref="A9:A43"/>
    <mergeCell ref="A47:A53"/>
    <mergeCell ref="E60:E61"/>
    <mergeCell ref="D62:D63"/>
    <mergeCell ref="E62:E63"/>
    <mergeCell ref="D64:D65"/>
    <mergeCell ref="E64:E65"/>
    <mergeCell ref="B57:C57"/>
    <mergeCell ref="B13:B43"/>
    <mergeCell ref="C13:C18"/>
    <mergeCell ref="D14:D15"/>
    <mergeCell ref="E14:E15"/>
    <mergeCell ref="C42:C43"/>
    <mergeCell ref="D42:D43"/>
    <mergeCell ref="E42:E43"/>
    <mergeCell ref="B46:C46"/>
    <mergeCell ref="B47:C53"/>
    <mergeCell ref="D16:D18"/>
    <mergeCell ref="E16:E18"/>
    <mergeCell ref="C19:C27"/>
    <mergeCell ref="D19:D20"/>
    <mergeCell ref="B8:C8"/>
    <mergeCell ref="B9:B11"/>
    <mergeCell ref="C9:C10"/>
    <mergeCell ref="D9:D10"/>
    <mergeCell ref="E9:E10"/>
    <mergeCell ref="B12:C12"/>
    <mergeCell ref="C28:C32"/>
    <mergeCell ref="C33:C41"/>
    <mergeCell ref="D35:D41"/>
    <mergeCell ref="E35:E41"/>
    <mergeCell ref="E19:E20"/>
    <mergeCell ref="D21:D22"/>
    <mergeCell ref="E21:E22"/>
    <mergeCell ref="D23:D27"/>
    <mergeCell ref="E23:E27"/>
    <mergeCell ref="D31:D32"/>
    <mergeCell ref="E31:E32"/>
    <mergeCell ref="A58:A111"/>
    <mergeCell ref="B58:B68"/>
    <mergeCell ref="C58:C67"/>
    <mergeCell ref="D66:D67"/>
    <mergeCell ref="E66:E67"/>
    <mergeCell ref="B69:C71"/>
    <mergeCell ref="D69:D71"/>
    <mergeCell ref="E69:E71"/>
    <mergeCell ref="B72:B111"/>
    <mergeCell ref="C72:C79"/>
    <mergeCell ref="D72:D79"/>
    <mergeCell ref="E72:E79"/>
    <mergeCell ref="C80:C95"/>
    <mergeCell ref="D80:D95"/>
    <mergeCell ref="E80:E95"/>
    <mergeCell ref="C96:C103"/>
    <mergeCell ref="D96:D103"/>
    <mergeCell ref="E96:E103"/>
    <mergeCell ref="C104:C111"/>
    <mergeCell ref="D104:D111"/>
    <mergeCell ref="E104:E111"/>
    <mergeCell ref="D58:D59"/>
    <mergeCell ref="E58:E59"/>
    <mergeCell ref="D60:D61"/>
    <mergeCell ref="A114:A115"/>
    <mergeCell ref="B114:C114"/>
    <mergeCell ref="D114:D115"/>
    <mergeCell ref="E114:E115"/>
    <mergeCell ref="F114:F115"/>
    <mergeCell ref="A116:A154"/>
    <mergeCell ref="B116:B122"/>
    <mergeCell ref="C117:C118"/>
    <mergeCell ref="D117:D118"/>
    <mergeCell ref="E117:E118"/>
    <mergeCell ref="C120:C121"/>
    <mergeCell ref="D120:D121"/>
    <mergeCell ref="E120:E121"/>
    <mergeCell ref="B123:B148"/>
    <mergeCell ref="C123:C129"/>
    <mergeCell ref="D125:D129"/>
    <mergeCell ref="E125:E129"/>
    <mergeCell ref="C130:C138"/>
    <mergeCell ref="D131:D133"/>
    <mergeCell ref="E131:E133"/>
    <mergeCell ref="D134:D138"/>
    <mergeCell ref="E134:E138"/>
    <mergeCell ref="C139:C144"/>
    <mergeCell ref="D139:D140"/>
    <mergeCell ref="B149:C154"/>
    <mergeCell ref="D149:D154"/>
    <mergeCell ref="E149:E154"/>
    <mergeCell ref="B157:C157"/>
    <mergeCell ref="A158:A166"/>
    <mergeCell ref="B158:C166"/>
    <mergeCell ref="A170:A171"/>
    <mergeCell ref="B170:C170"/>
    <mergeCell ref="D170:D171"/>
    <mergeCell ref="E170:E171"/>
    <mergeCell ref="G170:G171"/>
    <mergeCell ref="A172:A214"/>
    <mergeCell ref="B172:B214"/>
    <mergeCell ref="C172:C190"/>
    <mergeCell ref="D172:D183"/>
    <mergeCell ref="E172:E183"/>
    <mergeCell ref="D184:D190"/>
    <mergeCell ref="E184:E190"/>
    <mergeCell ref="C191:C196"/>
    <mergeCell ref="D191:D193"/>
    <mergeCell ref="E191:E193"/>
    <mergeCell ref="D194:D196"/>
    <mergeCell ref="E194:E196"/>
    <mergeCell ref="C197:C205"/>
    <mergeCell ref="D197:D202"/>
    <mergeCell ref="E197:E202"/>
    <mergeCell ref="D203:D205"/>
    <mergeCell ref="E203:E205"/>
    <mergeCell ref="C206:C214"/>
    <mergeCell ref="D206:D210"/>
    <mergeCell ref="E206:E210"/>
    <mergeCell ref="D211:D214"/>
    <mergeCell ref="E211:E214"/>
    <mergeCell ref="F170:F171"/>
  </mergeCells>
  <phoneticPr fontId="2"/>
  <printOptions horizontalCentered="1"/>
  <pageMargins left="0.39370078740157483" right="0.39370078740157483" top="0.59055118110236227" bottom="0.59055118110236227" header="0.31496062992125984" footer="0.31496062992125984"/>
  <pageSetup paperSize="9" scale="50" fitToWidth="0" fitToHeight="0" orientation="landscape" r:id="rId1"/>
  <rowBreaks count="3" manualBreakCount="3">
    <brk id="54" max="6" man="1"/>
    <brk id="112" max="6" man="1"/>
    <brk id="167"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85"/>
  <sheetViews>
    <sheetView topLeftCell="K46" zoomScale="70" zoomScaleNormal="70" workbookViewId="0">
      <selection activeCell="S73" sqref="S73"/>
    </sheetView>
  </sheetViews>
  <sheetFormatPr defaultColWidth="9" defaultRowHeight="16.5" x14ac:dyDescent="0.15"/>
  <cols>
    <col min="1" max="1" width="7.375" style="164" bestFit="1" customWidth="1"/>
    <col min="2" max="2" width="9.5" style="164" customWidth="1"/>
    <col min="3" max="3" width="9.25" style="164" customWidth="1"/>
    <col min="4" max="5" width="24.625" style="164" customWidth="1"/>
    <col min="6" max="6" width="9.5" style="164" customWidth="1"/>
    <col min="7" max="7" width="8.125" style="164" customWidth="1"/>
    <col min="8" max="8" width="29" style="164" customWidth="1"/>
    <col min="9" max="9" width="10.875" style="164" customWidth="1"/>
    <col min="10" max="10" width="19.125" style="164" customWidth="1"/>
    <col min="11" max="11" width="5.875" style="190" bestFit="1" customWidth="1"/>
    <col min="12" max="12" width="11.375" style="190" customWidth="1"/>
    <col min="13" max="13" width="17.875" style="190" customWidth="1"/>
    <col min="14" max="14" width="21.875" style="190" customWidth="1"/>
    <col min="15" max="15" width="48.25" style="190" customWidth="1"/>
    <col min="16" max="16" width="9" style="164"/>
    <col min="17" max="17" width="36" style="164" customWidth="1"/>
    <col min="18" max="18" width="33" style="164" customWidth="1"/>
    <col min="19" max="19" width="31.75" style="164" customWidth="1"/>
    <col min="20" max="20" width="64.25" style="164" customWidth="1"/>
    <col min="21" max="16384" width="9" style="164"/>
  </cols>
  <sheetData>
    <row r="1" spans="1:20" ht="84.75" customHeight="1" x14ac:dyDescent="0.15"/>
    <row r="2" spans="1:20" ht="42.75" customHeight="1" x14ac:dyDescent="0.15">
      <c r="A2" s="1359"/>
      <c r="B2" s="1359"/>
      <c r="C2" s="1359"/>
      <c r="D2" s="1359"/>
      <c r="E2" s="1359"/>
      <c r="F2" s="1359"/>
      <c r="G2" s="1359"/>
      <c r="H2" s="1359"/>
      <c r="I2" s="1359"/>
      <c r="J2" s="1359"/>
      <c r="K2" s="1369" t="s">
        <v>547</v>
      </c>
      <c r="L2" s="1370"/>
      <c r="M2" s="1370"/>
      <c r="N2" s="1370"/>
      <c r="O2" s="1371"/>
      <c r="P2" s="1360" t="s">
        <v>548</v>
      </c>
      <c r="Q2" s="1362" t="s">
        <v>549</v>
      </c>
      <c r="R2" s="221" t="s">
        <v>569</v>
      </c>
      <c r="S2" s="217"/>
      <c r="T2" s="218"/>
    </row>
    <row r="3" spans="1:20" ht="33" x14ac:dyDescent="0.15">
      <c r="A3" s="207" t="s">
        <v>511</v>
      </c>
      <c r="B3" s="208" t="s">
        <v>512</v>
      </c>
      <c r="C3" s="207" t="s">
        <v>513</v>
      </c>
      <c r="D3" s="197" t="s">
        <v>518</v>
      </c>
      <c r="E3" s="209" t="s">
        <v>519</v>
      </c>
      <c r="F3" s="210" t="s">
        <v>520</v>
      </c>
      <c r="G3" s="207" t="s">
        <v>514</v>
      </c>
      <c r="H3" s="211" t="s">
        <v>515</v>
      </c>
      <c r="I3" s="196" t="s">
        <v>516</v>
      </c>
      <c r="J3" s="197" t="s">
        <v>517</v>
      </c>
      <c r="K3" s="212" t="s">
        <v>432</v>
      </c>
      <c r="L3" s="165" t="s">
        <v>538</v>
      </c>
      <c r="M3" s="1378" t="s">
        <v>537</v>
      </c>
      <c r="N3" s="1379"/>
      <c r="O3" s="165" t="s">
        <v>97</v>
      </c>
      <c r="P3" s="1361"/>
      <c r="Q3" s="1362"/>
      <c r="R3" s="1375" t="s">
        <v>558</v>
      </c>
      <c r="S3" s="1376"/>
      <c r="T3" s="1377"/>
    </row>
    <row r="4" spans="1:20" ht="18" customHeight="1" thickBot="1" x14ac:dyDescent="0.2">
      <c r="A4" s="166" t="s">
        <v>80</v>
      </c>
      <c r="B4" s="167" t="s">
        <v>21</v>
      </c>
      <c r="C4" s="168" t="s">
        <v>21</v>
      </c>
      <c r="D4" s="177" t="s">
        <v>433</v>
      </c>
      <c r="E4" s="166" t="s">
        <v>358</v>
      </c>
      <c r="F4" s="168" t="s">
        <v>84</v>
      </c>
      <c r="G4" s="166" t="s">
        <v>281</v>
      </c>
      <c r="H4" s="166" t="s">
        <v>438</v>
      </c>
      <c r="I4" s="192">
        <v>1</v>
      </c>
      <c r="J4" s="177" t="s">
        <v>451</v>
      </c>
      <c r="K4" s="219">
        <v>200</v>
      </c>
      <c r="L4" s="198" t="s">
        <v>120</v>
      </c>
      <c r="M4" s="198" t="s">
        <v>121</v>
      </c>
      <c r="N4" s="198" t="s">
        <v>121</v>
      </c>
      <c r="O4" s="198" t="s">
        <v>460</v>
      </c>
      <c r="P4" s="216"/>
      <c r="Q4" s="174"/>
      <c r="R4" s="1372" t="s">
        <v>564</v>
      </c>
      <c r="S4" s="1373"/>
      <c r="T4" s="1374"/>
    </row>
    <row r="5" spans="1:20" ht="18" customHeight="1" thickTop="1" thickBot="1" x14ac:dyDescent="0.2">
      <c r="A5" s="170" t="s">
        <v>81</v>
      </c>
      <c r="B5" s="171"/>
      <c r="C5" s="172" t="s">
        <v>164</v>
      </c>
      <c r="D5" s="178" t="s">
        <v>434</v>
      </c>
      <c r="E5" s="172" t="s">
        <v>359</v>
      </c>
      <c r="F5" s="172" t="s">
        <v>85</v>
      </c>
      <c r="G5" s="176" t="s">
        <v>282</v>
      </c>
      <c r="H5" s="172" t="s">
        <v>439</v>
      </c>
      <c r="I5" s="193">
        <v>2</v>
      </c>
      <c r="J5" s="178" t="s">
        <v>452</v>
      </c>
      <c r="K5" s="380">
        <v>300</v>
      </c>
      <c r="L5" s="381" t="s">
        <v>120</v>
      </c>
      <c r="M5" s="381" t="s">
        <v>122</v>
      </c>
      <c r="N5" s="381" t="s">
        <v>122</v>
      </c>
      <c r="O5" s="386" t="s">
        <v>461</v>
      </c>
      <c r="P5" s="384"/>
      <c r="Q5" s="476" t="s">
        <v>691</v>
      </c>
      <c r="R5" s="1375" t="s">
        <v>579</v>
      </c>
      <c r="S5" s="1376"/>
      <c r="T5" s="1377"/>
    </row>
    <row r="6" spans="1:20" ht="18" customHeight="1" thickTop="1" thickBot="1" x14ac:dyDescent="0.2">
      <c r="C6" s="170" t="s">
        <v>165</v>
      </c>
      <c r="D6" s="178" t="s">
        <v>435</v>
      </c>
      <c r="E6" s="172" t="s">
        <v>360</v>
      </c>
      <c r="F6" s="182" t="s">
        <v>86</v>
      </c>
      <c r="G6" s="194"/>
      <c r="H6" s="172" t="s">
        <v>440</v>
      </c>
      <c r="I6" s="194"/>
      <c r="J6" s="178" t="s">
        <v>453</v>
      </c>
      <c r="K6" s="385"/>
      <c r="L6" s="385"/>
      <c r="M6" s="385"/>
      <c r="N6" s="385"/>
      <c r="O6" s="385"/>
      <c r="P6" s="367"/>
      <c r="Q6" s="174"/>
      <c r="R6" s="1375" t="s">
        <v>551</v>
      </c>
      <c r="S6" s="1376"/>
      <c r="T6" s="1377"/>
    </row>
    <row r="7" spans="1:20" ht="18" customHeight="1" thickTop="1" x14ac:dyDescent="0.15">
      <c r="D7" s="178" t="s">
        <v>436</v>
      </c>
      <c r="E7" s="172" t="s">
        <v>361</v>
      </c>
      <c r="F7" s="352" t="s">
        <v>675</v>
      </c>
      <c r="G7" s="195"/>
      <c r="H7" s="172" t="s">
        <v>441</v>
      </c>
      <c r="J7" s="178" t="s">
        <v>454</v>
      </c>
      <c r="K7" s="369">
        <v>1</v>
      </c>
      <c r="L7" s="370" t="s">
        <v>123</v>
      </c>
      <c r="M7" s="370" t="s">
        <v>329</v>
      </c>
      <c r="N7" s="370" t="s">
        <v>99</v>
      </c>
      <c r="O7" s="370" t="s">
        <v>462</v>
      </c>
      <c r="P7" s="371">
        <f>COUNTIF('活動記録（維持・共同） '!$I$9:$N$49,※【触らない】【選択肢】!K7)</f>
        <v>0</v>
      </c>
      <c r="Q7" s="174"/>
      <c r="R7" s="191" t="s">
        <v>539</v>
      </c>
      <c r="S7" s="174"/>
      <c r="T7" s="195"/>
    </row>
    <row r="8" spans="1:20" ht="18" customHeight="1" x14ac:dyDescent="0.15">
      <c r="A8" s="173"/>
      <c r="B8" s="173"/>
      <c r="C8" s="173"/>
      <c r="D8" s="179" t="s">
        <v>437</v>
      </c>
      <c r="E8" s="172" t="s">
        <v>362</v>
      </c>
      <c r="F8" s="191"/>
      <c r="G8" s="195"/>
      <c r="H8" s="172" t="s">
        <v>442</v>
      </c>
      <c r="I8" s="173"/>
      <c r="J8" s="178" t="s">
        <v>455</v>
      </c>
      <c r="K8" s="372">
        <v>2</v>
      </c>
      <c r="L8" s="366" t="s">
        <v>123</v>
      </c>
      <c r="M8" s="366" t="s">
        <v>329</v>
      </c>
      <c r="N8" s="366" t="s">
        <v>100</v>
      </c>
      <c r="O8" s="366" t="s">
        <v>463</v>
      </c>
      <c r="P8" s="373">
        <f>COUNTIF('活動記録（維持・共同） '!$I$9:$N$49,※【触らない】【選択肢】!K8)</f>
        <v>0</v>
      </c>
      <c r="Q8" s="174"/>
      <c r="R8" s="1375" t="s">
        <v>552</v>
      </c>
      <c r="S8" s="1376"/>
      <c r="T8" s="1377"/>
    </row>
    <row r="9" spans="1:20" ht="18" customHeight="1" thickBot="1" x14ac:dyDescent="0.2">
      <c r="A9" s="173"/>
      <c r="B9" s="173"/>
      <c r="C9" s="173"/>
      <c r="D9" s="173"/>
      <c r="E9" s="172" t="s">
        <v>363</v>
      </c>
      <c r="F9" s="191"/>
      <c r="G9" s="195"/>
      <c r="H9" s="172" t="s">
        <v>443</v>
      </c>
      <c r="I9" s="173"/>
      <c r="J9" s="178" t="s">
        <v>456</v>
      </c>
      <c r="K9" s="374">
        <v>3</v>
      </c>
      <c r="L9" s="375" t="s">
        <v>123</v>
      </c>
      <c r="M9" s="375" t="s">
        <v>102</v>
      </c>
      <c r="N9" s="375" t="s">
        <v>102</v>
      </c>
      <c r="O9" s="653" t="s">
        <v>777</v>
      </c>
      <c r="P9" s="376">
        <f>COUNTIF('活動記録（維持・共同） '!$I$9:$N$49,※【触らない】【選択肢】!K9)</f>
        <v>0</v>
      </c>
      <c r="Q9" s="417" t="s">
        <v>700</v>
      </c>
      <c r="R9" s="1375"/>
      <c r="S9" s="1376"/>
      <c r="T9" s="1377"/>
    </row>
    <row r="10" spans="1:20" ht="18" customHeight="1" thickTop="1" thickBot="1" x14ac:dyDescent="0.2">
      <c r="A10" s="173"/>
      <c r="B10" s="173"/>
      <c r="C10" s="173"/>
      <c r="D10" s="173"/>
      <c r="E10" s="172" t="s">
        <v>364</v>
      </c>
      <c r="F10" s="191"/>
      <c r="G10" s="195"/>
      <c r="H10" s="172" t="s">
        <v>444</v>
      </c>
      <c r="I10" s="173"/>
      <c r="J10" s="178" t="s">
        <v>457</v>
      </c>
      <c r="K10" s="377">
        <v>4</v>
      </c>
      <c r="L10" s="378" t="s">
        <v>123</v>
      </c>
      <c r="M10" s="378" t="s">
        <v>103</v>
      </c>
      <c r="N10" s="378" t="s">
        <v>112</v>
      </c>
      <c r="O10" s="378" t="s">
        <v>464</v>
      </c>
      <c r="P10" s="379">
        <f>COUNTIF('活動記録（維持・共同） '!$I$9:$N$49,※【触らない】【選択肢】!K10)</f>
        <v>0</v>
      </c>
      <c r="Q10" s="174"/>
      <c r="R10" s="1372" t="s">
        <v>563</v>
      </c>
      <c r="S10" s="1373"/>
      <c r="T10" s="1374"/>
    </row>
    <row r="11" spans="1:20" ht="18" customHeight="1" thickTop="1" thickBot="1" x14ac:dyDescent="0.2">
      <c r="A11" s="173"/>
      <c r="B11" s="173"/>
      <c r="C11" s="173"/>
      <c r="D11" s="173"/>
      <c r="E11" s="172" t="s">
        <v>365</v>
      </c>
      <c r="F11" s="191"/>
      <c r="G11" s="195"/>
      <c r="H11" s="172" t="s">
        <v>445</v>
      </c>
      <c r="I11" s="173"/>
      <c r="J11" s="179" t="s">
        <v>458</v>
      </c>
      <c r="K11" s="380">
        <v>5</v>
      </c>
      <c r="L11" s="381" t="s">
        <v>123</v>
      </c>
      <c r="M11" s="381" t="s">
        <v>103</v>
      </c>
      <c r="N11" s="381" t="s">
        <v>112</v>
      </c>
      <c r="O11" s="381" t="s">
        <v>465</v>
      </c>
      <c r="P11" s="382">
        <f>COUNTIF('活動記録（維持・共同） '!$I$9:$N$49,※【触らない】【選択肢】!K11)</f>
        <v>0</v>
      </c>
      <c r="Q11" s="174"/>
      <c r="R11" s="1363" t="s">
        <v>556</v>
      </c>
      <c r="S11" s="1364"/>
      <c r="T11" s="1365"/>
    </row>
    <row r="12" spans="1:20" ht="18" customHeight="1" thickTop="1" thickBot="1" x14ac:dyDescent="0.2">
      <c r="A12" s="173"/>
      <c r="B12" s="173"/>
      <c r="C12" s="173"/>
      <c r="D12" s="173"/>
      <c r="E12" s="170" t="s">
        <v>366</v>
      </c>
      <c r="F12" s="191"/>
      <c r="G12" s="195"/>
      <c r="H12" s="172" t="s">
        <v>446</v>
      </c>
      <c r="I12" s="173"/>
      <c r="J12" s="173"/>
      <c r="K12" s="377">
        <v>6</v>
      </c>
      <c r="L12" s="378" t="s">
        <v>123</v>
      </c>
      <c r="M12" s="378" t="s">
        <v>103</v>
      </c>
      <c r="N12" s="378" t="s">
        <v>112</v>
      </c>
      <c r="O12" s="378" t="s">
        <v>466</v>
      </c>
      <c r="P12" s="379">
        <f>COUNTIF('活動記録（維持・共同） '!$I$9:$N$49,※【触らない】【選択肢】!K12)</f>
        <v>0</v>
      </c>
      <c r="Q12" s="174"/>
      <c r="R12" s="222" t="s">
        <v>565</v>
      </c>
      <c r="S12" s="223"/>
      <c r="T12" s="224"/>
    </row>
    <row r="13" spans="1:20" ht="18" customHeight="1" thickTop="1" x14ac:dyDescent="0.15">
      <c r="A13" s="173"/>
      <c r="B13" s="173"/>
      <c r="C13" s="173"/>
      <c r="D13" s="173"/>
      <c r="E13" s="173"/>
      <c r="F13" s="173"/>
      <c r="G13" s="173"/>
      <c r="H13" s="172" t="s">
        <v>447</v>
      </c>
      <c r="I13" s="173"/>
      <c r="J13" s="173"/>
      <c r="K13" s="369">
        <v>7</v>
      </c>
      <c r="L13" s="370" t="s">
        <v>123</v>
      </c>
      <c r="M13" s="370" t="s">
        <v>103</v>
      </c>
      <c r="N13" s="370" t="s">
        <v>113</v>
      </c>
      <c r="O13" s="370" t="s">
        <v>467</v>
      </c>
      <c r="P13" s="371">
        <f>COUNTIF('活動記録（維持・共同） '!$I$9:$N$49,※【触らない】【選択肢】!K13)</f>
        <v>0</v>
      </c>
      <c r="Q13" s="174"/>
      <c r="R13" s="225" t="s">
        <v>543</v>
      </c>
      <c r="S13" s="205"/>
      <c r="T13" s="206"/>
    </row>
    <row r="14" spans="1:20" ht="18" customHeight="1" thickBot="1" x14ac:dyDescent="0.2">
      <c r="H14" s="172" t="s">
        <v>448</v>
      </c>
      <c r="K14" s="374">
        <v>8</v>
      </c>
      <c r="L14" s="375" t="s">
        <v>123</v>
      </c>
      <c r="M14" s="375" t="s">
        <v>103</v>
      </c>
      <c r="N14" s="375" t="s">
        <v>113</v>
      </c>
      <c r="O14" s="375" t="s">
        <v>468</v>
      </c>
      <c r="P14" s="376">
        <f>COUNTIF('活動記録（維持・共同） '!$I$9:$N$49,※【触らない】【選択肢】!K14)</f>
        <v>0</v>
      </c>
      <c r="R14" s="225" t="s">
        <v>553</v>
      </c>
      <c r="S14" s="205"/>
      <c r="T14" s="206"/>
    </row>
    <row r="15" spans="1:20" ht="18" customHeight="1" thickTop="1" thickBot="1" x14ac:dyDescent="0.2">
      <c r="H15" s="172" t="s">
        <v>449</v>
      </c>
      <c r="K15" s="377">
        <v>9</v>
      </c>
      <c r="L15" s="378" t="s">
        <v>123</v>
      </c>
      <c r="M15" s="378" t="s">
        <v>103</v>
      </c>
      <c r="N15" s="378" t="s">
        <v>113</v>
      </c>
      <c r="O15" s="378" t="s">
        <v>469</v>
      </c>
      <c r="P15" s="379">
        <f>COUNTIF('活動記録（維持・共同） '!$I$9:$N$49,※【触らない】【選択肢】!K15)</f>
        <v>0</v>
      </c>
      <c r="R15" s="225" t="s">
        <v>540</v>
      </c>
      <c r="S15" s="205"/>
      <c r="T15" s="206"/>
    </row>
    <row r="16" spans="1:20" ht="18" customHeight="1" thickTop="1" thickBot="1" x14ac:dyDescent="0.2">
      <c r="H16" s="182" t="s">
        <v>450</v>
      </c>
      <c r="K16" s="380">
        <v>10</v>
      </c>
      <c r="L16" s="381" t="s">
        <v>123</v>
      </c>
      <c r="M16" s="381" t="s">
        <v>103</v>
      </c>
      <c r="N16" s="381" t="s">
        <v>114</v>
      </c>
      <c r="O16" s="381" t="s">
        <v>470</v>
      </c>
      <c r="P16" s="382">
        <f>COUNTIF('活動記録（維持・共同） '!$I$9:$N$49,※【触らない】【選択肢】!K16)</f>
        <v>0</v>
      </c>
      <c r="R16" s="225" t="s">
        <v>541</v>
      </c>
      <c r="S16" s="205"/>
      <c r="T16" s="206"/>
    </row>
    <row r="17" spans="11:22" ht="18" customHeight="1" thickTop="1" x14ac:dyDescent="0.15">
      <c r="K17" s="368">
        <v>11</v>
      </c>
      <c r="L17" s="199" t="s">
        <v>123</v>
      </c>
      <c r="M17" s="199" t="s">
        <v>103</v>
      </c>
      <c r="N17" s="199" t="s">
        <v>114</v>
      </c>
      <c r="O17" s="199" t="s">
        <v>471</v>
      </c>
      <c r="P17" s="214">
        <f>COUNTIF('活動記録（維持・共同） '!$I$9:$N$49,※【触らない】【選択肢】!K17)</f>
        <v>0</v>
      </c>
      <c r="R17" s="202"/>
      <c r="S17" s="203"/>
      <c r="T17" s="204"/>
    </row>
    <row r="18" spans="11:22" ht="18" customHeight="1" thickBot="1" x14ac:dyDescent="0.2">
      <c r="K18" s="219">
        <v>12</v>
      </c>
      <c r="L18" s="198" t="s">
        <v>123</v>
      </c>
      <c r="M18" s="198" t="s">
        <v>103</v>
      </c>
      <c r="N18" s="198" t="s">
        <v>114</v>
      </c>
      <c r="O18" s="198" t="s">
        <v>472</v>
      </c>
      <c r="P18" s="383">
        <f>COUNTIF('活動記録（維持・共同） '!$I$9:$N$49,※【触らない】【選択肢】!K18)</f>
        <v>0</v>
      </c>
      <c r="R18" s="202" t="s">
        <v>559</v>
      </c>
      <c r="S18" s="174"/>
      <c r="T18" s="195"/>
    </row>
    <row r="19" spans="11:22" ht="18" customHeight="1" thickTop="1" thickBot="1" x14ac:dyDescent="0.2">
      <c r="K19" s="380">
        <v>13</v>
      </c>
      <c r="L19" s="381" t="s">
        <v>123</v>
      </c>
      <c r="M19" s="381" t="s">
        <v>103</v>
      </c>
      <c r="N19" s="381" t="s">
        <v>107</v>
      </c>
      <c r="O19" s="381" t="s">
        <v>473</v>
      </c>
      <c r="P19" s="382">
        <f>COUNTIF('活動記録（維持・共同） '!$I$9:$N$49,※【触らない】【選択肢】!K19)</f>
        <v>0</v>
      </c>
      <c r="R19" s="222" t="s">
        <v>566</v>
      </c>
      <c r="S19" s="203"/>
      <c r="T19" s="204"/>
    </row>
    <row r="20" spans="11:22" ht="18" customHeight="1" thickTop="1" x14ac:dyDescent="0.15">
      <c r="K20" s="368">
        <v>14</v>
      </c>
      <c r="L20" s="199" t="s">
        <v>123</v>
      </c>
      <c r="M20" s="199" t="s">
        <v>103</v>
      </c>
      <c r="N20" s="199" t="s">
        <v>107</v>
      </c>
      <c r="O20" s="199" t="s">
        <v>474</v>
      </c>
      <c r="P20" s="214">
        <f>COUNTIF('活動記録（維持・共同） '!$I$9:$N$49,※【触らない】【選択肢】!K20)</f>
        <v>0</v>
      </c>
      <c r="R20" s="225" t="s">
        <v>554</v>
      </c>
      <c r="S20" s="203"/>
      <c r="T20" s="204"/>
      <c r="V20" s="175"/>
    </row>
    <row r="21" spans="11:22" ht="18" customHeight="1" x14ac:dyDescent="0.15">
      <c r="K21" s="213">
        <v>15</v>
      </c>
      <c r="L21" s="169" t="s">
        <v>123</v>
      </c>
      <c r="M21" s="169" t="s">
        <v>103</v>
      </c>
      <c r="N21" s="169" t="s">
        <v>107</v>
      </c>
      <c r="O21" s="169" t="s">
        <v>475</v>
      </c>
      <c r="P21" s="215">
        <f>COUNTIF('活動記録（維持・共同） '!$I$9:$N$49,※【触らない】【選択肢】!K21)</f>
        <v>0</v>
      </c>
      <c r="R21" s="225" t="s">
        <v>555</v>
      </c>
      <c r="S21" s="203"/>
      <c r="T21" s="204"/>
      <c r="V21" s="175"/>
    </row>
    <row r="22" spans="11:22" ht="18" customHeight="1" thickBot="1" x14ac:dyDescent="0.2">
      <c r="K22" s="219">
        <v>16</v>
      </c>
      <c r="L22" s="198" t="s">
        <v>123</v>
      </c>
      <c r="M22" s="198" t="s">
        <v>103</v>
      </c>
      <c r="N22" s="198" t="s">
        <v>108</v>
      </c>
      <c r="O22" s="198" t="s">
        <v>476</v>
      </c>
      <c r="P22" s="383">
        <f>COUNTIF('活動記録（維持・共同） '!$I$9:$N$49,※【触らない】【選択肢】!K22)</f>
        <v>0</v>
      </c>
      <c r="R22" s="225" t="s">
        <v>560</v>
      </c>
      <c r="S22" s="203"/>
      <c r="T22" s="204"/>
    </row>
    <row r="23" spans="11:22" ht="18" customHeight="1" thickTop="1" x14ac:dyDescent="0.15">
      <c r="K23" s="369">
        <v>17</v>
      </c>
      <c r="L23" s="370" t="s">
        <v>123</v>
      </c>
      <c r="M23" s="370" t="s">
        <v>124</v>
      </c>
      <c r="N23" s="370" t="s">
        <v>124</v>
      </c>
      <c r="O23" s="370" t="s">
        <v>477</v>
      </c>
      <c r="P23" s="371">
        <f>COUNTIF('活動記録（維持・共同） '!$I$9:$N$49,※【触らない】【選択肢】!K23)</f>
        <v>0</v>
      </c>
      <c r="Q23" s="477" t="s">
        <v>692</v>
      </c>
      <c r="R23" s="225" t="s">
        <v>542</v>
      </c>
      <c r="S23" s="203"/>
      <c r="T23" s="204"/>
    </row>
    <row r="24" spans="11:22" ht="18" customHeight="1" x14ac:dyDescent="0.15">
      <c r="K24" s="372">
        <v>18</v>
      </c>
      <c r="L24" s="366" t="s">
        <v>123</v>
      </c>
      <c r="M24" s="366" t="s">
        <v>124</v>
      </c>
      <c r="N24" s="366" t="s">
        <v>124</v>
      </c>
      <c r="O24" s="366" t="s">
        <v>478</v>
      </c>
      <c r="P24" s="373">
        <f>COUNTIF('活動記録（維持・共同） '!$I$9:$N$49,※【触らない】【選択肢】!K24)</f>
        <v>0</v>
      </c>
      <c r="R24" s="225" t="s">
        <v>561</v>
      </c>
      <c r="S24" s="203"/>
      <c r="T24" s="204"/>
    </row>
    <row r="25" spans="11:22" ht="18" customHeight="1" x14ac:dyDescent="0.15">
      <c r="K25" s="372">
        <v>19</v>
      </c>
      <c r="L25" s="366" t="s">
        <v>123</v>
      </c>
      <c r="M25" s="366" t="s">
        <v>124</v>
      </c>
      <c r="N25" s="366" t="s">
        <v>124</v>
      </c>
      <c r="O25" s="366" t="s">
        <v>479</v>
      </c>
      <c r="P25" s="373">
        <f>COUNTIF('活動記録（維持・共同） '!$I$9:$N$49,※【触らない】【選択肢】!K25)</f>
        <v>0</v>
      </c>
      <c r="R25" s="225" t="s">
        <v>568</v>
      </c>
      <c r="S25" s="203"/>
      <c r="T25" s="204"/>
    </row>
    <row r="26" spans="11:22" ht="18" customHeight="1" x14ac:dyDescent="0.15">
      <c r="K26" s="372">
        <v>20</v>
      </c>
      <c r="L26" s="366" t="s">
        <v>123</v>
      </c>
      <c r="M26" s="366" t="s">
        <v>124</v>
      </c>
      <c r="N26" s="366" t="s">
        <v>124</v>
      </c>
      <c r="O26" s="366" t="s">
        <v>480</v>
      </c>
      <c r="P26" s="373">
        <f>COUNTIF('活動記録（維持・共同） '!$I$9:$N$49,※【触らない】【選択肢】!K26)</f>
        <v>0</v>
      </c>
      <c r="R26" s="225"/>
      <c r="S26" s="203"/>
      <c r="T26" s="204"/>
    </row>
    <row r="27" spans="11:22" ht="18" customHeight="1" x14ac:dyDescent="0.15">
      <c r="K27" s="372">
        <v>21</v>
      </c>
      <c r="L27" s="366" t="s">
        <v>123</v>
      </c>
      <c r="M27" s="366" t="s">
        <v>124</v>
      </c>
      <c r="N27" s="366" t="s">
        <v>124</v>
      </c>
      <c r="O27" s="366" t="s">
        <v>481</v>
      </c>
      <c r="P27" s="373">
        <f>COUNTIF('活動記録（維持・共同） '!$I$9:$N$49,※【触らない】【選択肢】!K27)</f>
        <v>0</v>
      </c>
      <c r="R27" s="222" t="s">
        <v>562</v>
      </c>
      <c r="S27" s="203"/>
      <c r="T27" s="204"/>
    </row>
    <row r="28" spans="11:22" ht="18" customHeight="1" x14ac:dyDescent="0.15">
      <c r="K28" s="372">
        <v>22</v>
      </c>
      <c r="L28" s="366" t="s">
        <v>123</v>
      </c>
      <c r="M28" s="366" t="s">
        <v>124</v>
      </c>
      <c r="N28" s="366" t="s">
        <v>124</v>
      </c>
      <c r="O28" s="366" t="s">
        <v>482</v>
      </c>
      <c r="P28" s="373">
        <f>COUNTIF('活動記録（維持・共同） '!$I$9:$N$49,※【触らない】【選択肢】!K28)</f>
        <v>0</v>
      </c>
      <c r="R28" s="225" t="s">
        <v>575</v>
      </c>
      <c r="S28" s="203"/>
      <c r="T28" s="204"/>
    </row>
    <row r="29" spans="11:22" ht="18" customHeight="1" thickBot="1" x14ac:dyDescent="0.2">
      <c r="K29" s="374">
        <v>23</v>
      </c>
      <c r="L29" s="375" t="s">
        <v>123</v>
      </c>
      <c r="M29" s="375" t="s">
        <v>124</v>
      </c>
      <c r="N29" s="375" t="s">
        <v>124</v>
      </c>
      <c r="O29" s="375" t="s">
        <v>483</v>
      </c>
      <c r="P29" s="376">
        <f>COUNTIF('活動記録（維持・共同） '!$I$9:$N$49,※【触らない】【選択肢】!K29)</f>
        <v>0</v>
      </c>
      <c r="R29" s="225" t="s">
        <v>544</v>
      </c>
      <c r="S29" s="203"/>
      <c r="T29" s="204"/>
    </row>
    <row r="30" spans="11:22" ht="18" customHeight="1" thickTop="1" x14ac:dyDescent="0.15">
      <c r="K30" s="368">
        <v>24</v>
      </c>
      <c r="L30" s="199" t="s">
        <v>424</v>
      </c>
      <c r="M30" s="199" t="s">
        <v>330</v>
      </c>
      <c r="N30" s="199" t="s">
        <v>125</v>
      </c>
      <c r="O30" s="199" t="s">
        <v>484</v>
      </c>
      <c r="P30" s="214">
        <f>COUNTIF('活動記録（維持・共同） '!$I$9:$N$49,※【触らない】【選択肢】!K30)</f>
        <v>0</v>
      </c>
      <c r="R30" s="191"/>
      <c r="S30" s="174"/>
      <c r="T30" s="195"/>
    </row>
    <row r="31" spans="11:22" ht="18" customHeight="1" x14ac:dyDescent="0.15">
      <c r="K31" s="213">
        <v>25</v>
      </c>
      <c r="L31" s="169" t="s">
        <v>424</v>
      </c>
      <c r="M31" s="169" t="s">
        <v>330</v>
      </c>
      <c r="N31" s="169" t="s">
        <v>125</v>
      </c>
      <c r="O31" s="169" t="s">
        <v>485</v>
      </c>
      <c r="P31" s="215">
        <f>COUNTIF('活動記録（維持・共同） '!$I$9:$N$49,※【触らない】【選択肢】!K31)</f>
        <v>0</v>
      </c>
      <c r="R31" s="202" t="s">
        <v>557</v>
      </c>
      <c r="S31" s="203"/>
      <c r="T31" s="204"/>
    </row>
    <row r="32" spans="11:22" ht="18" customHeight="1" x14ac:dyDescent="0.15">
      <c r="K32" s="213">
        <v>26</v>
      </c>
      <c r="L32" s="169" t="s">
        <v>424</v>
      </c>
      <c r="M32" s="169" t="s">
        <v>330</v>
      </c>
      <c r="N32" s="169" t="s">
        <v>125</v>
      </c>
      <c r="O32" s="169" t="s">
        <v>486</v>
      </c>
      <c r="P32" s="215">
        <f>COUNTIF('活動記録（維持・共同） '!$I$9:$N$49,※【触らない】【選択肢】!K32)</f>
        <v>0</v>
      </c>
      <c r="R32" s="1366" t="s">
        <v>567</v>
      </c>
      <c r="S32" s="1367"/>
      <c r="T32" s="1368"/>
    </row>
    <row r="33" spans="11:20" ht="18" customHeight="1" thickBot="1" x14ac:dyDescent="0.2">
      <c r="K33" s="219">
        <v>27</v>
      </c>
      <c r="L33" s="198" t="s">
        <v>424</v>
      </c>
      <c r="M33" s="198" t="s">
        <v>330</v>
      </c>
      <c r="N33" s="198" t="s">
        <v>125</v>
      </c>
      <c r="O33" s="198" t="s">
        <v>487</v>
      </c>
      <c r="P33" s="383">
        <f>COUNTIF('活動記録（維持・共同） '!$I$9:$N$49,※【触らない】【選択肢】!K33)</f>
        <v>0</v>
      </c>
      <c r="R33" s="225" t="s">
        <v>545</v>
      </c>
      <c r="S33" s="203"/>
      <c r="T33" s="204"/>
    </row>
    <row r="34" spans="11:20" ht="18" customHeight="1" thickTop="1" thickBot="1" x14ac:dyDescent="0.2">
      <c r="K34" s="380">
        <v>28</v>
      </c>
      <c r="L34" s="381" t="s">
        <v>424</v>
      </c>
      <c r="M34" s="381" t="s">
        <v>330</v>
      </c>
      <c r="N34" s="381" t="s">
        <v>100</v>
      </c>
      <c r="O34" s="381" t="s">
        <v>488</v>
      </c>
      <c r="P34" s="382">
        <f>COUNTIF('活動記録（維持・共同） '!$I$9:$N$49,※【触らない】【選択肢】!K34)</f>
        <v>0</v>
      </c>
      <c r="R34" s="225" t="s">
        <v>546</v>
      </c>
      <c r="S34" s="203"/>
      <c r="T34" s="204"/>
    </row>
    <row r="35" spans="11:20" ht="18" customHeight="1" thickTop="1" thickBot="1" x14ac:dyDescent="0.2">
      <c r="K35" s="380">
        <v>29</v>
      </c>
      <c r="L35" s="381" t="s">
        <v>424</v>
      </c>
      <c r="M35" s="381" t="s">
        <v>332</v>
      </c>
      <c r="N35" s="381" t="s">
        <v>102</v>
      </c>
      <c r="O35" s="381" t="s">
        <v>489</v>
      </c>
      <c r="P35" s="382">
        <f>COUNTIF('活動記録（維持・共同） '!$I$9:$N$49,※【触らない】【選択肢】!K35)</f>
        <v>0</v>
      </c>
      <c r="Q35" s="417" t="s">
        <v>700</v>
      </c>
      <c r="R35" s="226" t="s">
        <v>541</v>
      </c>
      <c r="S35" s="227"/>
      <c r="T35" s="228"/>
    </row>
    <row r="36" spans="11:20" ht="18" customHeight="1" thickTop="1" x14ac:dyDescent="0.15">
      <c r="K36" s="368">
        <v>30</v>
      </c>
      <c r="L36" s="199" t="s">
        <v>424</v>
      </c>
      <c r="M36" s="199" t="s">
        <v>103</v>
      </c>
      <c r="N36" s="199" t="s">
        <v>112</v>
      </c>
      <c r="O36" s="199" t="s">
        <v>490</v>
      </c>
      <c r="P36" s="214">
        <f>COUNTIF('活動記録（維持・共同） '!$I$9:$N$49,※【触らない】【選択肢】!K36)</f>
        <v>0</v>
      </c>
    </row>
    <row r="37" spans="11:20" ht="18" customHeight="1" x14ac:dyDescent="0.15">
      <c r="K37" s="213">
        <v>31</v>
      </c>
      <c r="L37" s="169" t="s">
        <v>424</v>
      </c>
      <c r="M37" s="169" t="s">
        <v>103</v>
      </c>
      <c r="N37" s="169" t="s">
        <v>113</v>
      </c>
      <c r="O37" s="169" t="s">
        <v>491</v>
      </c>
      <c r="P37" s="215">
        <f>COUNTIF('活動記録（維持・共同） '!$I$9:$N$49,※【触らない】【選択肢】!K37)</f>
        <v>0</v>
      </c>
    </row>
    <row r="38" spans="11:20" ht="18" customHeight="1" x14ac:dyDescent="0.15">
      <c r="K38" s="213">
        <v>32</v>
      </c>
      <c r="L38" s="169" t="s">
        <v>424</v>
      </c>
      <c r="M38" s="169" t="s">
        <v>103</v>
      </c>
      <c r="N38" s="169" t="s">
        <v>114</v>
      </c>
      <c r="O38" s="169" t="s">
        <v>492</v>
      </c>
      <c r="P38" s="215">
        <f>COUNTIF('活動記録（維持・共同） '!$I$9:$N$49,※【触らない】【選択肢】!K38)</f>
        <v>0</v>
      </c>
    </row>
    <row r="39" spans="11:20" ht="18" customHeight="1" thickBot="1" x14ac:dyDescent="0.2">
      <c r="K39" s="219">
        <v>33</v>
      </c>
      <c r="L39" s="198" t="s">
        <v>424</v>
      </c>
      <c r="M39" s="198" t="s">
        <v>103</v>
      </c>
      <c r="N39" s="198" t="s">
        <v>107</v>
      </c>
      <c r="O39" s="198" t="s">
        <v>493</v>
      </c>
      <c r="P39" s="383">
        <f>COUNTIF('活動記録（維持・共同） '!$I$9:$N$49,※【触らない】【選択肢】!K39)</f>
        <v>0</v>
      </c>
    </row>
    <row r="40" spans="11:20" ht="18" customHeight="1" thickTop="1" x14ac:dyDescent="0.15">
      <c r="K40" s="369">
        <v>34</v>
      </c>
      <c r="L40" s="370" t="s">
        <v>424</v>
      </c>
      <c r="M40" s="370" t="s">
        <v>100</v>
      </c>
      <c r="N40" s="370" t="s">
        <v>126</v>
      </c>
      <c r="O40" s="370" t="s">
        <v>494</v>
      </c>
      <c r="P40" s="371">
        <f>COUNTIF('活動記録（維持・共同） '!$I$9:$N$49,※【触らない】【選択肢】!K40)</f>
        <v>0</v>
      </c>
      <c r="Q40" s="477" t="s">
        <v>693</v>
      </c>
    </row>
    <row r="41" spans="11:20" ht="18" customHeight="1" x14ac:dyDescent="0.15">
      <c r="K41" s="372">
        <v>35</v>
      </c>
      <c r="L41" s="366" t="s">
        <v>424</v>
      </c>
      <c r="M41" s="366" t="s">
        <v>100</v>
      </c>
      <c r="N41" s="366" t="s">
        <v>118</v>
      </c>
      <c r="O41" s="366" t="s">
        <v>495</v>
      </c>
      <c r="P41" s="373">
        <f>COUNTIF('活動記録（維持・共同） '!$I$9:$N$49,※【触らない】【選択肢】!K41)</f>
        <v>0</v>
      </c>
    </row>
    <row r="42" spans="11:20" ht="18" customHeight="1" x14ac:dyDescent="0.15">
      <c r="K42" s="372">
        <v>36</v>
      </c>
      <c r="L42" s="366" t="s">
        <v>424</v>
      </c>
      <c r="M42" s="366" t="s">
        <v>100</v>
      </c>
      <c r="N42" s="366" t="s">
        <v>127</v>
      </c>
      <c r="O42" s="366" t="s">
        <v>496</v>
      </c>
      <c r="P42" s="373">
        <f>COUNTIF('活動記録（維持・共同） '!$I$9:$N$49,※【触らない】【選択肢】!K42)</f>
        <v>0</v>
      </c>
    </row>
    <row r="43" spans="11:20" ht="18" customHeight="1" x14ac:dyDescent="0.15">
      <c r="K43" s="372">
        <v>37</v>
      </c>
      <c r="L43" s="366" t="s">
        <v>424</v>
      </c>
      <c r="M43" s="366" t="s">
        <v>100</v>
      </c>
      <c r="N43" s="366" t="s">
        <v>142</v>
      </c>
      <c r="O43" s="366" t="s">
        <v>497</v>
      </c>
      <c r="P43" s="373">
        <f>COUNTIF('活動記録（維持・共同） '!$I$9:$N$49,※【触らない】【選択肢】!K43)</f>
        <v>0</v>
      </c>
      <c r="Q43" s="387" t="s">
        <v>550</v>
      </c>
    </row>
    <row r="44" spans="11:20" ht="18" customHeight="1" thickBot="1" x14ac:dyDescent="0.2">
      <c r="K44" s="396">
        <v>38</v>
      </c>
      <c r="L44" s="390" t="s">
        <v>424</v>
      </c>
      <c r="M44" s="390" t="s">
        <v>100</v>
      </c>
      <c r="N44" s="390" t="s">
        <v>128</v>
      </c>
      <c r="O44" s="390" t="s">
        <v>498</v>
      </c>
      <c r="P44" s="397">
        <f>COUNTIF('活動記録（維持・共同） '!$I$9:$N$49,※【触らない】【選択肢】!K44)</f>
        <v>0</v>
      </c>
      <c r="Q44" s="200" t="s">
        <v>534</v>
      </c>
      <c r="S44" s="180"/>
    </row>
    <row r="45" spans="11:20" ht="18" customHeight="1" thickTop="1" x14ac:dyDescent="0.15">
      <c r="K45" s="369">
        <v>39</v>
      </c>
      <c r="L45" s="370" t="s">
        <v>424</v>
      </c>
      <c r="M45" s="370" t="s">
        <v>103</v>
      </c>
      <c r="N45" s="370" t="s">
        <v>126</v>
      </c>
      <c r="O45" s="400" t="s">
        <v>521</v>
      </c>
      <c r="P45" s="371">
        <f>COUNTIF('活動記録（維持・共同） '!$I$9:$N$49,※【触らない】【選択肢】!K45)</f>
        <v>0</v>
      </c>
      <c r="Q45" s="201" t="s">
        <v>805</v>
      </c>
      <c r="R45" s="181"/>
      <c r="S45" s="174"/>
    </row>
    <row r="46" spans="11:20" ht="18" customHeight="1" x14ac:dyDescent="0.15">
      <c r="K46" s="372">
        <v>40</v>
      </c>
      <c r="L46" s="366" t="s">
        <v>424</v>
      </c>
      <c r="M46" s="366" t="s">
        <v>103</v>
      </c>
      <c r="N46" s="366" t="s">
        <v>126</v>
      </c>
      <c r="O46" s="391" t="s">
        <v>522</v>
      </c>
      <c r="P46" s="373">
        <f>COUNTIF('活動記録（維持・共同） '!$I$9:$N$49,※【触らない】【選択肢】!K46)</f>
        <v>0</v>
      </c>
      <c r="Q46" s="201" t="s">
        <v>806</v>
      </c>
      <c r="R46" s="181"/>
      <c r="S46" s="174"/>
    </row>
    <row r="47" spans="11:20" ht="18" customHeight="1" x14ac:dyDescent="0.15">
      <c r="K47" s="372">
        <v>41</v>
      </c>
      <c r="L47" s="366" t="s">
        <v>424</v>
      </c>
      <c r="M47" s="366" t="s">
        <v>103</v>
      </c>
      <c r="N47" s="366" t="s">
        <v>126</v>
      </c>
      <c r="O47" s="391" t="s">
        <v>523</v>
      </c>
      <c r="P47" s="373">
        <f>COUNTIF('活動記録（維持・共同） '!$I$9:$N$49,※【触らない】【選択肢】!K47)</f>
        <v>0</v>
      </c>
      <c r="Q47" s="201" t="s">
        <v>807</v>
      </c>
      <c r="R47" s="181"/>
      <c r="S47" s="174"/>
    </row>
    <row r="48" spans="11:20" ht="18" customHeight="1" x14ac:dyDescent="0.15">
      <c r="K48" s="372">
        <v>42</v>
      </c>
      <c r="L48" s="366" t="s">
        <v>424</v>
      </c>
      <c r="M48" s="366" t="s">
        <v>103</v>
      </c>
      <c r="N48" s="366" t="s">
        <v>118</v>
      </c>
      <c r="O48" s="391" t="s">
        <v>524</v>
      </c>
      <c r="P48" s="373">
        <f>COUNTIF('活動記録（維持・共同） '!$I$9:$N$49,※【触らない】【選択肢】!K48)</f>
        <v>0</v>
      </c>
      <c r="Q48" s="201" t="s">
        <v>808</v>
      </c>
      <c r="R48" s="181"/>
      <c r="S48" s="174"/>
    </row>
    <row r="49" spans="11:20" ht="18" customHeight="1" x14ac:dyDescent="0.15">
      <c r="K49" s="372">
        <v>43</v>
      </c>
      <c r="L49" s="366" t="s">
        <v>424</v>
      </c>
      <c r="M49" s="366" t="s">
        <v>103</v>
      </c>
      <c r="N49" s="366" t="s">
        <v>118</v>
      </c>
      <c r="O49" s="391" t="s">
        <v>525</v>
      </c>
      <c r="P49" s="373">
        <f>COUNTIF('活動記録（維持・共同） '!$I$9:$N$49,※【触らない】【選択肢】!K49)</f>
        <v>0</v>
      </c>
      <c r="Q49" s="201" t="s">
        <v>809</v>
      </c>
      <c r="R49" s="181"/>
      <c r="S49" s="174"/>
    </row>
    <row r="50" spans="11:20" ht="18" customHeight="1" x14ac:dyDescent="0.15">
      <c r="K50" s="372">
        <v>44</v>
      </c>
      <c r="L50" s="366" t="s">
        <v>424</v>
      </c>
      <c r="M50" s="366" t="s">
        <v>103</v>
      </c>
      <c r="N50" s="366" t="s">
        <v>118</v>
      </c>
      <c r="O50" s="391" t="s">
        <v>526</v>
      </c>
      <c r="P50" s="373">
        <f>COUNTIF('活動記録（維持・共同） '!$I$9:$N$49,※【触らない】【選択肢】!K50)</f>
        <v>0</v>
      </c>
      <c r="Q50" s="201" t="s">
        <v>810</v>
      </c>
      <c r="R50" s="181"/>
      <c r="S50" s="174"/>
    </row>
    <row r="51" spans="11:20" ht="18" customHeight="1" x14ac:dyDescent="0.15">
      <c r="K51" s="372">
        <v>45</v>
      </c>
      <c r="L51" s="366" t="s">
        <v>424</v>
      </c>
      <c r="M51" s="366" t="s">
        <v>103</v>
      </c>
      <c r="N51" s="366" t="s">
        <v>127</v>
      </c>
      <c r="O51" s="391" t="s">
        <v>527</v>
      </c>
      <c r="P51" s="373">
        <f>COUNTIF('活動記録（維持・共同） '!$I$9:$N$49,※【触らない】【選択肢】!K51)</f>
        <v>0</v>
      </c>
      <c r="Q51" s="201" t="s">
        <v>811</v>
      </c>
      <c r="R51" s="181"/>
      <c r="S51" s="174"/>
    </row>
    <row r="52" spans="11:20" ht="18" customHeight="1" x14ac:dyDescent="0.15">
      <c r="K52" s="372">
        <v>46</v>
      </c>
      <c r="L52" s="366" t="s">
        <v>424</v>
      </c>
      <c r="M52" s="366" t="s">
        <v>103</v>
      </c>
      <c r="N52" s="366" t="s">
        <v>127</v>
      </c>
      <c r="O52" s="391" t="s">
        <v>528</v>
      </c>
      <c r="P52" s="373">
        <f>COUNTIF('活動記録（維持・共同） '!$I$9:$N$49,※【触らない】【選択肢】!K52)</f>
        <v>0</v>
      </c>
      <c r="Q52" s="201" t="s">
        <v>812</v>
      </c>
      <c r="R52" s="181"/>
      <c r="S52" s="174"/>
    </row>
    <row r="53" spans="11:20" ht="18" customHeight="1" x14ac:dyDescent="0.15">
      <c r="K53" s="372">
        <v>47</v>
      </c>
      <c r="L53" s="366" t="s">
        <v>424</v>
      </c>
      <c r="M53" s="366" t="s">
        <v>103</v>
      </c>
      <c r="N53" s="366" t="s">
        <v>127</v>
      </c>
      <c r="O53" s="391" t="s">
        <v>529</v>
      </c>
      <c r="P53" s="373">
        <f>COUNTIF('活動記録（維持・共同） '!$I$9:$N$49,※【触らない】【選択肢】!K53)</f>
        <v>0</v>
      </c>
      <c r="Q53" s="201" t="s">
        <v>813</v>
      </c>
      <c r="R53" s="181"/>
      <c r="S53" s="174"/>
    </row>
    <row r="54" spans="11:20" ht="18" customHeight="1" x14ac:dyDescent="0.15">
      <c r="K54" s="372">
        <v>48</v>
      </c>
      <c r="L54" s="366" t="s">
        <v>424</v>
      </c>
      <c r="M54" s="366" t="s">
        <v>103</v>
      </c>
      <c r="N54" s="366" t="s">
        <v>142</v>
      </c>
      <c r="O54" s="391" t="s">
        <v>530</v>
      </c>
      <c r="P54" s="373">
        <f>COUNTIF('活動記録（維持・共同） '!$I$9:$N$49,※【触らない】【選択肢】!K54)</f>
        <v>0</v>
      </c>
      <c r="Q54" s="201" t="s">
        <v>814</v>
      </c>
      <c r="R54" s="181"/>
      <c r="S54" s="174"/>
    </row>
    <row r="55" spans="11:20" ht="18" customHeight="1" x14ac:dyDescent="0.15">
      <c r="K55" s="372">
        <v>49</v>
      </c>
      <c r="L55" s="366" t="s">
        <v>424</v>
      </c>
      <c r="M55" s="366" t="s">
        <v>103</v>
      </c>
      <c r="N55" s="366" t="s">
        <v>142</v>
      </c>
      <c r="O55" s="391" t="s">
        <v>531</v>
      </c>
      <c r="P55" s="373">
        <f>COUNTIF('活動記録（維持・共同） '!$I$9:$N$49,※【触らない】【選択肢】!K55)</f>
        <v>0</v>
      </c>
      <c r="Q55" s="201" t="s">
        <v>815</v>
      </c>
      <c r="R55" s="181"/>
      <c r="S55" s="174"/>
    </row>
    <row r="56" spans="11:20" ht="18" customHeight="1" thickBot="1" x14ac:dyDescent="0.2">
      <c r="K56" s="374">
        <v>50</v>
      </c>
      <c r="L56" s="375" t="s">
        <v>424</v>
      </c>
      <c r="M56" s="375" t="s">
        <v>103</v>
      </c>
      <c r="N56" s="375" t="s">
        <v>128</v>
      </c>
      <c r="O56" s="401" t="s">
        <v>532</v>
      </c>
      <c r="P56" s="376">
        <f>COUNTIF('活動記録（維持・共同） '!$I$9:$N$49,※【触らない】【選択肢】!K56)</f>
        <v>0</v>
      </c>
      <c r="Q56" s="315" t="s">
        <v>816</v>
      </c>
      <c r="R56" s="276" t="s">
        <v>550</v>
      </c>
      <c r="S56" s="174"/>
    </row>
    <row r="57" spans="11:20" ht="18" customHeight="1" thickTop="1" thickBot="1" x14ac:dyDescent="0.2">
      <c r="K57" s="380">
        <v>51</v>
      </c>
      <c r="L57" s="381" t="s">
        <v>424</v>
      </c>
      <c r="M57" s="381" t="s">
        <v>119</v>
      </c>
      <c r="N57" s="381" t="s">
        <v>119</v>
      </c>
      <c r="O57" s="381" t="s">
        <v>533</v>
      </c>
      <c r="P57" s="382">
        <f>COUNTIF('活動記録（維持・共同） '!$I$9:$N$49,※【触らない】【選択肢】!K57)</f>
        <v>0</v>
      </c>
      <c r="Q57" s="388"/>
      <c r="R57" s="165" t="s">
        <v>535</v>
      </c>
      <c r="S57" s="183"/>
      <c r="T57" s="180"/>
    </row>
    <row r="58" spans="11:20" ht="18" customHeight="1" thickTop="1" x14ac:dyDescent="0.15">
      <c r="K58" s="398">
        <v>52</v>
      </c>
      <c r="L58" s="392" t="s">
        <v>424</v>
      </c>
      <c r="M58" s="392" t="s">
        <v>130</v>
      </c>
      <c r="N58" s="392" t="s">
        <v>130</v>
      </c>
      <c r="O58" s="392" t="s">
        <v>499</v>
      </c>
      <c r="P58" s="399">
        <f>COUNTIF('活動記録（維持・共同） '!$I$9:$N$49,※【触らない】【選択肢】!K58)</f>
        <v>0</v>
      </c>
      <c r="R58" s="277" t="s">
        <v>342</v>
      </c>
      <c r="S58" s="184"/>
      <c r="T58" s="185"/>
    </row>
    <row r="59" spans="11:20" ht="18" customHeight="1" x14ac:dyDescent="0.15">
      <c r="K59" s="372">
        <v>53</v>
      </c>
      <c r="L59" s="366" t="s">
        <v>424</v>
      </c>
      <c r="M59" s="366" t="s">
        <v>130</v>
      </c>
      <c r="N59" s="366" t="s">
        <v>130</v>
      </c>
      <c r="O59" s="659" t="s">
        <v>774</v>
      </c>
      <c r="P59" s="373">
        <f>COUNTIF('活動記録（維持・共同） '!$I$9:$N$49,※【触らない】【選択肢】!K59)</f>
        <v>0</v>
      </c>
      <c r="R59" s="656" t="s">
        <v>775</v>
      </c>
      <c r="S59" s="184"/>
      <c r="T59" s="185"/>
    </row>
    <row r="60" spans="11:20" ht="18" customHeight="1" x14ac:dyDescent="0.15">
      <c r="K60" s="372">
        <v>54</v>
      </c>
      <c r="L60" s="366" t="s">
        <v>424</v>
      </c>
      <c r="M60" s="366" t="s">
        <v>130</v>
      </c>
      <c r="N60" s="366" t="s">
        <v>130</v>
      </c>
      <c r="O60" s="366" t="s">
        <v>500</v>
      </c>
      <c r="P60" s="373">
        <f>COUNTIF('活動記録（維持・共同） '!$I$9:$N$49,※【触らない】【選択肢】!K60)</f>
        <v>0</v>
      </c>
      <c r="R60" s="186" t="s">
        <v>343</v>
      </c>
      <c r="S60" s="184"/>
      <c r="T60" s="185"/>
    </row>
    <row r="61" spans="11:20" ht="18" customHeight="1" x14ac:dyDescent="0.15">
      <c r="K61" s="372">
        <v>55</v>
      </c>
      <c r="L61" s="366" t="s">
        <v>424</v>
      </c>
      <c r="M61" s="366" t="s">
        <v>130</v>
      </c>
      <c r="N61" s="366" t="s">
        <v>130</v>
      </c>
      <c r="O61" s="366" t="s">
        <v>501</v>
      </c>
      <c r="P61" s="373">
        <f>COUNTIF('活動記録（維持・共同） '!$I$9:$N$49,※【触らない】【選択肢】!K61)</f>
        <v>0</v>
      </c>
      <c r="R61" s="186" t="s">
        <v>344</v>
      </c>
      <c r="S61" s="184"/>
      <c r="T61" s="185"/>
    </row>
    <row r="62" spans="11:20" ht="18" customHeight="1" x14ac:dyDescent="0.15">
      <c r="K62" s="372">
        <v>56</v>
      </c>
      <c r="L62" s="366" t="s">
        <v>424</v>
      </c>
      <c r="M62" s="366" t="s">
        <v>130</v>
      </c>
      <c r="N62" s="366" t="s">
        <v>130</v>
      </c>
      <c r="O62" s="366" t="s">
        <v>502</v>
      </c>
      <c r="P62" s="373">
        <f>COUNTIF('活動記録（維持・共同） '!$I$9:$N$49,※【触らない】【選択肢】!K62)</f>
        <v>0</v>
      </c>
      <c r="R62" s="186" t="s">
        <v>345</v>
      </c>
      <c r="S62" s="184"/>
      <c r="T62" s="185"/>
    </row>
    <row r="63" spans="11:20" ht="18" customHeight="1" x14ac:dyDescent="0.15">
      <c r="K63" s="372">
        <v>57</v>
      </c>
      <c r="L63" s="366" t="s">
        <v>424</v>
      </c>
      <c r="M63" s="366" t="s">
        <v>130</v>
      </c>
      <c r="N63" s="366" t="s">
        <v>130</v>
      </c>
      <c r="O63" s="654" t="s">
        <v>717</v>
      </c>
      <c r="P63" s="373">
        <f>COUNTIF('活動記録（維持・共同） '!$I$9:$N$49,※【触らない】【選択肢】!K63)</f>
        <v>0</v>
      </c>
      <c r="R63" s="655" t="s">
        <v>717</v>
      </c>
      <c r="S63" s="184"/>
      <c r="T63" s="185"/>
    </row>
    <row r="64" spans="11:20" ht="18" customHeight="1" x14ac:dyDescent="0.15">
      <c r="K64" s="372">
        <v>58</v>
      </c>
      <c r="L64" s="366" t="s">
        <v>424</v>
      </c>
      <c r="M64" s="366" t="s">
        <v>130</v>
      </c>
      <c r="N64" s="366" t="s">
        <v>130</v>
      </c>
      <c r="O64" s="366" t="s">
        <v>503</v>
      </c>
      <c r="P64" s="373">
        <f>COUNTIF('活動記録（維持・共同） '!$I$9:$N$49,※【触らない】【選択肢】!K64)</f>
        <v>0</v>
      </c>
      <c r="R64" s="186" t="s">
        <v>346</v>
      </c>
      <c r="S64" s="184"/>
      <c r="T64" s="185"/>
    </row>
    <row r="65" spans="10:20" ht="18" customHeight="1" x14ac:dyDescent="0.15">
      <c r="K65" s="372">
        <v>59</v>
      </c>
      <c r="L65" s="366" t="s">
        <v>424</v>
      </c>
      <c r="M65" s="366" t="s">
        <v>130</v>
      </c>
      <c r="N65" s="366" t="s">
        <v>130</v>
      </c>
      <c r="O65" s="366" t="s">
        <v>504</v>
      </c>
      <c r="P65" s="373">
        <f>COUNTIF('活動記録（維持・共同） '!$I$9:$N$49,※【触らない】【選択肢】!K65)</f>
        <v>0</v>
      </c>
      <c r="R65" s="187" t="s">
        <v>347</v>
      </c>
      <c r="S65" s="276" t="s">
        <v>550</v>
      </c>
      <c r="T65" s="185"/>
    </row>
    <row r="66" spans="10:20" ht="18" customHeight="1" thickBot="1" x14ac:dyDescent="0.2">
      <c r="K66" s="374">
        <v>60</v>
      </c>
      <c r="L66" s="375" t="s">
        <v>424</v>
      </c>
      <c r="M66" s="375" t="s">
        <v>130</v>
      </c>
      <c r="N66" s="375" t="s">
        <v>130</v>
      </c>
      <c r="O66" s="375" t="s">
        <v>505</v>
      </c>
      <c r="P66" s="376">
        <f>COUNTIF('活動記録（維持・共同） '!$I$9:$N$49,※【触らない】【選択肢】!K66)</f>
        <v>0</v>
      </c>
      <c r="R66" s="220"/>
      <c r="S66" s="165" t="s">
        <v>536</v>
      </c>
      <c r="T66" s="183"/>
    </row>
    <row r="67" spans="10:20" ht="18" customHeight="1" thickTop="1" x14ac:dyDescent="0.15">
      <c r="K67" s="418">
        <v>61</v>
      </c>
      <c r="L67" s="389" t="s">
        <v>131</v>
      </c>
      <c r="M67" s="389" t="s">
        <v>103</v>
      </c>
      <c r="N67" s="389" t="s">
        <v>113</v>
      </c>
      <c r="O67" s="389" t="s">
        <v>707</v>
      </c>
      <c r="P67" s="419">
        <f>COUNTIF('活動記録  (長寿命化)'!$I$9:$N$42,※【触らない】【選択肢】!K67)</f>
        <v>0</v>
      </c>
      <c r="S67" s="277" t="s">
        <v>348</v>
      </c>
      <c r="T67" s="184"/>
    </row>
    <row r="68" spans="10:20" ht="18" customHeight="1" x14ac:dyDescent="0.15">
      <c r="K68" s="420">
        <v>62</v>
      </c>
      <c r="L68" s="357" t="s">
        <v>131</v>
      </c>
      <c r="M68" s="357" t="s">
        <v>103</v>
      </c>
      <c r="N68" s="357" t="s">
        <v>113</v>
      </c>
      <c r="O68" s="357" t="s">
        <v>506</v>
      </c>
      <c r="P68" s="421">
        <f>COUNTIF('活動記録  (長寿命化)'!$I$9:$N$42,※【触らない】【選択肢】!K68)</f>
        <v>0</v>
      </c>
      <c r="S68" s="186" t="s">
        <v>349</v>
      </c>
      <c r="T68" s="184"/>
    </row>
    <row r="69" spans="10:20" ht="18" customHeight="1" x14ac:dyDescent="0.15">
      <c r="K69" s="420">
        <v>63</v>
      </c>
      <c r="L69" s="357" t="s">
        <v>131</v>
      </c>
      <c r="M69" s="357" t="s">
        <v>103</v>
      </c>
      <c r="N69" s="357" t="s">
        <v>114</v>
      </c>
      <c r="O69" s="357" t="s">
        <v>507</v>
      </c>
      <c r="P69" s="421">
        <f>COUNTIF('活動記録  (長寿命化)'!$I$9:$N$42,※【触らない】【選択肢】!K69)</f>
        <v>0</v>
      </c>
      <c r="S69" s="186" t="s">
        <v>350</v>
      </c>
      <c r="T69" s="184"/>
    </row>
    <row r="70" spans="10:20" ht="18" customHeight="1" x14ac:dyDescent="0.15">
      <c r="K70" s="420">
        <v>64</v>
      </c>
      <c r="L70" s="357" t="s">
        <v>131</v>
      </c>
      <c r="M70" s="357" t="s">
        <v>103</v>
      </c>
      <c r="N70" s="357" t="s">
        <v>114</v>
      </c>
      <c r="O70" s="357" t="s">
        <v>508</v>
      </c>
      <c r="P70" s="421">
        <f>COUNTIF('活動記録  (長寿命化)'!$I$9:$N$42,※【触らない】【選択肢】!K70)</f>
        <v>0</v>
      </c>
      <c r="S70" s="186" t="s">
        <v>351</v>
      </c>
      <c r="T70" s="184"/>
    </row>
    <row r="71" spans="10:20" ht="18" customHeight="1" x14ac:dyDescent="0.15">
      <c r="K71" s="420">
        <v>65</v>
      </c>
      <c r="L71" s="357" t="s">
        <v>131</v>
      </c>
      <c r="M71" s="357" t="s">
        <v>103</v>
      </c>
      <c r="N71" s="357" t="s">
        <v>107</v>
      </c>
      <c r="O71" s="357" t="s">
        <v>509</v>
      </c>
      <c r="P71" s="421">
        <f>COUNTIF('活動記録  (長寿命化)'!$I$9:$N$42,※【触らない】【選択肢】!K71)</f>
        <v>0</v>
      </c>
      <c r="S71" s="186" t="s">
        <v>352</v>
      </c>
      <c r="T71" s="184"/>
    </row>
    <row r="72" spans="10:20" ht="18" customHeight="1" x14ac:dyDescent="0.15">
      <c r="K72" s="422">
        <v>66</v>
      </c>
      <c r="L72" s="358" t="s">
        <v>131</v>
      </c>
      <c r="M72" s="358" t="s">
        <v>103</v>
      </c>
      <c r="N72" s="358" t="s">
        <v>107</v>
      </c>
      <c r="O72" s="358" t="s">
        <v>510</v>
      </c>
      <c r="P72" s="421">
        <f>COUNTIF('活動記録  (長寿命化)'!$I$9:$N$42,※【触らない】【選択肢】!K72)</f>
        <v>0</v>
      </c>
      <c r="S72" s="187" t="s">
        <v>353</v>
      </c>
      <c r="T72" s="184"/>
    </row>
    <row r="73" spans="10:20" ht="18" customHeight="1" thickBot="1" x14ac:dyDescent="0.2">
      <c r="K73" s="395">
        <v>100</v>
      </c>
      <c r="L73" s="395" t="s">
        <v>587</v>
      </c>
      <c r="M73" s="395" t="s">
        <v>333</v>
      </c>
      <c r="N73" s="395" t="s">
        <v>85</v>
      </c>
      <c r="O73" s="395" t="s">
        <v>678</v>
      </c>
      <c r="P73" s="365">
        <f>COUNTIF('活動記録（維持・共同） '!$I$9:$N$49,※【触らない】【選択肢】!K73)</f>
        <v>0</v>
      </c>
      <c r="S73" s="657" t="s">
        <v>679</v>
      </c>
      <c r="T73" s="185"/>
    </row>
    <row r="74" spans="10:20" ht="18" thickTop="1" thickBot="1" x14ac:dyDescent="0.2">
      <c r="K74" s="466">
        <v>109</v>
      </c>
      <c r="L74" s="394" t="s">
        <v>582</v>
      </c>
      <c r="M74" s="394" t="s">
        <v>583</v>
      </c>
      <c r="N74" s="394" t="s">
        <v>584</v>
      </c>
      <c r="O74" s="394" t="s">
        <v>677</v>
      </c>
      <c r="P74" s="393">
        <f>COUNTIF('活動記録（維持・共同） '!$I$9:$N$49,※【触らない】【選択肢】!K74)</f>
        <v>0</v>
      </c>
      <c r="S74" s="658" t="s">
        <v>680</v>
      </c>
    </row>
    <row r="75" spans="10:20" ht="17.25" thickTop="1" x14ac:dyDescent="0.15">
      <c r="K75" s="423">
        <v>110</v>
      </c>
      <c r="L75" s="423" t="s">
        <v>585</v>
      </c>
      <c r="M75" s="423" t="s">
        <v>586</v>
      </c>
      <c r="N75" s="423" t="s">
        <v>676</v>
      </c>
      <c r="O75" s="423" t="s">
        <v>679</v>
      </c>
      <c r="P75" s="419">
        <f>COUNTIF('活動記録  (長寿命化)'!$I$9:$N$42,※【触らない】【選択肢】!K75)</f>
        <v>0</v>
      </c>
      <c r="S75" s="425"/>
    </row>
    <row r="76" spans="10:20" x14ac:dyDescent="0.15">
      <c r="K76" s="424">
        <v>111</v>
      </c>
      <c r="L76" s="424" t="s">
        <v>585</v>
      </c>
      <c r="M76" s="424" t="s">
        <v>586</v>
      </c>
      <c r="N76" s="424" t="s">
        <v>676</v>
      </c>
      <c r="O76" s="424" t="s">
        <v>680</v>
      </c>
      <c r="P76" s="454">
        <f>COUNTIF('活動記録  (長寿命化)'!$I$9:$N$42,※【触らない】【選択肢】!K76)</f>
        <v>0</v>
      </c>
    </row>
    <row r="77" spans="10:20" x14ac:dyDescent="0.15">
      <c r="J77" s="460" t="s">
        <v>710</v>
      </c>
      <c r="K77" s="467">
        <v>61</v>
      </c>
      <c r="L77" s="468" t="s">
        <v>708</v>
      </c>
      <c r="M77" s="468" t="s">
        <v>709</v>
      </c>
      <c r="N77" s="469" t="s">
        <v>113</v>
      </c>
      <c r="O77" s="469" t="s">
        <v>707</v>
      </c>
      <c r="P77" s="455">
        <f>COUNTIF('活動記録（維持・共同） '!$I$9:$N$49,※【触らない】【選択肢】!K77)</f>
        <v>0</v>
      </c>
    </row>
    <row r="78" spans="10:20" x14ac:dyDescent="0.15">
      <c r="J78" s="461"/>
      <c r="K78" s="470">
        <v>62</v>
      </c>
      <c r="L78" s="471" t="s">
        <v>708</v>
      </c>
      <c r="M78" s="471" t="s">
        <v>709</v>
      </c>
      <c r="N78" s="472" t="s">
        <v>113</v>
      </c>
      <c r="O78" s="472" t="s">
        <v>506</v>
      </c>
      <c r="P78" s="459">
        <f>COUNTIF('活動記録（維持・共同） '!$I$9:$N$49,※【触らない】【選択肢】!K78)</f>
        <v>0</v>
      </c>
    </row>
    <row r="79" spans="10:20" x14ac:dyDescent="0.15">
      <c r="J79" s="461"/>
      <c r="K79" s="470">
        <v>63</v>
      </c>
      <c r="L79" s="471" t="s">
        <v>708</v>
      </c>
      <c r="M79" s="471" t="s">
        <v>709</v>
      </c>
      <c r="N79" s="472" t="s">
        <v>114</v>
      </c>
      <c r="O79" s="472" t="s">
        <v>507</v>
      </c>
      <c r="P79" s="459">
        <f>COUNTIF('活動記録（維持・共同） '!$I$9:$N$49,※【触らない】【選択肢】!K79)</f>
        <v>0</v>
      </c>
    </row>
    <row r="80" spans="10:20" x14ac:dyDescent="0.15">
      <c r="J80" s="461"/>
      <c r="K80" s="470">
        <v>64</v>
      </c>
      <c r="L80" s="471" t="s">
        <v>708</v>
      </c>
      <c r="M80" s="471" t="s">
        <v>709</v>
      </c>
      <c r="N80" s="472" t="s">
        <v>114</v>
      </c>
      <c r="O80" s="472" t="s">
        <v>508</v>
      </c>
      <c r="P80" s="459">
        <f>COUNTIF('活動記録（維持・共同） '!$I$9:$N$49,※【触らない】【選択肢】!K80)</f>
        <v>0</v>
      </c>
    </row>
    <row r="81" spans="10:16" x14ac:dyDescent="0.15">
      <c r="J81" s="461"/>
      <c r="K81" s="470">
        <v>65</v>
      </c>
      <c r="L81" s="471" t="s">
        <v>708</v>
      </c>
      <c r="M81" s="471" t="s">
        <v>709</v>
      </c>
      <c r="N81" s="472" t="s">
        <v>107</v>
      </c>
      <c r="O81" s="472" t="s">
        <v>509</v>
      </c>
      <c r="P81" s="459">
        <f>COUNTIF('活動記録（維持・共同） '!$I$9:$N$49,※【触らない】【選択肢】!K81)</f>
        <v>0</v>
      </c>
    </row>
    <row r="82" spans="10:16" x14ac:dyDescent="0.15">
      <c r="J82" s="461"/>
      <c r="K82" s="470">
        <v>66</v>
      </c>
      <c r="L82" s="471" t="s">
        <v>708</v>
      </c>
      <c r="M82" s="471" t="s">
        <v>709</v>
      </c>
      <c r="N82" s="472" t="s">
        <v>107</v>
      </c>
      <c r="O82" s="472" t="s">
        <v>510</v>
      </c>
      <c r="P82" s="459">
        <f>COUNTIF('活動記録（維持・共同） '!$I$9:$N$49,※【触らない】【選択肢】!K82)</f>
        <v>0</v>
      </c>
    </row>
    <row r="83" spans="10:16" x14ac:dyDescent="0.15">
      <c r="J83" s="461"/>
      <c r="K83" s="473">
        <v>110</v>
      </c>
      <c r="L83" s="471" t="s">
        <v>708</v>
      </c>
      <c r="M83" s="471" t="s">
        <v>709</v>
      </c>
      <c r="N83" s="457" t="s">
        <v>676</v>
      </c>
      <c r="O83" s="457" t="s">
        <v>679</v>
      </c>
      <c r="P83" s="459">
        <f>COUNTIF('活動記録（維持・共同） '!$I$9:$N$49,※【触らない】【選択肢】!K83)</f>
        <v>0</v>
      </c>
    </row>
    <row r="84" spans="10:16" x14ac:dyDescent="0.15">
      <c r="J84" s="456"/>
      <c r="K84" s="474">
        <v>111</v>
      </c>
      <c r="L84" s="475" t="s">
        <v>708</v>
      </c>
      <c r="M84" s="468" t="s">
        <v>709</v>
      </c>
      <c r="N84" s="456" t="s">
        <v>676</v>
      </c>
      <c r="O84" s="456" t="s">
        <v>680</v>
      </c>
      <c r="P84" s="458">
        <f>COUNTIF('活動記録（維持・共同） '!$I$9:$N$49,※【触らない】【選択肢】!K84)</f>
        <v>0</v>
      </c>
    </row>
    <row r="85" spans="10:16" x14ac:dyDescent="0.15">
      <c r="K85" s="188"/>
      <c r="L85" s="188"/>
      <c r="M85" s="188" t="s">
        <v>459</v>
      </c>
      <c r="N85" s="188"/>
      <c r="O85" s="188"/>
      <c r="P85" s="189"/>
    </row>
  </sheetData>
  <mergeCells count="14">
    <mergeCell ref="A2:J2"/>
    <mergeCell ref="P2:P3"/>
    <mergeCell ref="Q2:Q3"/>
    <mergeCell ref="R11:T11"/>
    <mergeCell ref="R32:T32"/>
    <mergeCell ref="K2:O2"/>
    <mergeCell ref="R10:T10"/>
    <mergeCell ref="R3:T3"/>
    <mergeCell ref="R4:T4"/>
    <mergeCell ref="R6:T6"/>
    <mergeCell ref="R8:T8"/>
    <mergeCell ref="R9:T9"/>
    <mergeCell ref="R5:T5"/>
    <mergeCell ref="M3:N3"/>
  </mergeCells>
  <phoneticPr fontId="1"/>
  <pageMargins left="0.70866141732283472" right="0.70866141732283472" top="0.74803149606299213" bottom="0.74803149606299213" header="0.31496062992125984" footer="0.31496062992125984"/>
  <pageSetup paperSize="9" scale="35" fitToWidth="0" orientation="landscape" r:id="rId1"/>
  <colBreaks count="1" manualBreakCount="1">
    <brk id="10" min="1" max="78"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27</vt:i4>
      </vt:variant>
    </vt:vector>
  </HeadingPairs>
  <TitlesOfParts>
    <vt:vector size="35" baseType="lpstr">
      <vt:lpstr>活動記録（維持・共同） </vt:lpstr>
      <vt:lpstr>活動記録  (長寿命化)</vt:lpstr>
      <vt:lpstr>金銭出納簿 (維持・共同)</vt:lpstr>
      <vt:lpstr>金銭出納簿（長寿命化）</vt:lpstr>
      <vt:lpstr>報告書(様式1-8号)</vt:lpstr>
      <vt:lpstr>※【触らない】【記録簿用】 </vt:lpstr>
      <vt:lpstr>※【触らない】【選択肢】</vt:lpstr>
      <vt:lpstr>Sheet1</vt:lpstr>
      <vt:lpstr>A.■か□</vt:lpstr>
      <vt:lpstr>B.○か空白</vt:lpstr>
      <vt:lpstr>Ｃ1.計画欄</vt:lpstr>
      <vt:lpstr>Ｃ2.実施欄</vt:lpstr>
      <vt:lpstr>D.農村環境保全活動のテーマ</vt:lpstr>
      <vt:lpstr>E.高度な保全活動</vt:lpstr>
      <vt:lpstr>F.施設</vt:lpstr>
      <vt:lpstr>G.単位</vt:lpstr>
      <vt:lpstr>H1.構成員一覧の分類_農業者</vt:lpstr>
      <vt:lpstr>H2.構成員一覧の分類_農業者以外個人</vt:lpstr>
      <vt:lpstr>H3.構成員一覧の分類_農業者以外団体</vt:lpstr>
      <vt:lpstr>Ｉ.金銭出納簿の区分</vt:lpstr>
      <vt:lpstr>Ｊ.金銭出納簿の収支の分類</vt:lpstr>
      <vt:lpstr>K.農村環境保全活動</vt:lpstr>
      <vt:lpstr>L.増進活動</vt:lpstr>
      <vt:lpstr>M.長寿命化</vt:lpstr>
      <vt:lpstr>'※【触らない】【記録簿用】 '!Print_Area</vt:lpstr>
      <vt:lpstr>※【触らない】【選択肢】!Print_Area</vt:lpstr>
      <vt:lpstr>'活動記録  (長寿命化)'!Print_Area</vt:lpstr>
      <vt:lpstr>'活動記録（維持・共同） '!Print_Area</vt:lpstr>
      <vt:lpstr>'金銭出納簿 (維持・共同)'!Print_Area</vt:lpstr>
      <vt:lpstr>'金銭出納簿（長寿命化）'!Print_Area</vt:lpstr>
      <vt:lpstr>'報告書(様式1-8号)'!Print_Area</vt:lpstr>
      <vt:lpstr>'活動記録  (長寿命化)'!Print_Titles</vt:lpstr>
      <vt:lpstr>'活動記録（維持・共同） '!Print_Titles</vt:lpstr>
      <vt:lpstr>'金銭出納簿 (維持・共同)'!Print_Titles</vt:lpstr>
      <vt:lpstr>'金銭出納簿（長寿命化）'!Print_Titles</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横川　華枝</dc:creator>
  <cp:lastModifiedBy>admin</cp:lastModifiedBy>
  <cp:lastPrinted>2021-06-08T02:06:15Z</cp:lastPrinted>
  <dcterms:created xsi:type="dcterms:W3CDTF">2018-10-11T11:14:30Z</dcterms:created>
  <dcterms:modified xsi:type="dcterms:W3CDTF">2021-07-07T23:39:45Z</dcterms:modified>
</cp:coreProperties>
</file>