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895" windowHeight="8970" activeTab="0"/>
  </bookViews>
  <sheets>
    <sheet name="作成要領" sheetId="1" r:id="rId1"/>
    <sheet name="ＤＡＴＡ入力" sheetId="2" r:id="rId2"/>
    <sheet name="グラフ計算用" sheetId="3" r:id="rId3"/>
    <sheet name="添付図面" sheetId="4" r:id="rId4"/>
    <sheet name="印刷用" sheetId="5" r:id="rId5"/>
  </sheets>
  <definedNames/>
  <calcPr fullCalcOnLoad="1"/>
</workbook>
</file>

<file path=xl/comments2.xml><?xml version="1.0" encoding="utf-8"?>
<comments xmlns="http://schemas.openxmlformats.org/spreadsheetml/2006/main">
  <authors>
    <author>電算管理課</author>
  </authors>
  <commentList>
    <comment ref="L3" authorId="0">
      <text>
        <r>
          <rPr>
            <b/>
            <sz val="8"/>
            <rFont val="ＭＳ Ｐゴシック"/>
            <family val="3"/>
          </rPr>
          <t>電算管理課:</t>
        </r>
        <r>
          <rPr>
            <sz val="8"/>
            <rFont val="ＭＳ Ｐゴシック"/>
            <family val="3"/>
          </rPr>
          <t xml:space="preserve">
管理する項目がない場合は、空欄でOKです
</t>
        </r>
      </text>
    </comment>
    <comment ref="J3" authorId="0">
      <text>
        <r>
          <rPr>
            <b/>
            <sz val="8"/>
            <rFont val="ＭＳ Ｐゴシック"/>
            <family val="3"/>
          </rPr>
          <t>電算管理課:</t>
        </r>
        <r>
          <rPr>
            <sz val="8"/>
            <rFont val="ＭＳ Ｐゴシック"/>
            <family val="3"/>
          </rPr>
          <t xml:space="preserve">
下限値がない場合は、空欄でOKです。
</t>
        </r>
      </text>
    </comment>
    <comment ref="H3" authorId="0">
      <text>
        <r>
          <rPr>
            <b/>
            <sz val="8"/>
            <rFont val="ＭＳ Ｐゴシック"/>
            <family val="3"/>
          </rPr>
          <t>電算管理課:</t>
        </r>
        <r>
          <rPr>
            <sz val="8"/>
            <rFont val="ＭＳ Ｐゴシック"/>
            <family val="3"/>
          </rPr>
          <t xml:space="preserve">
上限値がない場合は、空欄でOKです。
</t>
        </r>
      </text>
    </comment>
    <comment ref="A5" authorId="0">
      <text>
        <r>
          <rPr>
            <b/>
            <sz val="8"/>
            <rFont val="ＭＳ Ｐゴシック"/>
            <family val="3"/>
          </rPr>
          <t>電算管理課:</t>
        </r>
        <r>
          <rPr>
            <sz val="8"/>
            <rFont val="ＭＳ Ｐゴシック"/>
            <family val="3"/>
          </rPr>
          <t xml:space="preserve">
管理項目がない場合は空欄でOKです</t>
        </r>
      </text>
    </comment>
    <comment ref="A6" authorId="0">
      <text>
        <r>
          <rPr>
            <b/>
            <sz val="8"/>
            <rFont val="ＭＳ Ｐゴシック"/>
            <family val="3"/>
          </rPr>
          <t>電算管理課:</t>
        </r>
        <r>
          <rPr>
            <sz val="8"/>
            <rFont val="ＭＳ Ｐゴシック"/>
            <family val="3"/>
          </rPr>
          <t xml:space="preserve">
管理項目がない場合は空欄でOKです
</t>
        </r>
      </text>
    </comment>
    <comment ref="A7" authorId="0">
      <text>
        <r>
          <rPr>
            <b/>
            <sz val="8"/>
            <rFont val="ＭＳ Ｐゴシック"/>
            <family val="3"/>
          </rPr>
          <t>電算管理課:</t>
        </r>
        <r>
          <rPr>
            <sz val="8"/>
            <rFont val="ＭＳ Ｐゴシック"/>
            <family val="3"/>
          </rPr>
          <t xml:space="preserve">
管理項目がない場合は空欄でOKです。</t>
        </r>
      </text>
    </comment>
  </commentList>
</comments>
</file>

<file path=xl/sharedStrings.xml><?xml version="1.0" encoding="utf-8"?>
<sst xmlns="http://schemas.openxmlformats.org/spreadsheetml/2006/main" count="206" uniqueCount="94">
  <si>
    <t>測点</t>
  </si>
  <si>
    <t>設計値</t>
  </si>
  <si>
    <t>実測値</t>
  </si>
  <si>
    <t>工程能力図</t>
  </si>
  <si>
    <t>工種</t>
  </si>
  <si>
    <t>可否</t>
  </si>
  <si>
    <t>上限値(＋)</t>
  </si>
  <si>
    <t>下限値(-)</t>
  </si>
  <si>
    <t>測定項目</t>
  </si>
  <si>
    <t>規格値</t>
  </si>
  <si>
    <t>下限値</t>
  </si>
  <si>
    <t>上限値</t>
  </si>
  <si>
    <t>管理する工種名称を入力してください。</t>
  </si>
  <si>
    <t>管理する項目名称（2）を入力してください。</t>
  </si>
  <si>
    <t>管理する項目名称（1）を入力してください。</t>
  </si>
  <si>
    <t>管理する項目名称（3）を入力してください。</t>
  </si>
  <si>
    <t>上限値を入力してください。</t>
  </si>
  <si>
    <t>下限値を入力してください。</t>
  </si>
  <si>
    <t>グラフ用データ</t>
  </si>
  <si>
    <t>差</t>
  </si>
  <si>
    <t>工事名</t>
  </si>
  <si>
    <t>測定者</t>
  </si>
  <si>
    <t>種別</t>
  </si>
  <si>
    <t>測定箇所</t>
  </si>
  <si>
    <t>出来形管理図表</t>
  </si>
  <si>
    <t>管理する項目名称（4）を入力してください。</t>
  </si>
  <si>
    <t>工事名称</t>
  </si>
  <si>
    <t>測定者氏名</t>
  </si>
  <si>
    <t>管理する種別名称を入力してください。</t>
  </si>
  <si>
    <t>印</t>
  </si>
  <si>
    <t>単位を入力してください</t>
  </si>
  <si>
    <t>管理規格値</t>
  </si>
  <si>
    <t>※　　　　　　　　の箇所のみ入力してください。</t>
  </si>
  <si>
    <t>擁壁工</t>
  </si>
  <si>
    <t>9号擁壁工</t>
  </si>
  <si>
    <t>天端幅W1</t>
  </si>
  <si>
    <t>底盤幅W2</t>
  </si>
  <si>
    <t>略図</t>
  </si>
  <si>
    <t>上限値(80%)</t>
  </si>
  <si>
    <t>上限値(80%)</t>
  </si>
  <si>
    <t>下限値（80%)</t>
  </si>
  <si>
    <t>下限値（80%)</t>
  </si>
  <si>
    <t>上限値(50%)</t>
  </si>
  <si>
    <t>上限値(50%)</t>
  </si>
  <si>
    <t>下限値（50%)</t>
  </si>
  <si>
    <t>下限値（50%)</t>
  </si>
  <si>
    <t>管理特性凡例</t>
  </si>
  <si>
    <t>管理規格値（80％)</t>
  </si>
  <si>
    <t>管理規格値（50％)</t>
  </si>
  <si>
    <t>㎜</t>
  </si>
  <si>
    <t>天端高▽EL</t>
  </si>
  <si>
    <t>擁壁高H</t>
  </si>
  <si>
    <t>D№0</t>
  </si>
  <si>
    <t>＋0.82</t>
  </si>
  <si>
    <t>＋10.0</t>
  </si>
  <si>
    <t>D№１</t>
  </si>
  <si>
    <t>+14.5</t>
  </si>
  <si>
    <t>＋6.4</t>
  </si>
  <si>
    <t>E№０</t>
  </si>
  <si>
    <t>管理基準値</t>
  </si>
  <si>
    <t>自社管理基準値（規格値に対する割合）①</t>
  </si>
  <si>
    <t>自社管理基準値（規格値に対する割合）②</t>
  </si>
  <si>
    <t>㎜</t>
  </si>
  <si>
    <t>○○○○　改良工事</t>
  </si>
  <si>
    <t>％</t>
  </si>
  <si>
    <t>％</t>
  </si>
  <si>
    <t>【作成要領】</t>
  </si>
  <si>
    <t>出来形管理図（能力図）の作成にあったっては、以下の①～④のシートにより工種及び種別ごとに作成するものであり、データ入力から出力までの作業は下記の作成手順によりおこなうこととし、入力箇所は黄色塗りで表示している。また、管理項目数や測点数が多く１枚のシートに記載できない場合はシートを追加して作成すること。</t>
  </si>
  <si>
    <t>（シートの種類）</t>
  </si>
  <si>
    <t>① データ入力用シート</t>
  </si>
  <si>
    <t>② グラフ計算用シート</t>
  </si>
  <si>
    <t>③ 添付図面シート</t>
  </si>
  <si>
    <t>④ 印刷用シート</t>
  </si>
  <si>
    <t>【作成手順】</t>
  </si>
  <si>
    <t>１　データ入力用シートの作成</t>
  </si>
  <si>
    <t>２） 管理する工種名を入力する。（耀壁工、舗装工など）</t>
  </si>
  <si>
    <t>３） 管理する種別名称を入力する。（○号耀壁工、○工区舗装工など）</t>
  </si>
  <si>
    <t>４） 施工計画書に記載した管理項目及び規格値を各々入力する</t>
  </si>
  <si>
    <t xml:space="preserve">         （注意）規格値がプラスまたはマイナスのみの場合は、絶対値の数値をもう片方に入力する。</t>
  </si>
  <si>
    <t>５） 各測点及び測定項目ごとの設計値、実測値を入力する。</t>
  </si>
  <si>
    <t>２　印刷用シートの作成</t>
  </si>
  <si>
    <t>３　管理図表の作成</t>
  </si>
  <si>
    <t>１）④印刷用シートを出力する。</t>
  </si>
  <si>
    <t>２）測定者氏名欄に押印する。</t>
  </si>
  <si>
    <t>出来形管理図作成要領</t>
  </si>
  <si>
    <t>　　　　　　　　　　　　　　　　　　　　　　　　　　　　　　　　　　　　　　　　　（以　　　　上）</t>
  </si>
  <si>
    <t>１）③添付図面シートの中から測定項目にあった図面を選択しコピーして④印刷用シートの略図枠内に 貼り付ける。必要な図面がない場合は別途作成する。</t>
  </si>
  <si>
    <t>○○建設㈱　</t>
  </si>
  <si>
    <t>○○　○○　敏行</t>
  </si>
  <si>
    <t>D№0-1.5～D№0+6.4</t>
  </si>
  <si>
    <t>ここに掲載する様式は、受注者が作成する出来形管理図の中で比較的汎用性が高い工種について管理様式の参考として掲載しているものであり、様式等を拘束するものではありません。</t>
  </si>
  <si>
    <t>１） 工事名称、受注者、測定者、測定箇所を入力する。</t>
  </si>
  <si>
    <t>受注者名</t>
  </si>
  <si>
    <t>受注者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</si>
</sst>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
    <numFmt numFmtId="177" formatCode="&quot;№&quot;0"/>
    <numFmt numFmtId="178" formatCode="0_ ;[Red]\-0\ "/>
    <numFmt numFmtId="179" formatCode="\+00"/>
    <numFmt numFmtId="180" formatCode="&quot;+&quot;0"/>
    <numFmt numFmtId="181" formatCode="\+0.0"/>
    <numFmt numFmtId="182" formatCode="\+0"/>
    <numFmt numFmtId="183" formatCode="\(\)"/>
    <numFmt numFmtId="184" formatCode="\(00\)"/>
    <numFmt numFmtId="185" formatCode="\(#\)"/>
    <numFmt numFmtId="186" formatCode="\(@\)"/>
    <numFmt numFmtId="187" formatCode="0.0_ ;[Red]\-0.0\ "/>
    <numFmt numFmtId="188" formatCode="0.00_ ;[Red]\-0.00\ "/>
    <numFmt numFmtId="189" formatCode="0.0"/>
  </numFmts>
  <fonts count="55">
    <font>
      <sz val="11"/>
      <name val="ＭＳ Ｐゴシック"/>
      <family val="3"/>
    </font>
    <font>
      <sz val="6"/>
      <name val="ＭＳ Ｐゴシック"/>
      <family val="3"/>
    </font>
    <font>
      <sz val="18"/>
      <name val="ＭＳ Ｐゴシック"/>
      <family val="3"/>
    </font>
    <font>
      <sz val="11"/>
      <color indexed="10"/>
      <name val="ＭＳ Ｐゴシック"/>
      <family val="3"/>
    </font>
    <font>
      <sz val="9"/>
      <name val="ＭＳ Ｐゴシック"/>
      <family val="3"/>
    </font>
    <font>
      <sz val="9"/>
      <color indexed="10"/>
      <name val="ＭＳ Ｐゴシック"/>
      <family val="3"/>
    </font>
    <font>
      <sz val="10"/>
      <name val="ＭＳ Ｐゴシック"/>
      <family val="3"/>
    </font>
    <font>
      <sz val="12"/>
      <name val="ＭＳ Ｐゴシック"/>
      <family val="3"/>
    </font>
    <font>
      <sz val="8"/>
      <name val="ＭＳ Ｐゴシック"/>
      <family val="3"/>
    </font>
    <font>
      <b/>
      <i/>
      <sz val="16"/>
      <name val="ＭＳ Ｐゴシック"/>
      <family val="3"/>
    </font>
    <font>
      <b/>
      <sz val="11"/>
      <name val="ＭＳ Ｐゴシック"/>
      <family val="3"/>
    </font>
    <font>
      <sz val="11"/>
      <color indexed="48"/>
      <name val="ＭＳ Ｐゴシック"/>
      <family val="3"/>
    </font>
    <font>
      <b/>
      <i/>
      <u val="single"/>
      <sz val="20"/>
      <name val="ＭＳ Ｐゴシック"/>
      <family val="3"/>
    </font>
    <font>
      <sz val="16"/>
      <name val="ＭＳ Ｐゴシック"/>
      <family val="3"/>
    </font>
    <font>
      <u val="single"/>
      <sz val="11"/>
      <name val="ＭＳ Ｐゴシック"/>
      <family val="3"/>
    </font>
    <font>
      <u val="single"/>
      <sz val="10"/>
      <name val="ＭＳ Ｐゴシック"/>
      <family val="3"/>
    </font>
    <font>
      <b/>
      <sz val="8"/>
      <name val="ＭＳ Ｐゴシック"/>
      <family val="3"/>
    </font>
    <font>
      <sz val="11"/>
      <color indexed="9"/>
      <name val="ＭＳ Ｐゴシック"/>
      <family val="3"/>
    </font>
    <font>
      <sz val="10"/>
      <color indexed="9"/>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sz val="8.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31"/>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double"/>
      <right style="thin"/>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thin"/>
      <bottom style="medium"/>
    </border>
    <border>
      <left style="thin"/>
      <right>
        <color indexed="63"/>
      </right>
      <top style="thin"/>
      <bottom style="medium"/>
    </border>
    <border>
      <left style="thin"/>
      <right style="double"/>
      <top style="thin"/>
      <bottom style="medium"/>
    </border>
    <border>
      <left style="double"/>
      <right style="thin"/>
      <top style="thin"/>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diagonalUp="1">
      <left style="thin"/>
      <right style="thin"/>
      <top style="thin"/>
      <bottom style="thin"/>
      <diagonal style="thin"/>
    </border>
    <border diagonalUp="1">
      <left style="thin"/>
      <right>
        <color indexed="63"/>
      </right>
      <top style="thin"/>
      <bottom style="thin"/>
      <diagonal style="thin"/>
    </border>
    <border diagonalUp="1">
      <left style="thin"/>
      <right style="medium"/>
      <top style="thin"/>
      <bottom style="thin"/>
      <diagonal style="thin"/>
    </border>
    <border>
      <left>
        <color indexed="63"/>
      </left>
      <right style="double"/>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double"/>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double"/>
      <top>
        <color indexed="63"/>
      </top>
      <bottom style="thin"/>
      <diagonal style="thin"/>
    </border>
    <border>
      <left style="double"/>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314">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center"/>
    </xf>
    <xf numFmtId="0" fontId="4" fillId="0" borderId="0" xfId="0" applyFont="1" applyAlignment="1">
      <alignment/>
    </xf>
    <xf numFmtId="0" fontId="0" fillId="0" borderId="10" xfId="0" applyFill="1" applyBorder="1" applyAlignment="1">
      <alignment/>
    </xf>
    <xf numFmtId="0" fontId="0" fillId="0" borderId="11" xfId="0" applyFill="1" applyBorder="1" applyAlignment="1">
      <alignment/>
    </xf>
    <xf numFmtId="177" fontId="0" fillId="33" borderId="12" xfId="0" applyNumberFormat="1" applyFill="1" applyBorder="1" applyAlignment="1">
      <alignment horizontal="center"/>
    </xf>
    <xf numFmtId="177" fontId="0" fillId="33" borderId="13" xfId="0" applyNumberFormat="1" applyFill="1" applyBorder="1" applyAlignment="1">
      <alignment horizontal="center"/>
    </xf>
    <xf numFmtId="0" fontId="6" fillId="34" borderId="14" xfId="0" applyFont="1" applyFill="1" applyBorder="1" applyAlignment="1">
      <alignment horizontal="center"/>
    </xf>
    <xf numFmtId="0" fontId="6" fillId="34" borderId="15" xfId="0" applyFont="1" applyFill="1" applyBorder="1" applyAlignment="1">
      <alignment horizontal="center"/>
    </xf>
    <xf numFmtId="177" fontId="6" fillId="34" borderId="16" xfId="0" applyNumberFormat="1" applyFont="1" applyFill="1" applyBorder="1" applyAlignment="1">
      <alignment horizontal="center"/>
    </xf>
    <xf numFmtId="180" fontId="6" fillId="34" borderId="10" xfId="0" applyNumberFormat="1" applyFont="1" applyFill="1" applyBorder="1" applyAlignment="1">
      <alignment horizontal="center"/>
    </xf>
    <xf numFmtId="0" fontId="6" fillId="34" borderId="10" xfId="0" applyFont="1" applyFill="1" applyBorder="1" applyAlignment="1">
      <alignment/>
    </xf>
    <xf numFmtId="0" fontId="6" fillId="34" borderId="17" xfId="0" applyFont="1" applyFill="1" applyBorder="1" applyAlignment="1">
      <alignment/>
    </xf>
    <xf numFmtId="177" fontId="6" fillId="34" borderId="18" xfId="0" applyNumberFormat="1" applyFont="1" applyFill="1" applyBorder="1" applyAlignment="1">
      <alignment horizontal="center"/>
    </xf>
    <xf numFmtId="180" fontId="6" fillId="34" borderId="19" xfId="0" applyNumberFormat="1" applyFont="1" applyFill="1" applyBorder="1" applyAlignment="1">
      <alignment horizontal="center"/>
    </xf>
    <xf numFmtId="0" fontId="6" fillId="34" borderId="19" xfId="0" applyFont="1" applyFill="1" applyBorder="1" applyAlignment="1">
      <alignment/>
    </xf>
    <xf numFmtId="0" fontId="6" fillId="34" borderId="20" xfId="0" applyFont="1" applyFill="1" applyBorder="1" applyAlignment="1">
      <alignment/>
    </xf>
    <xf numFmtId="0" fontId="4" fillId="0" borderId="0" xfId="0" applyFont="1" applyAlignment="1">
      <alignment horizontal="center"/>
    </xf>
    <xf numFmtId="0" fontId="7" fillId="0" borderId="0" xfId="0" applyFont="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6" fillId="0" borderId="0" xfId="0" applyFont="1" applyAlignment="1">
      <alignment horizontal="center"/>
    </xf>
    <xf numFmtId="0" fontId="6" fillId="0" borderId="0" xfId="0" applyFont="1" applyAlignment="1">
      <alignment/>
    </xf>
    <xf numFmtId="0" fontId="0" fillId="0" borderId="0" xfId="0" applyFont="1" applyAlignment="1">
      <alignment horizontal="right"/>
    </xf>
    <xf numFmtId="0" fontId="0" fillId="0" borderId="0" xfId="0" applyAlignment="1">
      <alignment horizontal="right"/>
    </xf>
    <xf numFmtId="0" fontId="6" fillId="34" borderId="14" xfId="0" applyFont="1" applyFill="1" applyBorder="1" applyAlignment="1">
      <alignment horizontal="right"/>
    </xf>
    <xf numFmtId="0" fontId="6" fillId="34" borderId="10" xfId="0" applyFont="1" applyFill="1" applyBorder="1" applyAlignment="1">
      <alignment horizontal="right"/>
    </xf>
    <xf numFmtId="0" fontId="6" fillId="34" borderId="19" xfId="0" applyFont="1" applyFill="1" applyBorder="1" applyAlignment="1">
      <alignment horizontal="right"/>
    </xf>
    <xf numFmtId="0" fontId="7" fillId="0" borderId="0" xfId="0" applyFont="1" applyBorder="1" applyAlignment="1">
      <alignment horizontal="left"/>
    </xf>
    <xf numFmtId="0" fontId="4" fillId="35" borderId="10" xfId="0" applyFont="1" applyFill="1" applyBorder="1" applyAlignment="1">
      <alignment/>
    </xf>
    <xf numFmtId="0" fontId="4" fillId="35" borderId="19" xfId="0" applyFont="1" applyFill="1" applyBorder="1" applyAlignment="1">
      <alignment/>
    </xf>
    <xf numFmtId="0" fontId="4" fillId="36" borderId="10" xfId="0" applyFont="1" applyFill="1" applyBorder="1" applyAlignment="1">
      <alignment horizontal="center"/>
    </xf>
    <xf numFmtId="0" fontId="4" fillId="36" borderId="17" xfId="0" applyFont="1" applyFill="1" applyBorder="1" applyAlignment="1">
      <alignment horizontal="center"/>
    </xf>
    <xf numFmtId="0" fontId="1" fillId="36" borderId="10" xfId="0" applyFont="1" applyFill="1" applyBorder="1" applyAlignment="1">
      <alignment horizontal="center"/>
    </xf>
    <xf numFmtId="0" fontId="1" fillId="36" borderId="21" xfId="0" applyFont="1" applyFill="1" applyBorder="1" applyAlignment="1">
      <alignment horizontal="center"/>
    </xf>
    <xf numFmtId="0" fontId="4" fillId="36" borderId="10" xfId="0" applyFont="1" applyFill="1" applyBorder="1" applyAlignment="1">
      <alignment/>
    </xf>
    <xf numFmtId="177" fontId="4" fillId="36" borderId="22" xfId="0" applyNumberFormat="1" applyFont="1" applyFill="1" applyBorder="1" applyAlignment="1">
      <alignment horizontal="center"/>
    </xf>
    <xf numFmtId="181" fontId="8" fillId="36" borderId="13" xfId="0" applyNumberFormat="1" applyFont="1" applyFill="1" applyBorder="1" applyAlignment="1">
      <alignment horizontal="center"/>
    </xf>
    <xf numFmtId="0" fontId="5" fillId="36" borderId="10" xfId="0" applyFont="1" applyFill="1" applyBorder="1" applyAlignment="1">
      <alignment/>
    </xf>
    <xf numFmtId="177" fontId="4" fillId="36" borderId="23" xfId="0" applyNumberFormat="1" applyFont="1" applyFill="1" applyBorder="1" applyAlignment="1">
      <alignment horizontal="center"/>
    </xf>
    <xf numFmtId="181" fontId="8" fillId="36" borderId="24" xfId="0" applyNumberFormat="1" applyFont="1" applyFill="1" applyBorder="1" applyAlignment="1">
      <alignment horizontal="center"/>
    </xf>
    <xf numFmtId="0" fontId="4" fillId="36" borderId="19" xfId="0" applyFont="1" applyFill="1" applyBorder="1" applyAlignment="1">
      <alignment/>
    </xf>
    <xf numFmtId="0" fontId="5" fillId="36" borderId="19" xfId="0" applyFont="1" applyFill="1" applyBorder="1" applyAlignment="1">
      <alignment/>
    </xf>
    <xf numFmtId="0" fontId="4" fillId="37" borderId="10" xfId="0" applyFont="1" applyFill="1" applyBorder="1" applyAlignment="1">
      <alignment horizontal="center"/>
    </xf>
    <xf numFmtId="0" fontId="4" fillId="37" borderId="17" xfId="0" applyFont="1" applyFill="1" applyBorder="1" applyAlignment="1">
      <alignment horizontal="center"/>
    </xf>
    <xf numFmtId="0" fontId="1" fillId="37" borderId="10" xfId="0" applyFont="1" applyFill="1" applyBorder="1" applyAlignment="1">
      <alignment horizontal="center"/>
    </xf>
    <xf numFmtId="0" fontId="1" fillId="37" borderId="21" xfId="0" applyFont="1" applyFill="1" applyBorder="1" applyAlignment="1">
      <alignment horizontal="center"/>
    </xf>
    <xf numFmtId="0" fontId="4" fillId="37" borderId="10" xfId="0" applyFont="1" applyFill="1" applyBorder="1" applyAlignment="1">
      <alignment/>
    </xf>
    <xf numFmtId="181" fontId="8" fillId="37" borderId="13" xfId="0" applyNumberFormat="1" applyFont="1" applyFill="1" applyBorder="1" applyAlignment="1">
      <alignment horizontal="center"/>
    </xf>
    <xf numFmtId="0" fontId="5" fillId="37" borderId="10" xfId="0" applyFont="1" applyFill="1" applyBorder="1" applyAlignment="1">
      <alignment/>
    </xf>
    <xf numFmtId="181" fontId="8" fillId="37" borderId="24" xfId="0" applyNumberFormat="1" applyFont="1" applyFill="1" applyBorder="1" applyAlignment="1">
      <alignment horizontal="center"/>
    </xf>
    <xf numFmtId="0" fontId="4" fillId="37" borderId="19" xfId="0" applyFont="1" applyFill="1" applyBorder="1" applyAlignment="1">
      <alignment/>
    </xf>
    <xf numFmtId="0" fontId="5" fillId="37" borderId="19" xfId="0" applyFont="1" applyFill="1" applyBorder="1" applyAlignment="1">
      <alignment/>
    </xf>
    <xf numFmtId="0" fontId="4" fillId="33" borderId="21" xfId="0" applyFont="1" applyFill="1" applyBorder="1" applyAlignment="1">
      <alignment horizontal="center"/>
    </xf>
    <xf numFmtId="0" fontId="1" fillId="33" borderId="10" xfId="0" applyFont="1" applyFill="1" applyBorder="1" applyAlignment="1">
      <alignment horizontal="center"/>
    </xf>
    <xf numFmtId="0" fontId="1" fillId="33" borderId="21" xfId="0" applyFont="1" applyFill="1" applyBorder="1" applyAlignment="1">
      <alignment horizontal="center"/>
    </xf>
    <xf numFmtId="0" fontId="4" fillId="33" borderId="10" xfId="0" applyFont="1" applyFill="1" applyBorder="1" applyAlignment="1">
      <alignment/>
    </xf>
    <xf numFmtId="0" fontId="4" fillId="33" borderId="21" xfId="0" applyFont="1" applyFill="1" applyBorder="1" applyAlignment="1">
      <alignment/>
    </xf>
    <xf numFmtId="0" fontId="4" fillId="33" borderId="10" xfId="0" applyFont="1" applyFill="1" applyBorder="1" applyAlignment="1">
      <alignment horizontal="center"/>
    </xf>
    <xf numFmtId="0" fontId="4" fillId="33" borderId="11" xfId="0" applyFont="1" applyFill="1" applyBorder="1" applyAlignment="1">
      <alignment horizontal="center"/>
    </xf>
    <xf numFmtId="177" fontId="4" fillId="33" borderId="25" xfId="0" applyNumberFormat="1" applyFont="1" applyFill="1" applyBorder="1" applyAlignment="1">
      <alignment horizontal="center"/>
    </xf>
    <xf numFmtId="181" fontId="8" fillId="33" borderId="13" xfId="0" applyNumberFormat="1" applyFont="1" applyFill="1" applyBorder="1" applyAlignment="1">
      <alignment horizontal="center"/>
    </xf>
    <xf numFmtId="0" fontId="5" fillId="33" borderId="21" xfId="0" applyFont="1" applyFill="1" applyBorder="1" applyAlignment="1">
      <alignment/>
    </xf>
    <xf numFmtId="177" fontId="4" fillId="33" borderId="26" xfId="0" applyNumberFormat="1" applyFont="1" applyFill="1" applyBorder="1" applyAlignment="1">
      <alignment horizontal="center"/>
    </xf>
    <xf numFmtId="181" fontId="8" fillId="33" borderId="24" xfId="0" applyNumberFormat="1" applyFont="1" applyFill="1" applyBorder="1" applyAlignment="1">
      <alignment horizontal="center"/>
    </xf>
    <xf numFmtId="0" fontId="4" fillId="33" borderId="19" xfId="0" applyFont="1" applyFill="1" applyBorder="1" applyAlignment="1">
      <alignment/>
    </xf>
    <xf numFmtId="0" fontId="5" fillId="33" borderId="27" xfId="0" applyFont="1" applyFill="1" applyBorder="1" applyAlignment="1">
      <alignment/>
    </xf>
    <xf numFmtId="0" fontId="4" fillId="33" borderId="28" xfId="0" applyFont="1" applyFill="1" applyBorder="1" applyAlignment="1">
      <alignment horizontal="center"/>
    </xf>
    <xf numFmtId="0" fontId="0" fillId="0" borderId="10" xfId="0" applyBorder="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38" borderId="10" xfId="0" applyFill="1" applyBorder="1" applyAlignment="1" applyProtection="1">
      <alignment/>
      <protection locked="0"/>
    </xf>
    <xf numFmtId="0" fontId="3" fillId="38" borderId="10" xfId="0" applyFont="1" applyFill="1" applyBorder="1" applyAlignment="1" applyProtection="1">
      <alignment/>
      <protection locked="0"/>
    </xf>
    <xf numFmtId="0" fontId="0" fillId="0" borderId="0" xfId="0" applyAlignment="1" applyProtection="1">
      <alignment/>
      <protection locked="0"/>
    </xf>
    <xf numFmtId="0" fontId="4" fillId="36" borderId="21" xfId="0" applyFont="1" applyFill="1" applyBorder="1" applyAlignment="1">
      <alignment horizontal="center"/>
    </xf>
    <xf numFmtId="0" fontId="4" fillId="36" borderId="27" xfId="0" applyFont="1" applyFill="1" applyBorder="1" applyAlignment="1">
      <alignment horizontal="center"/>
    </xf>
    <xf numFmtId="177" fontId="4" fillId="37" borderId="25" xfId="0" applyNumberFormat="1" applyFont="1" applyFill="1" applyBorder="1" applyAlignment="1">
      <alignment horizontal="center"/>
    </xf>
    <xf numFmtId="177" fontId="4" fillId="37" borderId="26" xfId="0" applyNumberFormat="1" applyFont="1" applyFill="1" applyBorder="1" applyAlignment="1">
      <alignment horizontal="center"/>
    </xf>
    <xf numFmtId="0" fontId="6" fillId="33" borderId="14" xfId="0" applyFont="1" applyFill="1" applyBorder="1" applyAlignment="1">
      <alignment horizontal="center"/>
    </xf>
    <xf numFmtId="0" fontId="6" fillId="33" borderId="14" xfId="0" applyFont="1" applyFill="1" applyBorder="1" applyAlignment="1">
      <alignment horizontal="right"/>
    </xf>
    <xf numFmtId="0" fontId="6" fillId="33" borderId="15" xfId="0" applyFont="1" applyFill="1" applyBorder="1" applyAlignment="1">
      <alignment horizontal="center"/>
    </xf>
    <xf numFmtId="177" fontId="6" fillId="33" borderId="16" xfId="0" applyNumberFormat="1" applyFont="1" applyFill="1" applyBorder="1" applyAlignment="1">
      <alignment horizontal="center"/>
    </xf>
    <xf numFmtId="180" fontId="6" fillId="33" borderId="10" xfId="0" applyNumberFormat="1" applyFont="1" applyFill="1" applyBorder="1" applyAlignment="1">
      <alignment horizontal="center"/>
    </xf>
    <xf numFmtId="0" fontId="6" fillId="33" borderId="10" xfId="0" applyFont="1" applyFill="1" applyBorder="1" applyAlignment="1">
      <alignment horizontal="right"/>
    </xf>
    <xf numFmtId="0" fontId="6" fillId="33" borderId="10" xfId="0" applyFont="1" applyFill="1" applyBorder="1" applyAlignment="1">
      <alignment/>
    </xf>
    <xf numFmtId="0" fontId="6" fillId="33" borderId="17" xfId="0" applyFont="1" applyFill="1" applyBorder="1" applyAlignment="1">
      <alignment/>
    </xf>
    <xf numFmtId="177" fontId="6" fillId="33" borderId="18" xfId="0" applyNumberFormat="1" applyFont="1" applyFill="1" applyBorder="1" applyAlignment="1">
      <alignment horizontal="center"/>
    </xf>
    <xf numFmtId="180" fontId="6" fillId="33" borderId="19" xfId="0" applyNumberFormat="1" applyFont="1" applyFill="1" applyBorder="1" applyAlignment="1">
      <alignment horizontal="center"/>
    </xf>
    <xf numFmtId="0" fontId="6" fillId="33" borderId="19" xfId="0" applyFont="1" applyFill="1" applyBorder="1" applyAlignment="1">
      <alignment horizontal="right"/>
    </xf>
    <xf numFmtId="0" fontId="6" fillId="33" borderId="19" xfId="0" applyFont="1" applyFill="1" applyBorder="1" applyAlignment="1">
      <alignment/>
    </xf>
    <xf numFmtId="0" fontId="6" fillId="33" borderId="20" xfId="0" applyFont="1" applyFill="1" applyBorder="1" applyAlignment="1">
      <alignment/>
    </xf>
    <xf numFmtId="0" fontId="6" fillId="36" borderId="14" xfId="0" applyFont="1" applyFill="1" applyBorder="1" applyAlignment="1">
      <alignment horizontal="center"/>
    </xf>
    <xf numFmtId="0" fontId="6" fillId="36" borderId="15" xfId="0" applyFont="1" applyFill="1" applyBorder="1" applyAlignment="1">
      <alignment horizontal="center"/>
    </xf>
    <xf numFmtId="177" fontId="6" fillId="36" borderId="16" xfId="0" applyNumberFormat="1" applyFont="1" applyFill="1" applyBorder="1" applyAlignment="1">
      <alignment horizontal="center"/>
    </xf>
    <xf numFmtId="180" fontId="6" fillId="36" borderId="10" xfId="0" applyNumberFormat="1" applyFont="1" applyFill="1" applyBorder="1" applyAlignment="1">
      <alignment horizontal="center"/>
    </xf>
    <xf numFmtId="0" fontId="6" fillId="36" borderId="10" xfId="0" applyFont="1" applyFill="1" applyBorder="1" applyAlignment="1">
      <alignment/>
    </xf>
    <xf numFmtId="0" fontId="6" fillId="36" borderId="17" xfId="0" applyFont="1" applyFill="1" applyBorder="1" applyAlignment="1">
      <alignment/>
    </xf>
    <xf numFmtId="177" fontId="6" fillId="36" borderId="18" xfId="0" applyNumberFormat="1" applyFont="1" applyFill="1" applyBorder="1" applyAlignment="1">
      <alignment horizontal="center"/>
    </xf>
    <xf numFmtId="180" fontId="6" fillId="36" borderId="19" xfId="0" applyNumberFormat="1" applyFont="1" applyFill="1" applyBorder="1" applyAlignment="1">
      <alignment horizontal="center"/>
    </xf>
    <xf numFmtId="0" fontId="6" fillId="36" borderId="19" xfId="0" applyFont="1" applyFill="1" applyBorder="1" applyAlignment="1">
      <alignment/>
    </xf>
    <xf numFmtId="0" fontId="6" fillId="36" borderId="20" xfId="0" applyFont="1" applyFill="1" applyBorder="1" applyAlignment="1">
      <alignment/>
    </xf>
    <xf numFmtId="0" fontId="4" fillId="35" borderId="14" xfId="0" applyFont="1" applyFill="1" applyBorder="1" applyAlignment="1">
      <alignment horizontal="center"/>
    </xf>
    <xf numFmtId="0" fontId="4" fillId="35" borderId="14" xfId="0" applyFont="1" applyFill="1" applyBorder="1" applyAlignment="1">
      <alignment horizontal="right"/>
    </xf>
    <xf numFmtId="0" fontId="4" fillId="35" borderId="15" xfId="0" applyFont="1" applyFill="1" applyBorder="1" applyAlignment="1">
      <alignment horizontal="center"/>
    </xf>
    <xf numFmtId="177" fontId="4" fillId="35" borderId="16" xfId="0" applyNumberFormat="1" applyFont="1" applyFill="1" applyBorder="1" applyAlignment="1">
      <alignment horizontal="center"/>
    </xf>
    <xf numFmtId="180" fontId="4" fillId="35" borderId="10" xfId="0" applyNumberFormat="1" applyFont="1" applyFill="1" applyBorder="1" applyAlignment="1">
      <alignment horizontal="center"/>
    </xf>
    <xf numFmtId="0" fontId="4" fillId="35" borderId="10" xfId="0" applyFont="1" applyFill="1" applyBorder="1" applyAlignment="1">
      <alignment horizontal="right"/>
    </xf>
    <xf numFmtId="0" fontId="4" fillId="35" borderId="17" xfId="0" applyFont="1" applyFill="1" applyBorder="1" applyAlignment="1">
      <alignment/>
    </xf>
    <xf numFmtId="177" fontId="4" fillId="35" borderId="18" xfId="0" applyNumberFormat="1" applyFont="1" applyFill="1" applyBorder="1" applyAlignment="1">
      <alignment horizontal="center"/>
    </xf>
    <xf numFmtId="180" fontId="4" fillId="35" borderId="19" xfId="0" applyNumberFormat="1" applyFont="1" applyFill="1" applyBorder="1" applyAlignment="1">
      <alignment horizontal="center"/>
    </xf>
    <xf numFmtId="0" fontId="4" fillId="35" borderId="19" xfId="0" applyFont="1" applyFill="1" applyBorder="1" applyAlignment="1">
      <alignment horizontal="right"/>
    </xf>
    <xf numFmtId="0" fontId="4" fillId="35" borderId="20" xfId="0" applyFont="1" applyFill="1" applyBorder="1" applyAlignment="1">
      <alignment/>
    </xf>
    <xf numFmtId="0" fontId="9" fillId="0" borderId="0" xfId="0" applyFont="1" applyAlignment="1">
      <alignment horizontal="center"/>
    </xf>
    <xf numFmtId="0" fontId="0" fillId="0" borderId="17" xfId="0" applyBorder="1" applyAlignment="1">
      <alignment horizontal="center"/>
    </xf>
    <xf numFmtId="177" fontId="0" fillId="38" borderId="16" xfId="0" applyNumberFormat="1" applyFill="1" applyBorder="1" applyAlignment="1" applyProtection="1">
      <alignment horizontal="center"/>
      <protection locked="0"/>
    </xf>
    <xf numFmtId="0" fontId="0" fillId="0" borderId="17" xfId="0" applyFill="1" applyBorder="1" applyAlignment="1">
      <alignment/>
    </xf>
    <xf numFmtId="177" fontId="0" fillId="38" borderId="18" xfId="0" applyNumberFormat="1" applyFill="1" applyBorder="1" applyAlignment="1" applyProtection="1">
      <alignment horizontal="center"/>
      <protection locked="0"/>
    </xf>
    <xf numFmtId="0" fontId="0" fillId="38" borderId="19" xfId="0" applyFill="1" applyBorder="1" applyAlignment="1" applyProtection="1">
      <alignment/>
      <protection locked="0"/>
    </xf>
    <xf numFmtId="0" fontId="3" fillId="38" borderId="19" xfId="0" applyFont="1" applyFill="1" applyBorder="1" applyAlignment="1" applyProtection="1">
      <alignment/>
      <protection locked="0"/>
    </xf>
    <xf numFmtId="0" fontId="0" fillId="0" borderId="19" xfId="0" applyBorder="1" applyAlignment="1" applyProtection="1">
      <alignment/>
      <protection/>
    </xf>
    <xf numFmtId="0" fontId="0" fillId="0" borderId="28" xfId="0" applyFill="1" applyBorder="1" applyAlignment="1" applyProtection="1">
      <alignment/>
      <protection/>
    </xf>
    <xf numFmtId="177" fontId="0" fillId="33" borderId="29" xfId="0" applyNumberFormat="1" applyFill="1" applyBorder="1" applyAlignment="1">
      <alignment horizontal="center"/>
    </xf>
    <xf numFmtId="0" fontId="0" fillId="0" borderId="19" xfId="0" applyFill="1" applyBorder="1" applyAlignment="1">
      <alignment/>
    </xf>
    <xf numFmtId="0" fontId="0" fillId="0" borderId="28" xfId="0" applyFill="1" applyBorder="1" applyAlignment="1">
      <alignment/>
    </xf>
    <xf numFmtId="177" fontId="0" fillId="33" borderId="24" xfId="0" applyNumberFormat="1" applyFill="1" applyBorder="1" applyAlignment="1">
      <alignment horizontal="center"/>
    </xf>
    <xf numFmtId="0" fontId="0" fillId="0" borderId="20" xfId="0" applyFill="1" applyBorder="1" applyAlignment="1">
      <alignment/>
    </xf>
    <xf numFmtId="0" fontId="0" fillId="0" borderId="21" xfId="0" applyBorder="1" applyAlignment="1">
      <alignment horizontal="center"/>
    </xf>
    <xf numFmtId="0" fontId="4" fillId="37" borderId="21" xfId="0" applyFont="1" applyFill="1" applyBorder="1" applyAlignment="1">
      <alignment horizontal="center"/>
    </xf>
    <xf numFmtId="186" fontId="4" fillId="33" borderId="13" xfId="0" applyNumberFormat="1" applyFont="1" applyFill="1" applyBorder="1" applyAlignment="1">
      <alignment horizontal="center"/>
    </xf>
    <xf numFmtId="186" fontId="4" fillId="36" borderId="13" xfId="0" applyNumberFormat="1" applyFont="1" applyFill="1" applyBorder="1" applyAlignment="1">
      <alignment horizontal="center"/>
    </xf>
    <xf numFmtId="186" fontId="4" fillId="37" borderId="13" xfId="0" applyNumberFormat="1" applyFont="1" applyFill="1" applyBorder="1" applyAlignment="1">
      <alignment horizontal="center"/>
    </xf>
    <xf numFmtId="186" fontId="0" fillId="0" borderId="13" xfId="0" applyNumberFormat="1" applyBorder="1" applyAlignment="1">
      <alignment horizontal="center"/>
    </xf>
    <xf numFmtId="0" fontId="0" fillId="0" borderId="21" xfId="0" applyFill="1" applyBorder="1" applyAlignment="1">
      <alignment/>
    </xf>
    <xf numFmtId="0" fontId="0" fillId="0" borderId="27" xfId="0" applyFill="1" applyBorder="1" applyAlignment="1">
      <alignment/>
    </xf>
    <xf numFmtId="0" fontId="0" fillId="0" borderId="30" xfId="0" applyFont="1" applyBorder="1" applyAlignment="1">
      <alignment horizontal="left"/>
    </xf>
    <xf numFmtId="0" fontId="0" fillId="0" borderId="0" xfId="0" applyFont="1" applyAlignment="1">
      <alignment horizontal="center"/>
    </xf>
    <xf numFmtId="0" fontId="10" fillId="0" borderId="30" xfId="0" applyFont="1" applyBorder="1" applyAlignment="1">
      <alignment/>
    </xf>
    <xf numFmtId="0" fontId="10" fillId="0" borderId="0" xfId="0" applyFont="1" applyAlignment="1">
      <alignment/>
    </xf>
    <xf numFmtId="0" fontId="4" fillId="37" borderId="20" xfId="0" applyFont="1" applyFill="1" applyBorder="1" applyAlignment="1">
      <alignment horizontal="center"/>
    </xf>
    <xf numFmtId="0" fontId="11" fillId="0" borderId="0" xfId="0" applyFont="1" applyAlignment="1" applyProtection="1">
      <alignment/>
      <protection locked="0"/>
    </xf>
    <xf numFmtId="0" fontId="7" fillId="0" borderId="31" xfId="0" applyFont="1" applyBorder="1" applyAlignment="1" applyProtection="1">
      <alignment horizontal="center"/>
      <protection locked="0"/>
    </xf>
    <xf numFmtId="0" fontId="7" fillId="0" borderId="32" xfId="0" applyFont="1" applyBorder="1" applyAlignment="1" applyProtection="1">
      <alignment horizontal="center"/>
      <protection locked="0"/>
    </xf>
    <xf numFmtId="0" fontId="7" fillId="0" borderId="33" xfId="0" applyFont="1" applyBorder="1" applyAlignment="1" applyProtection="1">
      <alignment horizontal="center"/>
      <protection locked="0"/>
    </xf>
    <xf numFmtId="0" fontId="7" fillId="0" borderId="34"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38" xfId="0" applyFont="1" applyBorder="1" applyAlignment="1" applyProtection="1">
      <alignment horizontal="center"/>
      <protection locked="0"/>
    </xf>
    <xf numFmtId="0" fontId="4" fillId="39" borderId="21" xfId="0" applyFont="1" applyFill="1" applyBorder="1" applyAlignment="1">
      <alignment horizontal="center"/>
    </xf>
    <xf numFmtId="0" fontId="4" fillId="39" borderId="22" xfId="0" applyFont="1" applyFill="1" applyBorder="1" applyAlignment="1">
      <alignment horizontal="center"/>
    </xf>
    <xf numFmtId="0" fontId="1" fillId="39" borderId="10" xfId="0" applyFont="1" applyFill="1" applyBorder="1" applyAlignment="1">
      <alignment horizontal="center"/>
    </xf>
    <xf numFmtId="0" fontId="1" fillId="39" borderId="21" xfId="0" applyFont="1" applyFill="1" applyBorder="1" applyAlignment="1">
      <alignment horizontal="center"/>
    </xf>
    <xf numFmtId="0" fontId="4" fillId="39" borderId="10" xfId="0" applyFont="1" applyFill="1" applyBorder="1" applyAlignment="1">
      <alignment/>
    </xf>
    <xf numFmtId="0" fontId="4" fillId="39" borderId="10" xfId="0" applyFont="1" applyFill="1" applyBorder="1" applyAlignment="1">
      <alignment horizontal="center"/>
    </xf>
    <xf numFmtId="186" fontId="4" fillId="39" borderId="13" xfId="0" applyNumberFormat="1" applyFont="1" applyFill="1" applyBorder="1" applyAlignment="1">
      <alignment horizontal="center"/>
    </xf>
    <xf numFmtId="177" fontId="4" fillId="39" borderId="39" xfId="0" applyNumberFormat="1" applyFont="1" applyFill="1" applyBorder="1" applyAlignment="1">
      <alignment horizontal="left"/>
    </xf>
    <xf numFmtId="181" fontId="8" fillId="39" borderId="13" xfId="0" applyNumberFormat="1" applyFont="1" applyFill="1" applyBorder="1" applyAlignment="1">
      <alignment horizontal="center"/>
    </xf>
    <xf numFmtId="0" fontId="5" fillId="39" borderId="21" xfId="0" applyFont="1" applyFill="1" applyBorder="1" applyAlignment="1">
      <alignment/>
    </xf>
    <xf numFmtId="177" fontId="4" fillId="39" borderId="40" xfId="0" applyNumberFormat="1" applyFont="1" applyFill="1" applyBorder="1" applyAlignment="1">
      <alignment horizontal="left"/>
    </xf>
    <xf numFmtId="181" fontId="8" fillId="39" borderId="24" xfId="0" applyNumberFormat="1" applyFont="1" applyFill="1" applyBorder="1" applyAlignment="1">
      <alignment horizontal="center"/>
    </xf>
    <xf numFmtId="0" fontId="4" fillId="39" borderId="19" xfId="0" applyFont="1" applyFill="1" applyBorder="1" applyAlignment="1">
      <alignment/>
    </xf>
    <xf numFmtId="0" fontId="5" fillId="39" borderId="27" xfId="0" applyFont="1" applyFill="1" applyBorder="1" applyAlignment="1">
      <alignment/>
    </xf>
    <xf numFmtId="0" fontId="4" fillId="39" borderId="23" xfId="0" applyFont="1" applyFill="1" applyBorder="1" applyAlignment="1">
      <alignment horizontal="center"/>
    </xf>
    <xf numFmtId="0" fontId="13" fillId="0" borderId="0" xfId="0" applyFont="1" applyAlignment="1">
      <alignment horizontal="right"/>
    </xf>
    <xf numFmtId="0" fontId="4" fillId="0" borderId="0" xfId="0" applyFont="1" applyBorder="1" applyAlignment="1">
      <alignment/>
    </xf>
    <xf numFmtId="49" fontId="6" fillId="38" borderId="10" xfId="0" applyNumberFormat="1" applyFont="1" applyFill="1" applyBorder="1" applyAlignment="1" applyProtection="1">
      <alignment horizontal="center"/>
      <protection locked="0"/>
    </xf>
    <xf numFmtId="49" fontId="6" fillId="38" borderId="19" xfId="0" applyNumberFormat="1" applyFont="1" applyFill="1" applyBorder="1" applyAlignment="1" applyProtection="1">
      <alignment horizontal="center"/>
      <protection locked="0"/>
    </xf>
    <xf numFmtId="189" fontId="6" fillId="33" borderId="10" xfId="0" applyNumberFormat="1" applyFont="1" applyFill="1" applyBorder="1" applyAlignment="1">
      <alignment horizontal="center"/>
    </xf>
    <xf numFmtId="189" fontId="6" fillId="33" borderId="19" xfId="0" applyNumberFormat="1" applyFont="1" applyFill="1" applyBorder="1" applyAlignment="1">
      <alignment horizontal="center"/>
    </xf>
    <xf numFmtId="189" fontId="8" fillId="33" borderId="13" xfId="0" applyNumberFormat="1" applyFont="1" applyFill="1" applyBorder="1" applyAlignment="1">
      <alignment horizontal="center"/>
    </xf>
    <xf numFmtId="189" fontId="8" fillId="36" borderId="13" xfId="0" applyNumberFormat="1" applyFont="1" applyFill="1" applyBorder="1" applyAlignment="1">
      <alignment horizontal="center"/>
    </xf>
    <xf numFmtId="189" fontId="8" fillId="37" borderId="13" xfId="0" applyNumberFormat="1" applyFont="1" applyFill="1" applyBorder="1" applyAlignment="1">
      <alignment horizontal="center"/>
    </xf>
    <xf numFmtId="0" fontId="17" fillId="0" borderId="0" xfId="0" applyFont="1" applyFill="1" applyBorder="1" applyAlignment="1" applyProtection="1">
      <alignment horizontal="center"/>
      <protection locked="0"/>
    </xf>
    <xf numFmtId="0" fontId="18" fillId="0" borderId="0" xfId="0" applyFont="1" applyFill="1" applyBorder="1" applyAlignment="1">
      <alignment horizontal="center"/>
    </xf>
    <xf numFmtId="0" fontId="17" fillId="0" borderId="0" xfId="0" applyFont="1" applyFill="1" applyAlignment="1">
      <alignment/>
    </xf>
    <xf numFmtId="0" fontId="17" fillId="0" borderId="0" xfId="0" applyFont="1" applyFill="1" applyAlignment="1">
      <alignment horizontal="right"/>
    </xf>
    <xf numFmtId="0" fontId="8" fillId="0" borderId="0" xfId="0" applyFont="1" applyAlignment="1">
      <alignment/>
    </xf>
    <xf numFmtId="0" fontId="19" fillId="0" borderId="0" xfId="0" applyFont="1" applyAlignment="1">
      <alignment horizontal="center" vertical="center"/>
    </xf>
    <xf numFmtId="0" fontId="0" fillId="0" borderId="0" xfId="0" applyAlignment="1">
      <alignment horizontal="left" vertical="top" wrapText="1"/>
    </xf>
    <xf numFmtId="0" fontId="0" fillId="0" borderId="10" xfId="0" applyBorder="1" applyAlignment="1">
      <alignment horizontal="left"/>
    </xf>
    <xf numFmtId="0" fontId="0" fillId="38" borderId="10" xfId="0" applyFill="1" applyBorder="1" applyAlignment="1" applyProtection="1">
      <alignment horizontal="left"/>
      <protection locked="0"/>
    </xf>
    <xf numFmtId="0" fontId="4" fillId="0" borderId="21" xfId="0" applyFont="1" applyBorder="1" applyAlignment="1">
      <alignment horizontal="left"/>
    </xf>
    <xf numFmtId="0" fontId="4" fillId="0" borderId="22" xfId="0" applyFont="1" applyBorder="1" applyAlignment="1">
      <alignment horizontal="left"/>
    </xf>
    <xf numFmtId="0" fontId="4" fillId="0" borderId="13" xfId="0" applyFont="1" applyBorder="1" applyAlignment="1">
      <alignment horizontal="left"/>
    </xf>
    <xf numFmtId="0" fontId="6" fillId="38" borderId="21" xfId="0" applyFont="1" applyFill="1" applyBorder="1" applyAlignment="1" applyProtection="1">
      <alignment horizontal="center"/>
      <protection locked="0"/>
    </xf>
    <xf numFmtId="0" fontId="6" fillId="38" borderId="13" xfId="0" applyFont="1" applyFill="1" applyBorder="1" applyAlignment="1" applyProtection="1">
      <alignment horizontal="center"/>
      <protection locked="0"/>
    </xf>
    <xf numFmtId="0" fontId="0" fillId="0" borderId="41" xfId="0" applyFill="1" applyBorder="1" applyAlignment="1">
      <alignment horizontal="center" wrapText="1"/>
    </xf>
    <xf numFmtId="0" fontId="0" fillId="0" borderId="30" xfId="0" applyFill="1" applyBorder="1" applyAlignment="1">
      <alignment horizontal="center" wrapText="1"/>
    </xf>
    <xf numFmtId="0" fontId="0" fillId="0" borderId="10" xfId="0" applyFill="1" applyBorder="1" applyAlignment="1">
      <alignment horizontal="center"/>
    </xf>
    <xf numFmtId="0" fontId="0" fillId="0" borderId="17" xfId="0" applyFill="1"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1" xfId="0" applyFill="1" applyBorder="1" applyAlignment="1">
      <alignment horizontal="center"/>
    </xf>
    <xf numFmtId="188" fontId="0" fillId="38" borderId="21" xfId="0" applyNumberFormat="1" applyFill="1" applyBorder="1" applyAlignment="1" applyProtection="1">
      <alignment horizontal="center"/>
      <protection locked="0"/>
    </xf>
    <xf numFmtId="188" fontId="0" fillId="38" borderId="13" xfId="0" applyNumberFormat="1" applyFill="1" applyBorder="1" applyAlignment="1" applyProtection="1">
      <alignment horizontal="center"/>
      <protection locked="0"/>
    </xf>
    <xf numFmtId="0" fontId="0" fillId="0" borderId="42" xfId="0" applyBorder="1" applyAlignment="1">
      <alignment horizontal="center"/>
    </xf>
    <xf numFmtId="0" fontId="0" fillId="0" borderId="14" xfId="0" applyBorder="1" applyAlignment="1">
      <alignment horizontal="center"/>
    </xf>
    <xf numFmtId="0" fontId="17" fillId="0" borderId="0" xfId="0" applyFont="1" applyFill="1" applyBorder="1" applyAlignment="1">
      <alignment horizontal="center"/>
    </xf>
    <xf numFmtId="0" fontId="0" fillId="38" borderId="21" xfId="0" applyFill="1" applyBorder="1" applyAlignment="1" applyProtection="1">
      <alignment horizontal="center"/>
      <protection locked="0"/>
    </xf>
    <xf numFmtId="0" fontId="0" fillId="38" borderId="13" xfId="0" applyFill="1" applyBorder="1" applyAlignment="1" applyProtection="1">
      <alignment horizontal="center"/>
      <protection locked="0"/>
    </xf>
    <xf numFmtId="0" fontId="0" fillId="0" borderId="21" xfId="0" applyFill="1" applyBorder="1" applyAlignment="1">
      <alignment horizontal="center" wrapText="1"/>
    </xf>
    <xf numFmtId="0" fontId="0" fillId="0" borderId="13" xfId="0" applyFill="1" applyBorder="1" applyAlignment="1">
      <alignment horizontal="center" wrapText="1"/>
    </xf>
    <xf numFmtId="0" fontId="0" fillId="0" borderId="21" xfId="0" applyFill="1" applyBorder="1" applyAlignment="1">
      <alignment horizontal="center"/>
    </xf>
    <xf numFmtId="0" fontId="8" fillId="38" borderId="21" xfId="0" applyFont="1" applyFill="1" applyBorder="1" applyAlignment="1" applyProtection="1">
      <alignment horizontal="center"/>
      <protection locked="0"/>
    </xf>
    <xf numFmtId="0" fontId="8" fillId="38" borderId="13" xfId="0" applyFont="1" applyFill="1" applyBorder="1" applyAlignment="1" applyProtection="1">
      <alignment horizontal="center"/>
      <protection locked="0"/>
    </xf>
    <xf numFmtId="0" fontId="0" fillId="0" borderId="21" xfId="0" applyBorder="1" applyAlignment="1">
      <alignment horizontal="center" wrapText="1"/>
    </xf>
    <xf numFmtId="0" fontId="0" fillId="0" borderId="13" xfId="0" applyBorder="1" applyAlignment="1">
      <alignment horizontal="center" wrapText="1"/>
    </xf>
    <xf numFmtId="0" fontId="6" fillId="0" borderId="16" xfId="0" applyFont="1" applyBorder="1" applyAlignment="1">
      <alignment horizontal="center"/>
    </xf>
    <xf numFmtId="0" fontId="6" fillId="0" borderId="10" xfId="0" applyFont="1" applyBorder="1" applyAlignment="1">
      <alignment horizontal="center"/>
    </xf>
    <xf numFmtId="0" fontId="0" fillId="0" borderId="16" xfId="0" applyBorder="1" applyAlignment="1">
      <alignment horizontal="center"/>
    </xf>
    <xf numFmtId="0" fontId="0" fillId="0" borderId="21" xfId="0" applyBorder="1" applyAlignment="1" applyProtection="1">
      <alignment horizontal="right"/>
      <protection/>
    </xf>
    <xf numFmtId="0" fontId="0" fillId="0" borderId="13" xfId="0" applyBorder="1" applyAlignment="1" applyProtection="1">
      <alignment horizontal="right"/>
      <protection/>
    </xf>
    <xf numFmtId="0" fontId="0" fillId="0" borderId="22" xfId="0" applyFill="1" applyBorder="1" applyAlignment="1">
      <alignment horizontal="center"/>
    </xf>
    <xf numFmtId="0" fontId="0" fillId="0" borderId="13" xfId="0" applyFill="1" applyBorder="1" applyAlignment="1">
      <alignment horizontal="center"/>
    </xf>
    <xf numFmtId="0" fontId="0" fillId="0" borderId="27" xfId="0" applyBorder="1" applyAlignment="1" applyProtection="1">
      <alignment horizontal="right"/>
      <protection/>
    </xf>
    <xf numFmtId="0" fontId="0" fillId="0" borderId="24" xfId="0" applyBorder="1" applyAlignment="1" applyProtection="1">
      <alignment horizontal="right"/>
      <protection/>
    </xf>
    <xf numFmtId="0" fontId="2" fillId="0" borderId="43" xfId="0" applyFont="1" applyFill="1" applyBorder="1" applyAlignment="1">
      <alignment horizontal="center"/>
    </xf>
    <xf numFmtId="0" fontId="2" fillId="0" borderId="44" xfId="0" applyFont="1" applyFill="1" applyBorder="1" applyAlignment="1">
      <alignment horizontal="center"/>
    </xf>
    <xf numFmtId="0" fontId="2" fillId="0" borderId="45" xfId="0" applyFont="1" applyFill="1" applyBorder="1" applyAlignment="1">
      <alignment horizontal="center"/>
    </xf>
    <xf numFmtId="0" fontId="6" fillId="34" borderId="46" xfId="0" applyFont="1" applyFill="1" applyBorder="1" applyAlignment="1">
      <alignment horizontal="center"/>
    </xf>
    <xf numFmtId="0" fontId="6" fillId="34" borderId="47" xfId="0" applyFont="1" applyFill="1" applyBorder="1" applyAlignment="1">
      <alignment horizontal="center"/>
    </xf>
    <xf numFmtId="0" fontId="0" fillId="0" borderId="0" xfId="0" applyAlignment="1">
      <alignment horizontal="center"/>
    </xf>
    <xf numFmtId="0" fontId="0" fillId="0" borderId="37" xfId="0" applyBorder="1" applyAlignment="1">
      <alignment horizontal="center"/>
    </xf>
    <xf numFmtId="0" fontId="4" fillId="35" borderId="42" xfId="0" applyFont="1" applyFill="1" applyBorder="1" applyAlignment="1">
      <alignment horizontal="center"/>
    </xf>
    <xf numFmtId="0" fontId="4" fillId="35" borderId="14" xfId="0" applyFont="1" applyFill="1" applyBorder="1" applyAlignment="1">
      <alignment horizontal="center"/>
    </xf>
    <xf numFmtId="0" fontId="6" fillId="33" borderId="42" xfId="0" applyFont="1" applyFill="1" applyBorder="1" applyAlignment="1">
      <alignment horizontal="center"/>
    </xf>
    <xf numFmtId="0" fontId="6" fillId="33" borderId="14" xfId="0" applyFont="1" applyFill="1" applyBorder="1" applyAlignment="1">
      <alignment horizontal="center"/>
    </xf>
    <xf numFmtId="0" fontId="6" fillId="36" borderId="46" xfId="0" applyFont="1" applyFill="1" applyBorder="1" applyAlignment="1">
      <alignment horizontal="center"/>
    </xf>
    <xf numFmtId="0" fontId="6" fillId="36" borderId="47" xfId="0" applyFont="1" applyFill="1" applyBorder="1" applyAlignment="1">
      <alignment horizontal="center"/>
    </xf>
    <xf numFmtId="0" fontId="14" fillId="0" borderId="0" xfId="0" applyFont="1" applyBorder="1" applyAlignment="1">
      <alignment horizontal="center"/>
    </xf>
    <xf numFmtId="0" fontId="15" fillId="34" borderId="0" xfId="0" applyFont="1" applyFill="1" applyBorder="1" applyAlignment="1">
      <alignment horizontal="center"/>
    </xf>
    <xf numFmtId="0" fontId="14" fillId="36" borderId="0" xfId="0" applyFont="1" applyFill="1" applyBorder="1" applyAlignment="1">
      <alignment horizontal="center"/>
    </xf>
    <xf numFmtId="0" fontId="14" fillId="35" borderId="0" xfId="0" applyFont="1" applyFill="1" applyAlignment="1">
      <alignment horizontal="center"/>
    </xf>
    <xf numFmtId="0" fontId="12" fillId="0" borderId="0" xfId="0" applyFont="1" applyAlignment="1">
      <alignment horizontal="center"/>
    </xf>
    <xf numFmtId="0" fontId="4" fillId="37" borderId="48" xfId="0" applyFont="1" applyFill="1" applyBorder="1" applyAlignment="1">
      <alignment horizontal="center"/>
    </xf>
    <xf numFmtId="0" fontId="4" fillId="37" borderId="49" xfId="0" applyFont="1" applyFill="1" applyBorder="1" applyAlignment="1">
      <alignment horizontal="center"/>
    </xf>
    <xf numFmtId="0" fontId="4" fillId="37" borderId="50" xfId="0" applyFont="1" applyFill="1" applyBorder="1" applyAlignment="1">
      <alignment horizontal="center"/>
    </xf>
    <xf numFmtId="0" fontId="4" fillId="33" borderId="25" xfId="0" applyFont="1" applyFill="1" applyBorder="1" applyAlignment="1">
      <alignment horizontal="center"/>
    </xf>
    <xf numFmtId="0" fontId="4" fillId="33" borderId="13" xfId="0" applyFont="1" applyFill="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43" xfId="0" applyFont="1" applyFill="1" applyBorder="1" applyAlignment="1">
      <alignment horizontal="center"/>
    </xf>
    <xf numFmtId="0" fontId="4" fillId="0" borderId="44" xfId="0" applyFont="1" applyFill="1" applyBorder="1" applyAlignment="1">
      <alignment horizontal="center"/>
    </xf>
    <xf numFmtId="0" fontId="4" fillId="0" borderId="45" xfId="0" applyFont="1" applyFill="1" applyBorder="1" applyAlignment="1">
      <alignment horizontal="center"/>
    </xf>
    <xf numFmtId="0" fontId="4" fillId="33" borderId="21" xfId="0" applyFont="1" applyFill="1" applyBorder="1" applyAlignment="1">
      <alignment horizontal="center"/>
    </xf>
    <xf numFmtId="0" fontId="4" fillId="33" borderId="22" xfId="0" applyFont="1" applyFill="1" applyBorder="1" applyAlignment="1">
      <alignment horizontal="center"/>
    </xf>
    <xf numFmtId="0" fontId="4" fillId="33" borderId="51" xfId="0" applyFont="1" applyFill="1" applyBorder="1" applyAlignment="1">
      <alignment horizontal="center"/>
    </xf>
    <xf numFmtId="0" fontId="4" fillId="33" borderId="52" xfId="0" applyFont="1" applyFill="1" applyBorder="1" applyAlignment="1">
      <alignment horizontal="center"/>
    </xf>
    <xf numFmtId="0" fontId="4" fillId="33" borderId="53" xfId="0" applyFont="1" applyFill="1" applyBorder="1" applyAlignment="1">
      <alignment horizontal="center"/>
    </xf>
    <xf numFmtId="0" fontId="4" fillId="33" borderId="54" xfId="0" applyFont="1" applyFill="1" applyBorder="1" applyAlignment="1">
      <alignment horizontal="center"/>
    </xf>
    <xf numFmtId="0" fontId="4" fillId="33" borderId="55" xfId="0" applyFont="1" applyFill="1" applyBorder="1" applyAlignment="1">
      <alignment horizontal="center"/>
    </xf>
    <xf numFmtId="0" fontId="4" fillId="33" borderId="56" xfId="0" applyFont="1" applyFill="1" applyBorder="1" applyAlignment="1">
      <alignment horizontal="center"/>
    </xf>
    <xf numFmtId="0" fontId="4" fillId="33" borderId="57" xfId="0" applyFont="1" applyFill="1" applyBorder="1" applyAlignment="1">
      <alignment horizontal="center"/>
    </xf>
    <xf numFmtId="186" fontId="4" fillId="37" borderId="58" xfId="0" applyNumberFormat="1" applyFont="1" applyFill="1" applyBorder="1" applyAlignment="1">
      <alignment horizontal="center" wrapText="1"/>
    </xf>
    <xf numFmtId="186" fontId="4" fillId="37" borderId="59" xfId="0" applyNumberFormat="1" applyFont="1" applyFill="1" applyBorder="1" applyAlignment="1">
      <alignment horizontal="center" wrapText="1"/>
    </xf>
    <xf numFmtId="0" fontId="4" fillId="37" borderId="25" xfId="0" applyFont="1" applyFill="1" applyBorder="1" applyAlignment="1">
      <alignment horizontal="center"/>
    </xf>
    <xf numFmtId="0" fontId="4" fillId="37" borderId="13" xfId="0" applyFont="1" applyFill="1" applyBorder="1" applyAlignment="1">
      <alignment horizontal="center"/>
    </xf>
    <xf numFmtId="0" fontId="4" fillId="37" borderId="10" xfId="0" applyFont="1" applyFill="1" applyBorder="1" applyAlignment="1">
      <alignment horizontal="center"/>
    </xf>
    <xf numFmtId="0" fontId="4" fillId="37" borderId="21" xfId="0" applyFont="1" applyFill="1" applyBorder="1" applyAlignment="1">
      <alignment horizontal="center"/>
    </xf>
    <xf numFmtId="0" fontId="4" fillId="37" borderId="17" xfId="0" applyFont="1" applyFill="1" applyBorder="1" applyAlignment="1">
      <alignment horizontal="center"/>
    </xf>
    <xf numFmtId="0" fontId="4" fillId="36" borderId="25" xfId="0" applyFont="1" applyFill="1" applyBorder="1" applyAlignment="1">
      <alignment horizontal="center"/>
    </xf>
    <xf numFmtId="0" fontId="4" fillId="36" borderId="13" xfId="0" applyFont="1" applyFill="1" applyBorder="1" applyAlignment="1">
      <alignment horizontal="center"/>
    </xf>
    <xf numFmtId="0" fontId="4" fillId="36" borderId="10" xfId="0" applyFont="1" applyFill="1" applyBorder="1" applyAlignment="1">
      <alignment horizontal="center"/>
    </xf>
    <xf numFmtId="0" fontId="4" fillId="36" borderId="21" xfId="0" applyFont="1" applyFill="1" applyBorder="1" applyAlignment="1">
      <alignment horizontal="center"/>
    </xf>
    <xf numFmtId="0" fontId="4" fillId="36" borderId="17" xfId="0" applyFont="1" applyFill="1" applyBorder="1" applyAlignment="1">
      <alignment horizontal="center"/>
    </xf>
    <xf numFmtId="0" fontId="4" fillId="36" borderId="48" xfId="0" applyFont="1" applyFill="1" applyBorder="1" applyAlignment="1">
      <alignment horizontal="center"/>
    </xf>
    <xf numFmtId="0" fontId="4" fillId="36" borderId="49" xfId="0" applyFont="1" applyFill="1" applyBorder="1" applyAlignment="1">
      <alignment horizontal="center"/>
    </xf>
    <xf numFmtId="0" fontId="4" fillId="36" borderId="50" xfId="0" applyFont="1" applyFill="1" applyBorder="1" applyAlignment="1">
      <alignment horizontal="center"/>
    </xf>
    <xf numFmtId="0" fontId="4" fillId="36" borderId="60" xfId="0" applyFont="1" applyFill="1" applyBorder="1" applyAlignment="1">
      <alignment horizontal="center" wrapText="1"/>
    </xf>
    <xf numFmtId="0" fontId="4" fillId="36" borderId="61" xfId="0" applyFont="1" applyFill="1" applyBorder="1" applyAlignment="1">
      <alignment horizontal="center" wrapText="1"/>
    </xf>
    <xf numFmtId="0" fontId="4" fillId="37" borderId="60" xfId="0" applyFont="1" applyFill="1" applyBorder="1" applyAlignment="1">
      <alignment horizontal="center" wrapText="1"/>
    </xf>
    <xf numFmtId="0" fontId="4" fillId="37" borderId="61" xfId="0" applyFont="1" applyFill="1" applyBorder="1" applyAlignment="1">
      <alignment horizontal="center" wrapText="1"/>
    </xf>
    <xf numFmtId="186" fontId="4" fillId="36" borderId="58" xfId="0" applyNumberFormat="1" applyFont="1" applyFill="1" applyBorder="1" applyAlignment="1">
      <alignment horizontal="center" wrapText="1"/>
    </xf>
    <xf numFmtId="186" fontId="4" fillId="36" borderId="59" xfId="0" applyNumberFormat="1" applyFont="1" applyFill="1" applyBorder="1" applyAlignment="1">
      <alignment horizontal="center" wrapText="1"/>
    </xf>
    <xf numFmtId="0" fontId="4" fillId="39" borderId="39" xfId="0" applyFont="1" applyFill="1" applyBorder="1" applyAlignment="1">
      <alignment horizontal="center"/>
    </xf>
    <xf numFmtId="0" fontId="4" fillId="39" borderId="13" xfId="0" applyFont="1" applyFill="1" applyBorder="1" applyAlignment="1">
      <alignment horizontal="center"/>
    </xf>
    <xf numFmtId="0" fontId="4" fillId="39" borderId="21" xfId="0" applyFont="1" applyFill="1" applyBorder="1" applyAlignment="1">
      <alignment horizontal="center"/>
    </xf>
    <xf numFmtId="0" fontId="4" fillId="39" borderId="22" xfId="0" applyFont="1" applyFill="1" applyBorder="1" applyAlignment="1">
      <alignment horizontal="center"/>
    </xf>
    <xf numFmtId="0" fontId="4" fillId="39" borderId="51" xfId="0" applyFont="1" applyFill="1" applyBorder="1" applyAlignment="1">
      <alignment horizontal="center"/>
    </xf>
    <xf numFmtId="0" fontId="4" fillId="39" borderId="52" xfId="0" applyFont="1" applyFill="1" applyBorder="1" applyAlignment="1">
      <alignment horizontal="center"/>
    </xf>
    <xf numFmtId="0" fontId="4" fillId="39" borderId="53" xfId="0" applyFont="1" applyFill="1" applyBorder="1" applyAlignment="1">
      <alignment horizontal="center"/>
    </xf>
    <xf numFmtId="0" fontId="4" fillId="39" borderId="54" xfId="0" applyFont="1" applyFill="1" applyBorder="1" applyAlignment="1">
      <alignment horizontal="center"/>
    </xf>
    <xf numFmtId="0" fontId="4" fillId="39" borderId="55" xfId="0" applyFont="1" applyFill="1" applyBorder="1" applyAlignment="1">
      <alignment horizontal="center"/>
    </xf>
    <xf numFmtId="0" fontId="4" fillId="39" borderId="56" xfId="0" applyFont="1" applyFill="1" applyBorder="1" applyAlignment="1">
      <alignment horizontal="center"/>
    </xf>
    <xf numFmtId="0" fontId="4" fillId="39" borderId="57" xfId="0" applyFont="1" applyFill="1" applyBorder="1" applyAlignment="1">
      <alignment horizontal="center"/>
    </xf>
    <xf numFmtId="0" fontId="4" fillId="39" borderId="62" xfId="0" applyFont="1" applyFill="1" applyBorder="1" applyAlignment="1">
      <alignment horizontal="center" wrapText="1"/>
    </xf>
    <xf numFmtId="0" fontId="4" fillId="39" borderId="61" xfId="0" applyFont="1" applyFill="1" applyBorder="1" applyAlignment="1">
      <alignment horizontal="center" wrapText="1"/>
    </xf>
    <xf numFmtId="0" fontId="4" fillId="33" borderId="60" xfId="0" applyFont="1" applyFill="1" applyBorder="1" applyAlignment="1">
      <alignment horizontal="center" wrapText="1"/>
    </xf>
    <xf numFmtId="0" fontId="4" fillId="33" borderId="61" xfId="0" applyFont="1" applyFill="1" applyBorder="1" applyAlignment="1">
      <alignment horizontal="center" wrapText="1"/>
    </xf>
    <xf numFmtId="186" fontId="4" fillId="39" borderId="63" xfId="0" applyNumberFormat="1" applyFont="1" applyFill="1" applyBorder="1" applyAlignment="1">
      <alignment horizontal="center" wrapText="1"/>
    </xf>
    <xf numFmtId="186" fontId="4" fillId="39" borderId="59" xfId="0" applyNumberFormat="1" applyFont="1" applyFill="1" applyBorder="1" applyAlignment="1">
      <alignment horizontal="center" wrapText="1"/>
    </xf>
    <xf numFmtId="186" fontId="4" fillId="33" borderId="58" xfId="0" applyNumberFormat="1" applyFont="1" applyFill="1" applyBorder="1" applyAlignment="1">
      <alignment horizontal="center" wrapText="1"/>
    </xf>
    <xf numFmtId="186" fontId="4" fillId="33" borderId="59" xfId="0" applyNumberFormat="1" applyFont="1" applyFill="1" applyBorder="1" applyAlignment="1">
      <alignment horizontal="center" wrapText="1"/>
    </xf>
    <xf numFmtId="0" fontId="4" fillId="39" borderId="21" xfId="0" applyFont="1" applyFill="1" applyBorder="1" applyAlignment="1">
      <alignment horizontal="right"/>
    </xf>
    <xf numFmtId="0" fontId="4" fillId="39" borderId="13" xfId="0" applyFont="1" applyFill="1" applyBorder="1" applyAlignment="1">
      <alignment horizontal="right"/>
    </xf>
    <xf numFmtId="0" fontId="4" fillId="39" borderId="27" xfId="0" applyFont="1" applyFill="1" applyBorder="1" applyAlignment="1">
      <alignment horizontal="right"/>
    </xf>
    <xf numFmtId="0" fontId="4" fillId="39" borderId="24" xfId="0" applyFont="1" applyFill="1" applyBorder="1" applyAlignment="1">
      <alignment horizontal="right"/>
    </xf>
    <xf numFmtId="0" fontId="4" fillId="33" borderId="21" xfId="0" applyFont="1" applyFill="1" applyBorder="1" applyAlignment="1">
      <alignment horizontal="right"/>
    </xf>
    <xf numFmtId="0" fontId="4" fillId="33" borderId="13" xfId="0" applyFont="1" applyFill="1" applyBorder="1" applyAlignment="1">
      <alignment horizontal="right"/>
    </xf>
    <xf numFmtId="0" fontId="4" fillId="33" borderId="27" xfId="0" applyFont="1" applyFill="1" applyBorder="1" applyAlignment="1">
      <alignment horizontal="right"/>
    </xf>
    <xf numFmtId="0" fontId="4" fillId="33" borderId="24" xfId="0" applyFont="1" applyFill="1" applyBorder="1" applyAlignment="1">
      <alignment horizontal="right"/>
    </xf>
    <xf numFmtId="0" fontId="4" fillId="36" borderId="21" xfId="0" applyFont="1" applyFill="1" applyBorder="1" applyAlignment="1">
      <alignment horizontal="right"/>
    </xf>
    <xf numFmtId="0" fontId="4" fillId="36" borderId="13" xfId="0" applyFont="1" applyFill="1" applyBorder="1" applyAlignment="1">
      <alignment horizontal="right"/>
    </xf>
    <xf numFmtId="0" fontId="4" fillId="36" borderId="27" xfId="0" applyFont="1" applyFill="1" applyBorder="1" applyAlignment="1">
      <alignment horizontal="right"/>
    </xf>
    <xf numFmtId="0" fontId="4" fillId="36" borderId="24" xfId="0" applyFont="1" applyFill="1" applyBorder="1" applyAlignment="1">
      <alignment horizontal="right"/>
    </xf>
    <xf numFmtId="0" fontId="4" fillId="37" borderId="21" xfId="0" applyFont="1" applyFill="1" applyBorder="1" applyAlignment="1">
      <alignment horizontal="right"/>
    </xf>
    <xf numFmtId="0" fontId="4" fillId="37" borderId="13" xfId="0" applyFont="1" applyFill="1" applyBorder="1" applyAlignment="1">
      <alignment horizontal="right"/>
    </xf>
    <xf numFmtId="0" fontId="4" fillId="37" borderId="27" xfId="0" applyFont="1" applyFill="1" applyBorder="1" applyAlignment="1">
      <alignment horizontal="right"/>
    </xf>
    <xf numFmtId="0" fontId="4" fillId="37" borderId="24" xfId="0" applyFon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
    <dxf>
      <font>
        <color indexed="26"/>
      </font>
      <fill>
        <patternFill patternType="solid">
          <bgColor indexed="26"/>
        </patternFill>
      </fill>
    </dxf>
    <dxf>
      <font>
        <color indexed="9"/>
      </font>
      <fill>
        <patternFill patternType="none">
          <bgColor indexed="65"/>
        </patternFill>
      </fill>
    </dxf>
    <dxf>
      <font>
        <color indexed="31"/>
      </font>
    </dxf>
    <dxf>
      <font>
        <color indexed="41"/>
      </font>
    </dxf>
    <dxf>
      <font>
        <color indexed="9"/>
      </font>
    </dxf>
    <dxf>
      <font>
        <color indexed="42"/>
      </font>
    </dxf>
    <dxf>
      <font>
        <color indexed="31"/>
      </font>
    </dxf>
    <dxf>
      <font>
        <color indexed="9"/>
      </font>
    </dxf>
    <dxf>
      <font>
        <color indexed="43"/>
      </font>
    </dxf>
    <dxf>
      <font>
        <color indexed="27"/>
      </font>
    </dxf>
    <dxf>
      <font>
        <color indexed="26"/>
      </font>
    </dxf>
    <dxf>
      <font>
        <color indexed="31"/>
      </font>
    </dxf>
    <dxf>
      <font>
        <color indexed="9"/>
      </font>
    </dxf>
    <dxf>
      <font>
        <color indexed="9"/>
      </font>
      <fill>
        <patternFill patternType="solid">
          <bgColor indexed="9"/>
        </patternFill>
      </fill>
    </dxf>
    <dxf>
      <font>
        <color rgb="FFFFFFFF"/>
      </font>
      <fill>
        <patternFill patternType="solid">
          <bgColor rgb="FFFFFFFF"/>
        </patternFill>
      </fill>
      <border/>
    </dxf>
    <dxf>
      <font>
        <color rgb="FFFFFFFF"/>
      </font>
      <border/>
    </dxf>
    <dxf>
      <font>
        <color rgb="FFCCCCFF"/>
      </font>
      <border/>
    </dxf>
    <dxf>
      <font>
        <color rgb="FFFFFFCC"/>
      </font>
      <border/>
    </dxf>
    <dxf>
      <font>
        <color rgb="FFCCFFFF"/>
      </font>
      <border/>
    </dxf>
    <dxf>
      <font>
        <color rgb="FFFFFF99"/>
      </font>
      <border/>
    </dxf>
    <dxf>
      <font>
        <color rgb="FFCCFFCC"/>
      </font>
      <border/>
    </dxf>
    <dxf>
      <font>
        <color rgb="FFFFFFFF"/>
      </font>
      <fill>
        <patternFill patternType="none">
          <bgColor indexed="65"/>
        </patternFill>
      </fill>
      <border/>
    </dxf>
    <dxf>
      <font>
        <color rgb="FFFFFFCC"/>
      </font>
      <fill>
        <patternFill patternType="solid">
          <bgColor rgb="FFFF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25"/>
          <c:h val="0.9865"/>
        </c:manualLayout>
      </c:layout>
      <c:lineChart>
        <c:grouping val="standard"/>
        <c:varyColors val="0"/>
        <c:ser>
          <c:idx val="0"/>
          <c:order val="0"/>
          <c:tx>
            <c:strRef>
              <c:f>'グラフ計算用'!$D$3</c:f>
              <c:strCache>
                <c:ptCount val="1"/>
                <c:pt idx="0">
                  <c:v>上限値</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'グラフ計算用'!$A$4:$A$15</c:f>
              <c:strCache>
                <c:ptCount val="12"/>
                <c:pt idx="0">
                  <c:v>D№0</c:v>
                </c:pt>
                <c:pt idx="2">
                  <c:v>D№0</c:v>
                </c:pt>
                <c:pt idx="4">
                  <c:v>D№１</c:v>
                </c:pt>
                <c:pt idx="6">
                  <c:v>E№０</c:v>
                </c:pt>
                <c:pt idx="8">
                  <c:v>№0</c:v>
                </c:pt>
                <c:pt idx="10">
                  <c:v>№0</c:v>
                </c:pt>
              </c:strCache>
            </c:strRef>
          </c:cat>
          <c:val>
            <c:numRef>
              <c:f>'グラフ計算用'!$D$4:$D$15</c:f>
              <c:numCach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smooth val="0"/>
        </c:ser>
        <c:ser>
          <c:idx val="1"/>
          <c:order val="1"/>
          <c:tx>
            <c:strRef>
              <c:f>'グラフ計算用'!$E$3</c:f>
              <c:strCache>
                <c:ptCount val="1"/>
                <c:pt idx="0">
                  <c:v>下限値</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'グラフ計算用'!$A$4:$A$15</c:f>
              <c:strCache>
                <c:ptCount val="12"/>
                <c:pt idx="0">
                  <c:v>D№0</c:v>
                </c:pt>
                <c:pt idx="2">
                  <c:v>D№0</c:v>
                </c:pt>
                <c:pt idx="4">
                  <c:v>D№１</c:v>
                </c:pt>
                <c:pt idx="6">
                  <c:v>E№０</c:v>
                </c:pt>
                <c:pt idx="8">
                  <c:v>№0</c:v>
                </c:pt>
                <c:pt idx="10">
                  <c:v>№0</c:v>
                </c:pt>
              </c:strCache>
            </c:strRef>
          </c:cat>
          <c:val>
            <c:numRef>
              <c:f>'グラフ計算用'!$E$4:$E$15</c:f>
              <c:numCach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smooth val="0"/>
        </c:ser>
        <c:ser>
          <c:idx val="2"/>
          <c:order val="2"/>
          <c:tx>
            <c:strRef>
              <c:f>'グラフ計算用'!$C$3</c:f>
              <c:strCache>
                <c:ptCount val="1"/>
                <c:pt idx="0">
                  <c:v>差</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FF0000"/>
              </a:solidFill>
              <a:ln>
                <a:solidFill>
                  <a:srgbClr val="FF0000"/>
                </a:solidFill>
              </a:ln>
            </c:spPr>
          </c:marker>
          <c:cat>
            <c:strRef>
              <c:f>'グラフ計算用'!$A$4:$A$15</c:f>
              <c:strCache>
                <c:ptCount val="12"/>
                <c:pt idx="0">
                  <c:v>D№0</c:v>
                </c:pt>
                <c:pt idx="2">
                  <c:v>D№0</c:v>
                </c:pt>
                <c:pt idx="4">
                  <c:v>D№１</c:v>
                </c:pt>
                <c:pt idx="6">
                  <c:v>E№０</c:v>
                </c:pt>
                <c:pt idx="8">
                  <c:v>№0</c:v>
                </c:pt>
                <c:pt idx="10">
                  <c:v>№0</c:v>
                </c:pt>
              </c:strCache>
            </c:strRef>
          </c:cat>
          <c:val>
            <c:numRef>
              <c:f>'グラフ計算用'!$C$4:$C$15</c:f>
              <c:numCache>
                <c:ptCount val="12"/>
                <c:pt idx="0">
                  <c:v>2</c:v>
                </c:pt>
                <c:pt idx="1">
                  <c:v>-8</c:v>
                </c:pt>
                <c:pt idx="2">
                  <c:v>23</c:v>
                </c:pt>
                <c:pt idx="3">
                  <c:v>9</c:v>
                </c:pt>
                <c:pt idx="4">
                  <c:v>-6</c:v>
                </c:pt>
                <c:pt idx="5">
                  <c:v>31</c:v>
                </c:pt>
                <c:pt idx="6">
                  <c:v>1</c:v>
                </c:pt>
                <c:pt idx="7">
                  <c:v>#N/A</c:v>
                </c:pt>
                <c:pt idx="8">
                  <c:v>#N/A</c:v>
                </c:pt>
                <c:pt idx="9">
                  <c:v>#N/A</c:v>
                </c:pt>
                <c:pt idx="10">
                  <c:v>#N/A</c:v>
                </c:pt>
                <c:pt idx="11">
                  <c:v>#N/A</c:v>
                </c:pt>
              </c:numCache>
            </c:numRef>
          </c:val>
          <c:smooth val="0"/>
        </c:ser>
        <c:ser>
          <c:idx val="3"/>
          <c:order val="3"/>
          <c:tx>
            <c:strRef>
              <c:f>'グラフ計算用'!$D$21</c:f>
              <c:strCache>
                <c:ptCount val="1"/>
                <c:pt idx="0">
                  <c:v>上限値(80%)</c:v>
                </c:pt>
              </c:strCache>
            </c:strRef>
          </c:tx>
          <c:spPr>
            <a:ln w="12700">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'グラフ計算用'!$D$22:$D$33</c:f>
              <c:numCache>
                <c:ptCount val="12"/>
                <c:pt idx="0">
                  <c:v>24</c:v>
                </c:pt>
                <c:pt idx="1">
                  <c:v>24</c:v>
                </c:pt>
                <c:pt idx="2">
                  <c:v>24</c:v>
                </c:pt>
                <c:pt idx="3">
                  <c:v>24</c:v>
                </c:pt>
                <c:pt idx="4">
                  <c:v>24</c:v>
                </c:pt>
                <c:pt idx="5">
                  <c:v>24</c:v>
                </c:pt>
                <c:pt idx="6">
                  <c:v>24</c:v>
                </c:pt>
                <c:pt idx="7">
                  <c:v>24</c:v>
                </c:pt>
                <c:pt idx="8">
                  <c:v>24</c:v>
                </c:pt>
                <c:pt idx="9">
                  <c:v>24</c:v>
                </c:pt>
                <c:pt idx="10">
                  <c:v>24</c:v>
                </c:pt>
                <c:pt idx="11">
                  <c:v>24</c:v>
                </c:pt>
              </c:numCache>
            </c:numRef>
          </c:val>
          <c:smooth val="1"/>
        </c:ser>
        <c:ser>
          <c:idx val="4"/>
          <c:order val="4"/>
          <c:tx>
            <c:strRef>
              <c:f>'グラフ計算用'!$E$21</c:f>
              <c:strCache>
                <c:ptCount val="1"/>
                <c:pt idx="0">
                  <c:v>下限値（80%)</c:v>
                </c:pt>
              </c:strCache>
            </c:strRef>
          </c:tx>
          <c:spPr>
            <a:ln w="12700">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'グラフ計算用'!$E$22:$E$33</c:f>
              <c:numCache>
                <c:ptCount val="12"/>
                <c:pt idx="0">
                  <c:v>-24</c:v>
                </c:pt>
                <c:pt idx="1">
                  <c:v>-24</c:v>
                </c:pt>
                <c:pt idx="2">
                  <c:v>-24</c:v>
                </c:pt>
                <c:pt idx="3">
                  <c:v>-24</c:v>
                </c:pt>
                <c:pt idx="4">
                  <c:v>-24</c:v>
                </c:pt>
                <c:pt idx="5">
                  <c:v>-24</c:v>
                </c:pt>
                <c:pt idx="6">
                  <c:v>-24</c:v>
                </c:pt>
                <c:pt idx="7">
                  <c:v>-24</c:v>
                </c:pt>
                <c:pt idx="8">
                  <c:v>-24</c:v>
                </c:pt>
                <c:pt idx="9">
                  <c:v>-24</c:v>
                </c:pt>
                <c:pt idx="10">
                  <c:v>-24</c:v>
                </c:pt>
                <c:pt idx="11">
                  <c:v>-24</c:v>
                </c:pt>
              </c:numCache>
            </c:numRef>
          </c:val>
          <c:smooth val="0"/>
        </c:ser>
        <c:ser>
          <c:idx val="5"/>
          <c:order val="5"/>
          <c:tx>
            <c:strRef>
              <c:f>'グラフ計算用'!$D$39</c:f>
              <c:strCache>
                <c:ptCount val="1"/>
                <c:pt idx="0">
                  <c:v>上限値(50%)</c:v>
                </c:pt>
              </c:strCache>
            </c:strRef>
          </c:tx>
          <c:spPr>
            <a:ln w="127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'グラフ計算用'!$D$40:$D$51</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ser>
          <c:idx val="6"/>
          <c:order val="6"/>
          <c:tx>
            <c:strRef>
              <c:f>'グラフ計算用'!$E$39</c:f>
              <c:strCache>
                <c:ptCount val="1"/>
                <c:pt idx="0">
                  <c:v>下限値（50%)</c:v>
                </c:pt>
              </c:strCache>
            </c:strRef>
          </c:tx>
          <c:spPr>
            <a:ln w="127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'グラフ計算用'!$E$40:$E$51</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marker val="1"/>
        <c:axId val="41398738"/>
        <c:axId val="6563411"/>
      </c:lineChart>
      <c:catAx>
        <c:axId val="41398738"/>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563411"/>
        <c:crosses val="autoZero"/>
        <c:auto val="1"/>
        <c:lblOffset val="100"/>
        <c:tickLblSkip val="1"/>
        <c:noMultiLvlLbl val="0"/>
      </c:catAx>
      <c:valAx>
        <c:axId val="65634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39873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06"/>
          <c:w val="0.98875"/>
          <c:h val="0.998"/>
        </c:manualLayout>
      </c:layout>
      <c:lineChart>
        <c:grouping val="standard"/>
        <c:varyColors val="0"/>
        <c:ser>
          <c:idx val="0"/>
          <c:order val="0"/>
          <c:tx>
            <c:strRef>
              <c:f>'グラフ計算用'!$I$3</c:f>
              <c:strCache>
                <c:ptCount val="1"/>
                <c:pt idx="0">
                  <c:v>上限値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strRef>
              <c:f>'グラフ計算用'!$F$4:$F$15</c:f>
              <c:strCache>
                <c:ptCount val="12"/>
                <c:pt idx="0">
                  <c:v>D№0</c:v>
                </c:pt>
                <c:pt idx="2">
                  <c:v>D№0</c:v>
                </c:pt>
                <c:pt idx="4">
                  <c:v>D№１</c:v>
                </c:pt>
                <c:pt idx="6">
                  <c:v>E№０</c:v>
                </c:pt>
                <c:pt idx="8">
                  <c:v>№0</c:v>
                </c:pt>
                <c:pt idx="10">
                  <c:v>№0</c:v>
                </c:pt>
              </c:strCache>
            </c:strRef>
          </c:cat>
          <c:val>
            <c:numRef>
              <c:f>'グラフ計算用'!$I$4:$I$15</c:f>
              <c:numCache>
                <c:ptCount val="12"/>
                <c:pt idx="0">
                  <c:v>50</c:v>
                </c:pt>
                <c:pt idx="1">
                  <c:v>50</c:v>
                </c:pt>
                <c:pt idx="2">
                  <c:v>50</c:v>
                </c:pt>
                <c:pt idx="3">
                  <c:v>50</c:v>
                </c:pt>
                <c:pt idx="4">
                  <c:v>50</c:v>
                </c:pt>
                <c:pt idx="5">
                  <c:v>50</c:v>
                </c:pt>
                <c:pt idx="6">
                  <c:v>50</c:v>
                </c:pt>
                <c:pt idx="7">
                  <c:v>50</c:v>
                </c:pt>
                <c:pt idx="8">
                  <c:v>50</c:v>
                </c:pt>
                <c:pt idx="9">
                  <c:v>50</c:v>
                </c:pt>
                <c:pt idx="10">
                  <c:v>50</c:v>
                </c:pt>
                <c:pt idx="11">
                  <c:v>50</c:v>
                </c:pt>
              </c:numCache>
            </c:numRef>
          </c:val>
          <c:smooth val="0"/>
        </c:ser>
        <c:ser>
          <c:idx val="1"/>
          <c:order val="1"/>
          <c:tx>
            <c:strRef>
              <c:f>'グラフ計算用'!$J$3</c:f>
              <c:strCache>
                <c:ptCount val="1"/>
                <c:pt idx="0">
                  <c:v>下限値</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cat>
            <c:strRef>
              <c:f>'グラフ計算用'!$F$4:$F$15</c:f>
              <c:strCache>
                <c:ptCount val="12"/>
                <c:pt idx="0">
                  <c:v>D№0</c:v>
                </c:pt>
                <c:pt idx="2">
                  <c:v>D№0</c:v>
                </c:pt>
                <c:pt idx="4">
                  <c:v>D№１</c:v>
                </c:pt>
                <c:pt idx="6">
                  <c:v>E№０</c:v>
                </c:pt>
                <c:pt idx="8">
                  <c:v>№0</c:v>
                </c:pt>
                <c:pt idx="10">
                  <c:v>№0</c:v>
                </c:pt>
              </c:strCache>
            </c:strRef>
          </c:cat>
          <c:val>
            <c:numRef>
              <c:f>'グラフ計算用'!$J$4:$J$15</c:f>
              <c:numCache>
                <c:ptCount val="12"/>
                <c:pt idx="0">
                  <c:v>-50</c:v>
                </c:pt>
                <c:pt idx="1">
                  <c:v>-50</c:v>
                </c:pt>
                <c:pt idx="2">
                  <c:v>-50</c:v>
                </c:pt>
                <c:pt idx="3">
                  <c:v>-50</c:v>
                </c:pt>
                <c:pt idx="4">
                  <c:v>-50</c:v>
                </c:pt>
                <c:pt idx="5">
                  <c:v>-50</c:v>
                </c:pt>
                <c:pt idx="6">
                  <c:v>-50</c:v>
                </c:pt>
                <c:pt idx="7">
                  <c:v>-50</c:v>
                </c:pt>
                <c:pt idx="8">
                  <c:v>-50</c:v>
                </c:pt>
                <c:pt idx="9">
                  <c:v>-50</c:v>
                </c:pt>
                <c:pt idx="10">
                  <c:v>-50</c:v>
                </c:pt>
                <c:pt idx="11">
                  <c:v>-50</c:v>
                </c:pt>
              </c:numCache>
            </c:numRef>
          </c:val>
          <c:smooth val="0"/>
        </c:ser>
        <c:ser>
          <c:idx val="2"/>
          <c:order val="2"/>
          <c:tx>
            <c:strRef>
              <c:f>'グラフ計算用'!$H$3</c:f>
              <c:strCache>
                <c:ptCount val="1"/>
                <c:pt idx="0">
                  <c:v>差</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0000"/>
              </a:solidFill>
              <a:ln>
                <a:solidFill>
                  <a:srgbClr val="FF0000"/>
                </a:solidFill>
              </a:ln>
            </c:spPr>
          </c:marker>
          <c:val>
            <c:numRef>
              <c:f>'グラフ計算用'!$H$4:$H$15</c:f>
              <c:numCache>
                <c:ptCount val="12"/>
                <c:pt idx="0">
                  <c:v>16</c:v>
                </c:pt>
                <c:pt idx="1">
                  <c:v>10</c:v>
                </c:pt>
                <c:pt idx="2">
                  <c:v>9</c:v>
                </c:pt>
                <c:pt idx="3">
                  <c:v>7</c:v>
                </c:pt>
                <c:pt idx="4">
                  <c:v>-2</c:v>
                </c:pt>
                <c:pt idx="5">
                  <c:v>13</c:v>
                </c:pt>
                <c:pt idx="6">
                  <c:v>10</c:v>
                </c:pt>
                <c:pt idx="7">
                  <c:v>#N/A</c:v>
                </c:pt>
                <c:pt idx="8">
                  <c:v>#N/A</c:v>
                </c:pt>
                <c:pt idx="9">
                  <c:v>#N/A</c:v>
                </c:pt>
                <c:pt idx="10">
                  <c:v>#N/A</c:v>
                </c:pt>
                <c:pt idx="11">
                  <c:v>#N/A</c:v>
                </c:pt>
              </c:numCache>
            </c:numRef>
          </c:val>
          <c:smooth val="0"/>
        </c:ser>
        <c:marker val="1"/>
        <c:axId val="23968532"/>
        <c:axId val="14450709"/>
      </c:lineChart>
      <c:catAx>
        <c:axId val="23968532"/>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14450709"/>
        <c:crosses val="autoZero"/>
        <c:auto val="1"/>
        <c:lblOffset val="100"/>
        <c:tickLblSkip val="1"/>
        <c:noMultiLvlLbl val="0"/>
      </c:catAx>
      <c:valAx>
        <c:axId val="1445070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968532"/>
        <c:crossesAt val="1"/>
        <c:crossBetween val="between"/>
        <c:dispUnits/>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
          <c:w val="0.94325"/>
          <c:h val="0.96625"/>
        </c:manualLayout>
      </c:layout>
      <c:lineChart>
        <c:grouping val="standard"/>
        <c:varyColors val="0"/>
        <c:ser>
          <c:idx val="3"/>
          <c:order val="0"/>
          <c:tx>
            <c:strRef>
              <c:f>'グラフ計算用'!$M$3</c:f>
              <c:strCache>
                <c:ptCount val="1"/>
                <c:pt idx="0">
                  <c:v>差</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FF0000"/>
              </a:solidFill>
              <a:ln>
                <a:solidFill>
                  <a:srgbClr val="FF0000"/>
                </a:solidFill>
              </a:ln>
            </c:spPr>
          </c:marker>
          <c:cat>
            <c:strRef>
              <c:f>'グラフ計算用'!$K$4:$K$15</c:f>
              <c:strCache>
                <c:ptCount val="12"/>
                <c:pt idx="0">
                  <c:v>D№0</c:v>
                </c:pt>
                <c:pt idx="2">
                  <c:v>D№0</c:v>
                </c:pt>
                <c:pt idx="4">
                  <c:v>D№１</c:v>
                </c:pt>
                <c:pt idx="6">
                  <c:v>E№０</c:v>
                </c:pt>
                <c:pt idx="8">
                  <c:v>№0</c:v>
                </c:pt>
                <c:pt idx="10">
                  <c:v>№0</c:v>
                </c:pt>
              </c:strCache>
            </c:strRef>
          </c:cat>
          <c:val>
            <c:numRef>
              <c:f>'グラフ計算用'!$M$4:$M$15</c:f>
              <c:numCache>
                <c:ptCount val="12"/>
                <c:pt idx="0">
                  <c:v>10</c:v>
                </c:pt>
                <c:pt idx="1">
                  <c:v>#N/A</c:v>
                </c:pt>
                <c:pt idx="2">
                  <c:v>0</c:v>
                </c:pt>
                <c:pt idx="3">
                  <c:v>20</c:v>
                </c:pt>
                <c:pt idx="4">
                  <c:v>5</c:v>
                </c:pt>
                <c:pt idx="5">
                  <c:v>#N/A</c:v>
                </c:pt>
                <c:pt idx="6">
                  <c:v>10</c:v>
                </c:pt>
                <c:pt idx="7">
                  <c:v>#N/A</c:v>
                </c:pt>
                <c:pt idx="8">
                  <c:v>#N/A</c:v>
                </c:pt>
                <c:pt idx="9">
                  <c:v>#N/A</c:v>
                </c:pt>
                <c:pt idx="10">
                  <c:v>#N/A</c:v>
                </c:pt>
                <c:pt idx="11">
                  <c:v>#N/A</c:v>
                </c:pt>
              </c:numCache>
            </c:numRef>
          </c:val>
          <c:smooth val="0"/>
        </c:ser>
        <c:ser>
          <c:idx val="4"/>
          <c:order val="1"/>
          <c:tx>
            <c:strRef>
              <c:f>'グラフ計算用'!$N$3</c:f>
              <c:strCache>
                <c:ptCount val="1"/>
                <c:pt idx="0">
                  <c:v>上限値</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'グラフ計算用'!$K$4:$K$15</c:f>
              <c:strCache>
                <c:ptCount val="12"/>
                <c:pt idx="0">
                  <c:v>D№0</c:v>
                </c:pt>
                <c:pt idx="2">
                  <c:v>D№0</c:v>
                </c:pt>
                <c:pt idx="4">
                  <c:v>D№１</c:v>
                </c:pt>
                <c:pt idx="6">
                  <c:v>E№０</c:v>
                </c:pt>
                <c:pt idx="8">
                  <c:v>№0</c:v>
                </c:pt>
                <c:pt idx="10">
                  <c:v>№0</c:v>
                </c:pt>
              </c:strCache>
            </c:strRef>
          </c:cat>
          <c:val>
            <c:numRef>
              <c:f>'グラフ計算用'!$N$4:$N$15</c:f>
              <c:numCache>
                <c:ptCount val="12"/>
                <c:pt idx="0">
                  <c:v>50</c:v>
                </c:pt>
                <c:pt idx="1">
                  <c:v>50</c:v>
                </c:pt>
                <c:pt idx="2">
                  <c:v>50</c:v>
                </c:pt>
                <c:pt idx="3">
                  <c:v>50</c:v>
                </c:pt>
                <c:pt idx="4">
                  <c:v>50</c:v>
                </c:pt>
                <c:pt idx="5">
                  <c:v>50</c:v>
                </c:pt>
                <c:pt idx="6">
                  <c:v>50</c:v>
                </c:pt>
                <c:pt idx="7">
                  <c:v>50</c:v>
                </c:pt>
                <c:pt idx="8">
                  <c:v>50</c:v>
                </c:pt>
                <c:pt idx="9">
                  <c:v>50</c:v>
                </c:pt>
                <c:pt idx="10">
                  <c:v>50</c:v>
                </c:pt>
                <c:pt idx="11">
                  <c:v>50</c:v>
                </c:pt>
              </c:numCache>
            </c:numRef>
          </c:val>
          <c:smooth val="0"/>
        </c:ser>
        <c:ser>
          <c:idx val="1"/>
          <c:order val="2"/>
          <c:tx>
            <c:strRef>
              <c:f>'グラフ計算用'!$O$3</c:f>
              <c:strCache>
                <c:ptCount val="1"/>
                <c:pt idx="0">
                  <c:v>下限値</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'グラフ計算用'!$K$4:$K$15</c:f>
              <c:strCache>
                <c:ptCount val="12"/>
                <c:pt idx="0">
                  <c:v>D№0</c:v>
                </c:pt>
                <c:pt idx="2">
                  <c:v>D№0</c:v>
                </c:pt>
                <c:pt idx="4">
                  <c:v>D№１</c:v>
                </c:pt>
                <c:pt idx="6">
                  <c:v>E№０</c:v>
                </c:pt>
                <c:pt idx="8">
                  <c:v>№0</c:v>
                </c:pt>
                <c:pt idx="10">
                  <c:v>№0</c:v>
                </c:pt>
              </c:strCache>
            </c:strRef>
          </c:cat>
          <c:val>
            <c:numRef>
              <c:f>'グラフ計算用'!$O$4:$O$15</c:f>
              <c:numCach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smooth val="0"/>
        </c:ser>
        <c:ser>
          <c:idx val="0"/>
          <c:order val="3"/>
          <c:tx>
            <c:strRef>
              <c:f>'グラフ計算用'!$N$21</c:f>
              <c:strCache>
                <c:ptCount val="1"/>
                <c:pt idx="0">
                  <c:v>上限値(80%)</c:v>
                </c:pt>
              </c:strCache>
            </c:strRef>
          </c:tx>
          <c:spPr>
            <a:ln w="12700">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'グラフ計算用'!$N$22:$N$33</c:f>
              <c:numCache>
                <c:ptCount val="12"/>
                <c:pt idx="0">
                  <c:v>40</c:v>
                </c:pt>
                <c:pt idx="1">
                  <c:v>40</c:v>
                </c:pt>
                <c:pt idx="2">
                  <c:v>40</c:v>
                </c:pt>
                <c:pt idx="3">
                  <c:v>40</c:v>
                </c:pt>
                <c:pt idx="4">
                  <c:v>40</c:v>
                </c:pt>
                <c:pt idx="5">
                  <c:v>40</c:v>
                </c:pt>
                <c:pt idx="6">
                  <c:v>40</c:v>
                </c:pt>
                <c:pt idx="7">
                  <c:v>40</c:v>
                </c:pt>
                <c:pt idx="8">
                  <c:v>40</c:v>
                </c:pt>
                <c:pt idx="9">
                  <c:v>40</c:v>
                </c:pt>
                <c:pt idx="10">
                  <c:v>40</c:v>
                </c:pt>
                <c:pt idx="11">
                  <c:v>40</c:v>
                </c:pt>
              </c:numCache>
            </c:numRef>
          </c:val>
          <c:smooth val="0"/>
        </c:ser>
        <c:ser>
          <c:idx val="2"/>
          <c:order val="4"/>
          <c:tx>
            <c:strRef>
              <c:f>'グラフ計算用'!$O$21</c:f>
              <c:strCache>
                <c:ptCount val="1"/>
                <c:pt idx="0">
                  <c:v>下限値（80%)</c:v>
                </c:pt>
              </c:strCache>
            </c:strRef>
          </c:tx>
          <c:spPr>
            <a:ln w="12700">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'グラフ計算用'!$O$22:$O$33</c:f>
              <c:numCache>
                <c:ptCount val="12"/>
                <c:pt idx="0">
                  <c:v>-24</c:v>
                </c:pt>
                <c:pt idx="1">
                  <c:v>-24</c:v>
                </c:pt>
                <c:pt idx="2">
                  <c:v>-24</c:v>
                </c:pt>
                <c:pt idx="3">
                  <c:v>-24</c:v>
                </c:pt>
                <c:pt idx="4">
                  <c:v>-24</c:v>
                </c:pt>
                <c:pt idx="5">
                  <c:v>-24</c:v>
                </c:pt>
                <c:pt idx="6">
                  <c:v>-24</c:v>
                </c:pt>
                <c:pt idx="7">
                  <c:v>-24</c:v>
                </c:pt>
                <c:pt idx="8">
                  <c:v>-24</c:v>
                </c:pt>
                <c:pt idx="9">
                  <c:v>-24</c:v>
                </c:pt>
                <c:pt idx="10">
                  <c:v>-24</c:v>
                </c:pt>
                <c:pt idx="11">
                  <c:v>-24</c:v>
                </c:pt>
              </c:numCache>
            </c:numRef>
          </c:val>
          <c:smooth val="0"/>
        </c:ser>
        <c:ser>
          <c:idx val="5"/>
          <c:order val="5"/>
          <c:tx>
            <c:strRef>
              <c:f>'グラフ計算用'!$N$39</c:f>
              <c:strCache>
                <c:ptCount val="1"/>
                <c:pt idx="0">
                  <c:v>上限値(50%)</c:v>
                </c:pt>
              </c:strCache>
            </c:strRef>
          </c:tx>
          <c:spPr>
            <a:ln w="127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'グラフ計算用'!$N$40:$N$51</c:f>
              <c:numCache>
                <c:ptCount val="12"/>
                <c:pt idx="0">
                  <c:v>25</c:v>
                </c:pt>
                <c:pt idx="1">
                  <c:v>25</c:v>
                </c:pt>
                <c:pt idx="2">
                  <c:v>25</c:v>
                </c:pt>
                <c:pt idx="3">
                  <c:v>25</c:v>
                </c:pt>
                <c:pt idx="4">
                  <c:v>25</c:v>
                </c:pt>
                <c:pt idx="5">
                  <c:v>25</c:v>
                </c:pt>
                <c:pt idx="6">
                  <c:v>25</c:v>
                </c:pt>
                <c:pt idx="7">
                  <c:v>25</c:v>
                </c:pt>
                <c:pt idx="8">
                  <c:v>25</c:v>
                </c:pt>
                <c:pt idx="9">
                  <c:v>25</c:v>
                </c:pt>
                <c:pt idx="10">
                  <c:v>25</c:v>
                </c:pt>
                <c:pt idx="11">
                  <c:v>25</c:v>
                </c:pt>
              </c:numCache>
            </c:numRef>
          </c:val>
          <c:smooth val="0"/>
        </c:ser>
        <c:ser>
          <c:idx val="6"/>
          <c:order val="6"/>
          <c:tx>
            <c:strRef>
              <c:f>'グラフ計算用'!$O$39</c:f>
              <c:strCache>
                <c:ptCount val="1"/>
                <c:pt idx="0">
                  <c:v>下限値（50%)</c:v>
                </c:pt>
              </c:strCache>
            </c:strRef>
          </c:tx>
          <c:spPr>
            <a:ln w="127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'グラフ計算用'!$O$40:$O$51</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marker val="1"/>
        <c:axId val="66880854"/>
        <c:axId val="52288215"/>
      </c:lineChart>
      <c:catAx>
        <c:axId val="66880854"/>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2288215"/>
        <c:crosses val="autoZero"/>
        <c:auto val="1"/>
        <c:lblOffset val="100"/>
        <c:tickLblSkip val="1"/>
        <c:noMultiLvlLbl val="0"/>
      </c:catAx>
      <c:valAx>
        <c:axId val="522882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688085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0525"/>
          <c:w val="0.977"/>
          <c:h val="0.98175"/>
        </c:manualLayout>
      </c:layout>
      <c:lineChart>
        <c:grouping val="standard"/>
        <c:varyColors val="0"/>
        <c:ser>
          <c:idx val="0"/>
          <c:order val="0"/>
          <c:tx>
            <c:strRef>
              <c:f>'グラフ計算用'!$S$3</c:f>
              <c:strCache>
                <c:ptCount val="1"/>
                <c:pt idx="0">
                  <c:v>上限値</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'グラフ計算用'!$P$4:$P$15</c:f>
              <c:strCache>
                <c:ptCount val="12"/>
                <c:pt idx="0">
                  <c:v>D№0</c:v>
                </c:pt>
                <c:pt idx="2">
                  <c:v>D№0</c:v>
                </c:pt>
                <c:pt idx="4">
                  <c:v>D№１</c:v>
                </c:pt>
                <c:pt idx="6">
                  <c:v>E№０</c:v>
                </c:pt>
                <c:pt idx="8">
                  <c:v>№0</c:v>
                </c:pt>
                <c:pt idx="10">
                  <c:v>№0</c:v>
                </c:pt>
              </c:strCache>
            </c:strRef>
          </c:cat>
          <c:val>
            <c:numRef>
              <c:f>'グラフ計算用'!$S$4:$S$15</c:f>
              <c:numCach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smooth val="0"/>
        </c:ser>
        <c:ser>
          <c:idx val="1"/>
          <c:order val="1"/>
          <c:tx>
            <c:strRef>
              <c:f>'グラフ計算用'!$T$3</c:f>
              <c:strCache>
                <c:ptCount val="1"/>
                <c:pt idx="0">
                  <c:v>下限値</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'グラフ計算用'!$P$4:$P$15</c:f>
              <c:strCache>
                <c:ptCount val="12"/>
                <c:pt idx="0">
                  <c:v>D№0</c:v>
                </c:pt>
                <c:pt idx="2">
                  <c:v>D№0</c:v>
                </c:pt>
                <c:pt idx="4">
                  <c:v>D№１</c:v>
                </c:pt>
                <c:pt idx="6">
                  <c:v>E№０</c:v>
                </c:pt>
                <c:pt idx="8">
                  <c:v>№0</c:v>
                </c:pt>
                <c:pt idx="10">
                  <c:v>№0</c:v>
                </c:pt>
              </c:strCache>
            </c:strRef>
          </c:cat>
          <c:val>
            <c:numRef>
              <c:f>'グラフ計算用'!$T$4:$T$15</c:f>
              <c:numCach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smooth val="0"/>
        </c:ser>
        <c:ser>
          <c:idx val="2"/>
          <c:order val="2"/>
          <c:tx>
            <c:strRef>
              <c:f>'グラフ計算用'!$R$3</c:f>
              <c:strCache>
                <c:ptCount val="1"/>
                <c:pt idx="0">
                  <c:v>差</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FF0000"/>
              </a:solidFill>
              <a:ln>
                <a:solidFill>
                  <a:srgbClr val="FF0000"/>
                </a:solidFill>
              </a:ln>
            </c:spPr>
          </c:marker>
          <c:val>
            <c:numRef>
              <c:f>'グラフ計算用'!$R$4:$R$15</c:f>
              <c:numCache>
                <c:ptCount val="12"/>
                <c:pt idx="0">
                  <c:v>3</c:v>
                </c:pt>
                <c:pt idx="1">
                  <c:v>#N/A</c:v>
                </c:pt>
                <c:pt idx="2">
                  <c:v>4</c:v>
                </c:pt>
                <c:pt idx="3">
                  <c:v>3</c:v>
                </c:pt>
                <c:pt idx="4">
                  <c:v>4</c:v>
                </c:pt>
                <c:pt idx="5">
                  <c:v>#N/A</c:v>
                </c:pt>
                <c:pt idx="6">
                  <c:v>0</c:v>
                </c:pt>
                <c:pt idx="7">
                  <c:v>#N/A</c:v>
                </c:pt>
                <c:pt idx="8">
                  <c:v>#N/A</c:v>
                </c:pt>
                <c:pt idx="9">
                  <c:v>#N/A</c:v>
                </c:pt>
                <c:pt idx="10">
                  <c:v>#N/A</c:v>
                </c:pt>
                <c:pt idx="11">
                  <c:v>#N/A</c:v>
                </c:pt>
              </c:numCache>
            </c:numRef>
          </c:val>
          <c:smooth val="0"/>
        </c:ser>
        <c:ser>
          <c:idx val="3"/>
          <c:order val="3"/>
          <c:tx>
            <c:strRef>
              <c:f>'グラフ計算用'!$S$21</c:f>
              <c:strCache>
                <c:ptCount val="1"/>
                <c:pt idx="0">
                  <c:v>上限値(80%)</c:v>
                </c:pt>
              </c:strCache>
            </c:strRef>
          </c:tx>
          <c:spPr>
            <a:ln w="12700">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'グラフ計算用'!$S$22:$S$33</c:f>
              <c:numCache>
                <c:ptCount val="12"/>
                <c:pt idx="0">
                  <c:v>24</c:v>
                </c:pt>
                <c:pt idx="1">
                  <c:v>24</c:v>
                </c:pt>
                <c:pt idx="2">
                  <c:v>24</c:v>
                </c:pt>
                <c:pt idx="3">
                  <c:v>24</c:v>
                </c:pt>
                <c:pt idx="4">
                  <c:v>24</c:v>
                </c:pt>
                <c:pt idx="5">
                  <c:v>24</c:v>
                </c:pt>
                <c:pt idx="6">
                  <c:v>24</c:v>
                </c:pt>
                <c:pt idx="7">
                  <c:v>24</c:v>
                </c:pt>
                <c:pt idx="8">
                  <c:v>24</c:v>
                </c:pt>
                <c:pt idx="9">
                  <c:v>24</c:v>
                </c:pt>
                <c:pt idx="10">
                  <c:v>24</c:v>
                </c:pt>
                <c:pt idx="11">
                  <c:v>24</c:v>
                </c:pt>
              </c:numCache>
            </c:numRef>
          </c:val>
          <c:smooth val="0"/>
        </c:ser>
        <c:ser>
          <c:idx val="4"/>
          <c:order val="4"/>
          <c:tx>
            <c:strRef>
              <c:f>'グラフ計算用'!$T$21</c:f>
              <c:strCache>
                <c:ptCount val="1"/>
                <c:pt idx="0">
                  <c:v>下限値（80%)</c:v>
                </c:pt>
              </c:strCache>
            </c:strRef>
          </c:tx>
          <c:spPr>
            <a:ln w="12700">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'グラフ計算用'!$T$22:$T$33</c:f>
              <c:numCache>
                <c:ptCount val="12"/>
                <c:pt idx="0">
                  <c:v>-24</c:v>
                </c:pt>
                <c:pt idx="1">
                  <c:v>-24</c:v>
                </c:pt>
                <c:pt idx="2">
                  <c:v>-24</c:v>
                </c:pt>
                <c:pt idx="3">
                  <c:v>-24</c:v>
                </c:pt>
                <c:pt idx="4">
                  <c:v>-24</c:v>
                </c:pt>
                <c:pt idx="5">
                  <c:v>-24</c:v>
                </c:pt>
                <c:pt idx="6">
                  <c:v>-24</c:v>
                </c:pt>
                <c:pt idx="7">
                  <c:v>-24</c:v>
                </c:pt>
                <c:pt idx="8">
                  <c:v>-24</c:v>
                </c:pt>
                <c:pt idx="9">
                  <c:v>-24</c:v>
                </c:pt>
                <c:pt idx="10">
                  <c:v>-24</c:v>
                </c:pt>
                <c:pt idx="11">
                  <c:v>-24</c:v>
                </c:pt>
              </c:numCache>
            </c:numRef>
          </c:val>
          <c:smooth val="0"/>
        </c:ser>
        <c:ser>
          <c:idx val="5"/>
          <c:order val="5"/>
          <c:tx>
            <c:strRef>
              <c:f>'グラフ計算用'!$S$39</c:f>
              <c:strCache>
                <c:ptCount val="1"/>
                <c:pt idx="0">
                  <c:v>上限値(50%)</c:v>
                </c:pt>
              </c:strCache>
            </c:strRef>
          </c:tx>
          <c:spPr>
            <a:ln w="127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'グラフ計算用'!$S$40:$S$51</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ser>
          <c:idx val="6"/>
          <c:order val="6"/>
          <c:tx>
            <c:strRef>
              <c:f>'グラフ計算用'!$T$39</c:f>
              <c:strCache>
                <c:ptCount val="1"/>
                <c:pt idx="0">
                  <c:v>下限値（50%)</c:v>
                </c:pt>
              </c:strCache>
            </c:strRef>
          </c:tx>
          <c:spPr>
            <a:ln w="127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'グラフ計算用'!$T$40:$T$51</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marker val="1"/>
        <c:axId val="43290776"/>
        <c:axId val="62437017"/>
      </c:lineChart>
      <c:catAx>
        <c:axId val="43290776"/>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2437017"/>
        <c:crosses val="autoZero"/>
        <c:auto val="1"/>
        <c:lblOffset val="100"/>
        <c:tickLblSkip val="1"/>
        <c:noMultiLvlLbl val="0"/>
      </c:catAx>
      <c:valAx>
        <c:axId val="624370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29077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
          <c:w val="0.98875"/>
          <c:h val="0.98525"/>
        </c:manualLayout>
      </c:layout>
      <c:lineChart>
        <c:grouping val="standard"/>
        <c:varyColors val="0"/>
        <c:ser>
          <c:idx val="0"/>
          <c:order val="0"/>
          <c:tx>
            <c:strRef>
              <c:f>'グラフ計算用'!$I$3</c:f>
              <c:strCache>
                <c:ptCount val="1"/>
                <c:pt idx="0">
                  <c:v>上限値</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'グラフ計算用'!$F$4:$F$15</c:f>
              <c:strCache>
                <c:ptCount val="12"/>
                <c:pt idx="0">
                  <c:v>D№0</c:v>
                </c:pt>
                <c:pt idx="2">
                  <c:v>D№0</c:v>
                </c:pt>
                <c:pt idx="4">
                  <c:v>D№１</c:v>
                </c:pt>
                <c:pt idx="6">
                  <c:v>E№０</c:v>
                </c:pt>
                <c:pt idx="8">
                  <c:v>№0</c:v>
                </c:pt>
                <c:pt idx="10">
                  <c:v>№0</c:v>
                </c:pt>
              </c:strCache>
            </c:strRef>
          </c:cat>
          <c:val>
            <c:numRef>
              <c:f>'グラフ計算用'!$I$4:$I$15</c:f>
              <c:numCache>
                <c:ptCount val="12"/>
                <c:pt idx="0">
                  <c:v>50</c:v>
                </c:pt>
                <c:pt idx="1">
                  <c:v>50</c:v>
                </c:pt>
                <c:pt idx="2">
                  <c:v>50</c:v>
                </c:pt>
                <c:pt idx="3">
                  <c:v>50</c:v>
                </c:pt>
                <c:pt idx="4">
                  <c:v>50</c:v>
                </c:pt>
                <c:pt idx="5">
                  <c:v>50</c:v>
                </c:pt>
                <c:pt idx="6">
                  <c:v>50</c:v>
                </c:pt>
                <c:pt idx="7">
                  <c:v>50</c:v>
                </c:pt>
                <c:pt idx="8">
                  <c:v>50</c:v>
                </c:pt>
                <c:pt idx="9">
                  <c:v>50</c:v>
                </c:pt>
                <c:pt idx="10">
                  <c:v>50</c:v>
                </c:pt>
                <c:pt idx="11">
                  <c:v>50</c:v>
                </c:pt>
              </c:numCache>
            </c:numRef>
          </c:val>
          <c:smooth val="0"/>
        </c:ser>
        <c:ser>
          <c:idx val="1"/>
          <c:order val="1"/>
          <c:tx>
            <c:strRef>
              <c:f>'グラフ計算用'!$J$3</c:f>
              <c:strCache>
                <c:ptCount val="1"/>
                <c:pt idx="0">
                  <c:v>下限値</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'グラフ計算用'!$F$4:$F$15</c:f>
              <c:strCache>
                <c:ptCount val="12"/>
                <c:pt idx="0">
                  <c:v>D№0</c:v>
                </c:pt>
                <c:pt idx="2">
                  <c:v>D№0</c:v>
                </c:pt>
                <c:pt idx="4">
                  <c:v>D№１</c:v>
                </c:pt>
                <c:pt idx="6">
                  <c:v>E№０</c:v>
                </c:pt>
                <c:pt idx="8">
                  <c:v>№0</c:v>
                </c:pt>
                <c:pt idx="10">
                  <c:v>№0</c:v>
                </c:pt>
              </c:strCache>
            </c:strRef>
          </c:cat>
          <c:val>
            <c:numRef>
              <c:f>'グラフ計算用'!$J$4:$J$15</c:f>
              <c:numCache>
                <c:ptCount val="12"/>
                <c:pt idx="0">
                  <c:v>-50</c:v>
                </c:pt>
                <c:pt idx="1">
                  <c:v>-50</c:v>
                </c:pt>
                <c:pt idx="2">
                  <c:v>-50</c:v>
                </c:pt>
                <c:pt idx="3">
                  <c:v>-50</c:v>
                </c:pt>
                <c:pt idx="4">
                  <c:v>-50</c:v>
                </c:pt>
                <c:pt idx="5">
                  <c:v>-50</c:v>
                </c:pt>
                <c:pt idx="6">
                  <c:v>-50</c:v>
                </c:pt>
                <c:pt idx="7">
                  <c:v>-50</c:v>
                </c:pt>
                <c:pt idx="8">
                  <c:v>-50</c:v>
                </c:pt>
                <c:pt idx="9">
                  <c:v>-50</c:v>
                </c:pt>
                <c:pt idx="10">
                  <c:v>-50</c:v>
                </c:pt>
                <c:pt idx="11">
                  <c:v>-50</c:v>
                </c:pt>
              </c:numCache>
            </c:numRef>
          </c:val>
          <c:smooth val="0"/>
        </c:ser>
        <c:ser>
          <c:idx val="2"/>
          <c:order val="2"/>
          <c:tx>
            <c:strRef>
              <c:f>'グラフ計算用'!$H$3</c:f>
              <c:strCache>
                <c:ptCount val="1"/>
                <c:pt idx="0">
                  <c:v>差</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FF0000"/>
              </a:solidFill>
              <a:ln>
                <a:solidFill>
                  <a:srgbClr val="FF0000"/>
                </a:solidFill>
              </a:ln>
            </c:spPr>
          </c:marker>
          <c:val>
            <c:numRef>
              <c:f>'グラフ計算用'!$H$4:$H$15</c:f>
              <c:numCache>
                <c:ptCount val="12"/>
                <c:pt idx="0">
                  <c:v>16</c:v>
                </c:pt>
                <c:pt idx="1">
                  <c:v>10</c:v>
                </c:pt>
                <c:pt idx="2">
                  <c:v>9</c:v>
                </c:pt>
                <c:pt idx="3">
                  <c:v>7</c:v>
                </c:pt>
                <c:pt idx="4">
                  <c:v>-2</c:v>
                </c:pt>
                <c:pt idx="5">
                  <c:v>13</c:v>
                </c:pt>
                <c:pt idx="6">
                  <c:v>10</c:v>
                </c:pt>
                <c:pt idx="7">
                  <c:v>#N/A</c:v>
                </c:pt>
                <c:pt idx="8">
                  <c:v>#N/A</c:v>
                </c:pt>
                <c:pt idx="9">
                  <c:v>#N/A</c:v>
                </c:pt>
                <c:pt idx="10">
                  <c:v>#N/A</c:v>
                </c:pt>
                <c:pt idx="11">
                  <c:v>#N/A</c:v>
                </c:pt>
              </c:numCache>
            </c:numRef>
          </c:val>
          <c:smooth val="0"/>
        </c:ser>
        <c:ser>
          <c:idx val="3"/>
          <c:order val="3"/>
          <c:tx>
            <c:strRef>
              <c:f>'グラフ計算用'!$I$21</c:f>
              <c:strCache>
                <c:ptCount val="1"/>
                <c:pt idx="0">
                  <c:v>上限値(80%)</c:v>
                </c:pt>
              </c:strCache>
            </c:strRef>
          </c:tx>
          <c:spPr>
            <a:ln w="12700">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'グラフ計算用'!$I$22:$I$33</c:f>
              <c:numCache>
                <c:ptCount val="12"/>
                <c:pt idx="0">
                  <c:v>40</c:v>
                </c:pt>
                <c:pt idx="1">
                  <c:v>40</c:v>
                </c:pt>
                <c:pt idx="2">
                  <c:v>40</c:v>
                </c:pt>
                <c:pt idx="3">
                  <c:v>40</c:v>
                </c:pt>
                <c:pt idx="4">
                  <c:v>40</c:v>
                </c:pt>
                <c:pt idx="5">
                  <c:v>40</c:v>
                </c:pt>
                <c:pt idx="6">
                  <c:v>40</c:v>
                </c:pt>
                <c:pt idx="7">
                  <c:v>40</c:v>
                </c:pt>
                <c:pt idx="8">
                  <c:v>40</c:v>
                </c:pt>
                <c:pt idx="9">
                  <c:v>40</c:v>
                </c:pt>
                <c:pt idx="10">
                  <c:v>40</c:v>
                </c:pt>
                <c:pt idx="11">
                  <c:v>40</c:v>
                </c:pt>
              </c:numCache>
            </c:numRef>
          </c:val>
          <c:smooth val="0"/>
        </c:ser>
        <c:ser>
          <c:idx val="4"/>
          <c:order val="4"/>
          <c:tx>
            <c:strRef>
              <c:f>'グラフ計算用'!$J$21</c:f>
              <c:strCache>
                <c:ptCount val="1"/>
                <c:pt idx="0">
                  <c:v>下限値（80%)</c:v>
                </c:pt>
              </c:strCache>
            </c:strRef>
          </c:tx>
          <c:spPr>
            <a:ln w="12700">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'グラフ計算用'!$J$22:$J$33</c:f>
              <c:numCache>
                <c:ptCount val="12"/>
                <c:pt idx="0">
                  <c:v>-40</c:v>
                </c:pt>
                <c:pt idx="1">
                  <c:v>-40</c:v>
                </c:pt>
                <c:pt idx="2">
                  <c:v>-40</c:v>
                </c:pt>
                <c:pt idx="3">
                  <c:v>-40</c:v>
                </c:pt>
                <c:pt idx="4">
                  <c:v>-40</c:v>
                </c:pt>
                <c:pt idx="5">
                  <c:v>-40</c:v>
                </c:pt>
                <c:pt idx="6">
                  <c:v>-40</c:v>
                </c:pt>
                <c:pt idx="7">
                  <c:v>-40</c:v>
                </c:pt>
                <c:pt idx="8">
                  <c:v>-40</c:v>
                </c:pt>
                <c:pt idx="9">
                  <c:v>-40</c:v>
                </c:pt>
                <c:pt idx="10">
                  <c:v>-40</c:v>
                </c:pt>
                <c:pt idx="11">
                  <c:v>-40</c:v>
                </c:pt>
              </c:numCache>
            </c:numRef>
          </c:val>
          <c:smooth val="0"/>
        </c:ser>
        <c:ser>
          <c:idx val="5"/>
          <c:order val="5"/>
          <c:tx>
            <c:strRef>
              <c:f>'グラフ計算用'!$I$39</c:f>
              <c:strCache>
                <c:ptCount val="1"/>
                <c:pt idx="0">
                  <c:v>上限値(50%)</c:v>
                </c:pt>
              </c:strCache>
            </c:strRef>
          </c:tx>
          <c:spPr>
            <a:ln w="127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'グラフ計算用'!$I$40:$I$51</c:f>
              <c:numCache>
                <c:ptCount val="12"/>
                <c:pt idx="0">
                  <c:v>25</c:v>
                </c:pt>
                <c:pt idx="1">
                  <c:v>25</c:v>
                </c:pt>
                <c:pt idx="2">
                  <c:v>25</c:v>
                </c:pt>
                <c:pt idx="3">
                  <c:v>25</c:v>
                </c:pt>
                <c:pt idx="4">
                  <c:v>25</c:v>
                </c:pt>
                <c:pt idx="5">
                  <c:v>25</c:v>
                </c:pt>
                <c:pt idx="6">
                  <c:v>25</c:v>
                </c:pt>
                <c:pt idx="7">
                  <c:v>25</c:v>
                </c:pt>
                <c:pt idx="8">
                  <c:v>25</c:v>
                </c:pt>
                <c:pt idx="9">
                  <c:v>25</c:v>
                </c:pt>
                <c:pt idx="10">
                  <c:v>25</c:v>
                </c:pt>
                <c:pt idx="11">
                  <c:v>25</c:v>
                </c:pt>
              </c:numCache>
            </c:numRef>
          </c:val>
          <c:smooth val="0"/>
        </c:ser>
        <c:ser>
          <c:idx val="6"/>
          <c:order val="6"/>
          <c:tx>
            <c:strRef>
              <c:f>'グラフ計算用'!$J$39</c:f>
              <c:strCache>
                <c:ptCount val="1"/>
                <c:pt idx="0">
                  <c:v>下限値（50%)</c:v>
                </c:pt>
              </c:strCache>
            </c:strRef>
          </c:tx>
          <c:spPr>
            <a:ln w="127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'グラフ計算用'!$J$40:$J$51</c:f>
              <c:numCache>
                <c:ptCount val="12"/>
                <c:pt idx="0">
                  <c:v>-25</c:v>
                </c:pt>
                <c:pt idx="1">
                  <c:v>-25</c:v>
                </c:pt>
                <c:pt idx="2">
                  <c:v>-25</c:v>
                </c:pt>
                <c:pt idx="3">
                  <c:v>-25</c:v>
                </c:pt>
                <c:pt idx="4">
                  <c:v>-25</c:v>
                </c:pt>
                <c:pt idx="5">
                  <c:v>-25</c:v>
                </c:pt>
                <c:pt idx="6">
                  <c:v>-25</c:v>
                </c:pt>
                <c:pt idx="7">
                  <c:v>-25</c:v>
                </c:pt>
                <c:pt idx="8">
                  <c:v>-25</c:v>
                </c:pt>
                <c:pt idx="9">
                  <c:v>-25</c:v>
                </c:pt>
                <c:pt idx="10">
                  <c:v>-25</c:v>
                </c:pt>
                <c:pt idx="11">
                  <c:v>-25</c:v>
                </c:pt>
              </c:numCache>
            </c:numRef>
          </c:val>
          <c:smooth val="0"/>
        </c:ser>
        <c:marker val="1"/>
        <c:axId val="31874266"/>
        <c:axId val="58561371"/>
      </c:lineChart>
      <c:catAx>
        <c:axId val="31874266"/>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8561371"/>
        <c:crosses val="autoZero"/>
        <c:auto val="1"/>
        <c:lblOffset val="100"/>
        <c:tickLblSkip val="1"/>
        <c:noMultiLvlLbl val="0"/>
      </c:catAx>
      <c:valAx>
        <c:axId val="5856137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874266"/>
        <c:crossesAt val="1"/>
        <c:crossBetween val="between"/>
        <c:dispUnits/>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295275</xdr:colOff>
      <xdr:row>6</xdr:row>
      <xdr:rowOff>133350</xdr:rowOff>
    </xdr:from>
    <xdr:to>
      <xdr:col>17</xdr:col>
      <xdr:colOff>381000</xdr:colOff>
      <xdr:row>7</xdr:row>
      <xdr:rowOff>0</xdr:rowOff>
    </xdr:to>
    <xdr:sp>
      <xdr:nvSpPr>
        <xdr:cNvPr id="1" name="Rectangle 3"/>
        <xdr:cNvSpPr>
          <a:spLocks/>
        </xdr:cNvSpPr>
      </xdr:nvSpPr>
      <xdr:spPr>
        <a:xfrm>
          <a:off x="7029450" y="2228850"/>
          <a:ext cx="552450" cy="2476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323850</xdr:colOff>
      <xdr:row>10</xdr:row>
      <xdr:rowOff>133350</xdr:rowOff>
    </xdr:to>
    <xdr:pic>
      <xdr:nvPicPr>
        <xdr:cNvPr id="1" name="Picture 1"/>
        <xdr:cNvPicPr preferRelativeResize="1">
          <a:picLocks noChangeAspect="1"/>
        </xdr:cNvPicPr>
      </xdr:nvPicPr>
      <xdr:blipFill>
        <a:blip r:embed="rId1"/>
        <a:stretch>
          <a:fillRect/>
        </a:stretch>
      </xdr:blipFill>
      <xdr:spPr>
        <a:xfrm>
          <a:off x="685800" y="171450"/>
          <a:ext cx="1695450" cy="1676400"/>
        </a:xfrm>
        <a:prstGeom prst="rect">
          <a:avLst/>
        </a:prstGeom>
        <a:noFill/>
        <a:ln w="9525" cmpd="sng">
          <a:noFill/>
        </a:ln>
      </xdr:spPr>
    </xdr:pic>
    <xdr:clientData/>
  </xdr:twoCellAnchor>
  <xdr:twoCellAnchor editAs="oneCell">
    <xdr:from>
      <xdr:col>4</xdr:col>
      <xdr:colOff>0</xdr:colOff>
      <xdr:row>1</xdr:row>
      <xdr:rowOff>57150</xdr:rowOff>
    </xdr:from>
    <xdr:to>
      <xdr:col>6</xdr:col>
      <xdr:colOff>57150</xdr:colOff>
      <xdr:row>11</xdr:row>
      <xdr:rowOff>133350</xdr:rowOff>
    </xdr:to>
    <xdr:pic>
      <xdr:nvPicPr>
        <xdr:cNvPr id="2" name="Picture 2"/>
        <xdr:cNvPicPr preferRelativeResize="1">
          <a:picLocks noChangeAspect="1"/>
        </xdr:cNvPicPr>
      </xdr:nvPicPr>
      <xdr:blipFill>
        <a:blip r:embed="rId2"/>
        <a:stretch>
          <a:fillRect/>
        </a:stretch>
      </xdr:blipFill>
      <xdr:spPr>
        <a:xfrm>
          <a:off x="2743200" y="228600"/>
          <a:ext cx="1428750" cy="1790700"/>
        </a:xfrm>
        <a:prstGeom prst="rect">
          <a:avLst/>
        </a:prstGeom>
        <a:noFill/>
        <a:ln w="9525" cmpd="sng">
          <a:noFill/>
        </a:ln>
      </xdr:spPr>
    </xdr:pic>
    <xdr:clientData/>
  </xdr:twoCellAnchor>
  <xdr:twoCellAnchor editAs="oneCell">
    <xdr:from>
      <xdr:col>0</xdr:col>
      <xdr:colOff>495300</xdr:colOff>
      <xdr:row>14</xdr:row>
      <xdr:rowOff>76200</xdr:rowOff>
    </xdr:from>
    <xdr:to>
      <xdr:col>3</xdr:col>
      <xdr:colOff>295275</xdr:colOff>
      <xdr:row>27</xdr:row>
      <xdr:rowOff>47625</xdr:rowOff>
    </xdr:to>
    <xdr:pic>
      <xdr:nvPicPr>
        <xdr:cNvPr id="3" name="Picture 3"/>
        <xdr:cNvPicPr preferRelativeResize="1">
          <a:picLocks noChangeAspect="1"/>
        </xdr:cNvPicPr>
      </xdr:nvPicPr>
      <xdr:blipFill>
        <a:blip r:embed="rId3"/>
        <a:stretch>
          <a:fillRect/>
        </a:stretch>
      </xdr:blipFill>
      <xdr:spPr>
        <a:xfrm>
          <a:off x="495300" y="2476500"/>
          <a:ext cx="1857375" cy="2200275"/>
        </a:xfrm>
        <a:prstGeom prst="rect">
          <a:avLst/>
        </a:prstGeom>
        <a:noFill/>
        <a:ln w="9525" cmpd="sng">
          <a:noFill/>
        </a:ln>
      </xdr:spPr>
    </xdr:pic>
    <xdr:clientData/>
  </xdr:twoCellAnchor>
  <xdr:twoCellAnchor editAs="oneCell">
    <xdr:from>
      <xdr:col>4</xdr:col>
      <xdr:colOff>76200</xdr:colOff>
      <xdr:row>17</xdr:row>
      <xdr:rowOff>57150</xdr:rowOff>
    </xdr:from>
    <xdr:to>
      <xdr:col>7</xdr:col>
      <xdr:colOff>200025</xdr:colOff>
      <xdr:row>26</xdr:row>
      <xdr:rowOff>66675</xdr:rowOff>
    </xdr:to>
    <xdr:pic>
      <xdr:nvPicPr>
        <xdr:cNvPr id="4" name="Picture 5"/>
        <xdr:cNvPicPr preferRelativeResize="1">
          <a:picLocks noChangeAspect="1"/>
        </xdr:cNvPicPr>
      </xdr:nvPicPr>
      <xdr:blipFill>
        <a:blip r:embed="rId4"/>
        <a:stretch>
          <a:fillRect/>
        </a:stretch>
      </xdr:blipFill>
      <xdr:spPr>
        <a:xfrm>
          <a:off x="2819400" y="2971800"/>
          <a:ext cx="2181225" cy="1552575"/>
        </a:xfrm>
        <a:prstGeom prst="rect">
          <a:avLst/>
        </a:prstGeom>
        <a:noFill/>
        <a:ln w="9525" cmpd="sng">
          <a:noFill/>
        </a:ln>
      </xdr:spPr>
    </xdr:pic>
    <xdr:clientData/>
  </xdr:twoCellAnchor>
  <xdr:twoCellAnchor editAs="oneCell">
    <xdr:from>
      <xdr:col>0</xdr:col>
      <xdr:colOff>666750</xdr:colOff>
      <xdr:row>29</xdr:row>
      <xdr:rowOff>114300</xdr:rowOff>
    </xdr:from>
    <xdr:to>
      <xdr:col>7</xdr:col>
      <xdr:colOff>304800</xdr:colOff>
      <xdr:row>38</xdr:row>
      <xdr:rowOff>9525</xdr:rowOff>
    </xdr:to>
    <xdr:pic>
      <xdr:nvPicPr>
        <xdr:cNvPr id="5" name="Picture 6"/>
        <xdr:cNvPicPr preferRelativeResize="1">
          <a:picLocks noChangeAspect="1"/>
        </xdr:cNvPicPr>
      </xdr:nvPicPr>
      <xdr:blipFill>
        <a:blip r:embed="rId5"/>
        <a:stretch>
          <a:fillRect/>
        </a:stretch>
      </xdr:blipFill>
      <xdr:spPr>
        <a:xfrm>
          <a:off x="666750" y="5086350"/>
          <a:ext cx="4438650" cy="1438275"/>
        </a:xfrm>
        <a:prstGeom prst="rect">
          <a:avLst/>
        </a:prstGeom>
        <a:noFill/>
        <a:ln w="9525" cmpd="sng">
          <a:noFill/>
        </a:ln>
      </xdr:spPr>
    </xdr:pic>
    <xdr:clientData/>
  </xdr:twoCellAnchor>
  <xdr:twoCellAnchor editAs="oneCell">
    <xdr:from>
      <xdr:col>8</xdr:col>
      <xdr:colOff>0</xdr:colOff>
      <xdr:row>1</xdr:row>
      <xdr:rowOff>0</xdr:rowOff>
    </xdr:from>
    <xdr:to>
      <xdr:col>10</xdr:col>
      <xdr:colOff>523875</xdr:colOff>
      <xdr:row>13</xdr:row>
      <xdr:rowOff>161925</xdr:rowOff>
    </xdr:to>
    <xdr:pic>
      <xdr:nvPicPr>
        <xdr:cNvPr id="6" name="Picture 7"/>
        <xdr:cNvPicPr preferRelativeResize="1">
          <a:picLocks noChangeAspect="1"/>
        </xdr:cNvPicPr>
      </xdr:nvPicPr>
      <xdr:blipFill>
        <a:blip r:embed="rId6"/>
        <a:stretch>
          <a:fillRect/>
        </a:stretch>
      </xdr:blipFill>
      <xdr:spPr>
        <a:xfrm>
          <a:off x="5486400" y="171450"/>
          <a:ext cx="1895475" cy="2219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34</xdr:row>
      <xdr:rowOff>95250</xdr:rowOff>
    </xdr:from>
    <xdr:ext cx="3781425" cy="2952750"/>
    <xdr:graphicFrame>
      <xdr:nvGraphicFramePr>
        <xdr:cNvPr id="1" name="Chart 1"/>
        <xdr:cNvGraphicFramePr/>
      </xdr:nvGraphicFramePr>
      <xdr:xfrm>
        <a:off x="133350" y="8105775"/>
        <a:ext cx="3781425" cy="2952750"/>
      </xdr:xfrm>
      <a:graphic>
        <a:graphicData uri="http://schemas.openxmlformats.org/drawingml/2006/chart">
          <c:chart xmlns:c="http://schemas.openxmlformats.org/drawingml/2006/chart" r:id="rId1"/>
        </a:graphicData>
      </a:graphic>
    </xdr:graphicFrame>
    <xdr:clientData/>
  </xdr:oneCellAnchor>
  <xdr:twoCellAnchor>
    <xdr:from>
      <xdr:col>7</xdr:col>
      <xdr:colOff>628650</xdr:colOff>
      <xdr:row>34</xdr:row>
      <xdr:rowOff>66675</xdr:rowOff>
    </xdr:from>
    <xdr:to>
      <xdr:col>14</xdr:col>
      <xdr:colOff>342900</xdr:colOff>
      <xdr:row>50</xdr:row>
      <xdr:rowOff>76200</xdr:rowOff>
    </xdr:to>
    <xdr:graphicFrame>
      <xdr:nvGraphicFramePr>
        <xdr:cNvPr id="2" name="Chart 2"/>
        <xdr:cNvGraphicFramePr/>
      </xdr:nvGraphicFramePr>
      <xdr:xfrm>
        <a:off x="3981450" y="8077200"/>
        <a:ext cx="3476625" cy="2324100"/>
      </xdr:xfrm>
      <a:graphic>
        <a:graphicData uri="http://schemas.openxmlformats.org/drawingml/2006/chart">
          <c:chart xmlns:c="http://schemas.openxmlformats.org/drawingml/2006/chart" r:id="rId2"/>
        </a:graphicData>
      </a:graphic>
    </xdr:graphicFrame>
    <xdr:clientData/>
  </xdr:twoCellAnchor>
  <xdr:twoCellAnchor>
    <xdr:from>
      <xdr:col>14</xdr:col>
      <xdr:colOff>476250</xdr:colOff>
      <xdr:row>34</xdr:row>
      <xdr:rowOff>76200</xdr:rowOff>
    </xdr:from>
    <xdr:to>
      <xdr:col>21</xdr:col>
      <xdr:colOff>342900</xdr:colOff>
      <xdr:row>55</xdr:row>
      <xdr:rowOff>66675</xdr:rowOff>
    </xdr:to>
    <xdr:graphicFrame>
      <xdr:nvGraphicFramePr>
        <xdr:cNvPr id="3" name="Chart 3"/>
        <xdr:cNvGraphicFramePr/>
      </xdr:nvGraphicFramePr>
      <xdr:xfrm>
        <a:off x="7591425" y="8086725"/>
        <a:ext cx="3629025" cy="3019425"/>
      </xdr:xfrm>
      <a:graphic>
        <a:graphicData uri="http://schemas.openxmlformats.org/drawingml/2006/chart">
          <c:chart xmlns:c="http://schemas.openxmlformats.org/drawingml/2006/chart" r:id="rId3"/>
        </a:graphicData>
      </a:graphic>
    </xdr:graphicFrame>
    <xdr:clientData/>
  </xdr:twoCellAnchor>
  <xdr:twoCellAnchor>
    <xdr:from>
      <xdr:col>21</xdr:col>
      <xdr:colOff>495300</xdr:colOff>
      <xdr:row>34</xdr:row>
      <xdr:rowOff>47625</xdr:rowOff>
    </xdr:from>
    <xdr:to>
      <xdr:col>28</xdr:col>
      <xdr:colOff>619125</xdr:colOff>
      <xdr:row>55</xdr:row>
      <xdr:rowOff>19050</xdr:rowOff>
    </xdr:to>
    <xdr:graphicFrame>
      <xdr:nvGraphicFramePr>
        <xdr:cNvPr id="4" name="Chart 4"/>
        <xdr:cNvGraphicFramePr/>
      </xdr:nvGraphicFramePr>
      <xdr:xfrm>
        <a:off x="11372850" y="8058150"/>
        <a:ext cx="3733800" cy="3000375"/>
      </xdr:xfrm>
      <a:graphic>
        <a:graphicData uri="http://schemas.openxmlformats.org/drawingml/2006/chart">
          <c:chart xmlns:c="http://schemas.openxmlformats.org/drawingml/2006/chart" r:id="rId4"/>
        </a:graphicData>
      </a:graphic>
    </xdr:graphicFrame>
    <xdr:clientData/>
  </xdr:twoCellAnchor>
  <xdr:twoCellAnchor>
    <xdr:from>
      <xdr:col>7</xdr:col>
      <xdr:colOff>600075</xdr:colOff>
      <xdr:row>34</xdr:row>
      <xdr:rowOff>66675</xdr:rowOff>
    </xdr:from>
    <xdr:to>
      <xdr:col>14</xdr:col>
      <xdr:colOff>314325</xdr:colOff>
      <xdr:row>55</xdr:row>
      <xdr:rowOff>19050</xdr:rowOff>
    </xdr:to>
    <xdr:graphicFrame>
      <xdr:nvGraphicFramePr>
        <xdr:cNvPr id="5" name="Chart 10"/>
        <xdr:cNvGraphicFramePr/>
      </xdr:nvGraphicFramePr>
      <xdr:xfrm>
        <a:off x="3952875" y="8077200"/>
        <a:ext cx="3476625" cy="2981325"/>
      </xdr:xfrm>
      <a:graphic>
        <a:graphicData uri="http://schemas.openxmlformats.org/drawingml/2006/chart">
          <c:chart xmlns:c="http://schemas.openxmlformats.org/drawingml/2006/chart" r:id="rId5"/>
        </a:graphicData>
      </a:graphic>
    </xdr:graphicFrame>
    <xdr:clientData/>
  </xdr:twoCellAnchor>
  <xdr:twoCellAnchor>
    <xdr:from>
      <xdr:col>11</xdr:col>
      <xdr:colOff>257175</xdr:colOff>
      <xdr:row>10</xdr:row>
      <xdr:rowOff>114300</xdr:rowOff>
    </xdr:from>
    <xdr:to>
      <xdr:col>13</xdr:col>
      <xdr:colOff>219075</xdr:colOff>
      <xdr:row>10</xdr:row>
      <xdr:rowOff>114300</xdr:rowOff>
    </xdr:to>
    <xdr:sp>
      <xdr:nvSpPr>
        <xdr:cNvPr id="6" name="Line 11"/>
        <xdr:cNvSpPr>
          <a:spLocks/>
        </xdr:cNvSpPr>
      </xdr:nvSpPr>
      <xdr:spPr>
        <a:xfrm>
          <a:off x="5934075" y="2686050"/>
          <a:ext cx="1047750" cy="0"/>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11</xdr:row>
      <xdr:rowOff>133350</xdr:rowOff>
    </xdr:from>
    <xdr:to>
      <xdr:col>13</xdr:col>
      <xdr:colOff>219075</xdr:colOff>
      <xdr:row>11</xdr:row>
      <xdr:rowOff>133350</xdr:rowOff>
    </xdr:to>
    <xdr:sp>
      <xdr:nvSpPr>
        <xdr:cNvPr id="7" name="Line 12"/>
        <xdr:cNvSpPr>
          <a:spLocks/>
        </xdr:cNvSpPr>
      </xdr:nvSpPr>
      <xdr:spPr>
        <a:xfrm>
          <a:off x="5934075" y="2933700"/>
          <a:ext cx="1047750" cy="0"/>
        </a:xfrm>
        <a:prstGeom prst="line">
          <a:avLst/>
        </a:prstGeom>
        <a:noFill/>
        <a:ln w="15875" cmpd="sng">
          <a:solidFill>
            <a:srgbClr val="00FF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12</xdr:row>
      <xdr:rowOff>133350</xdr:rowOff>
    </xdr:from>
    <xdr:to>
      <xdr:col>13</xdr:col>
      <xdr:colOff>219075</xdr:colOff>
      <xdr:row>12</xdr:row>
      <xdr:rowOff>133350</xdr:rowOff>
    </xdr:to>
    <xdr:sp>
      <xdr:nvSpPr>
        <xdr:cNvPr id="8" name="Line 13"/>
        <xdr:cNvSpPr>
          <a:spLocks/>
        </xdr:cNvSpPr>
      </xdr:nvSpPr>
      <xdr:spPr>
        <a:xfrm>
          <a:off x="5934075" y="3162300"/>
          <a:ext cx="1047750" cy="0"/>
        </a:xfrm>
        <a:prstGeom prst="line">
          <a:avLst/>
        </a:prstGeom>
        <a:noFill/>
        <a:ln w="15875" cmpd="sng">
          <a:solidFill>
            <a:srgbClr val="FF00FF"/>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A46"/>
  <sheetViews>
    <sheetView tabSelected="1" view="pageBreakPreview" zoomScaleSheetLayoutView="100" zoomScalePageLayoutView="0" workbookViewId="0" topLeftCell="A1">
      <selection activeCell="A3" sqref="A3"/>
    </sheetView>
  </sheetViews>
  <sheetFormatPr defaultColWidth="9.00390625" defaultRowHeight="13.5"/>
  <cols>
    <col min="1" max="1" width="81.00390625" style="0" customWidth="1"/>
  </cols>
  <sheetData>
    <row r="3" ht="27" customHeight="1">
      <c r="A3" s="181" t="s">
        <v>84</v>
      </c>
    </row>
    <row r="6" ht="13.5">
      <c r="A6" s="182" t="s">
        <v>90</v>
      </c>
    </row>
    <row r="7" ht="13.5">
      <c r="A7" s="182"/>
    </row>
    <row r="8" ht="13.5">
      <c r="A8" s="182"/>
    </row>
    <row r="10" ht="13.5">
      <c r="A10" t="s">
        <v>66</v>
      </c>
    </row>
    <row r="12" ht="13.5">
      <c r="A12" s="182" t="s">
        <v>67</v>
      </c>
    </row>
    <row r="13" ht="13.5">
      <c r="A13" s="182"/>
    </row>
    <row r="14" ht="13.5">
      <c r="A14" s="182"/>
    </row>
    <row r="15" ht="13.5">
      <c r="A15" s="182"/>
    </row>
    <row r="16" ht="13.5">
      <c r="A16" s="182"/>
    </row>
    <row r="17" ht="13.5">
      <c r="A17" t="s">
        <v>68</v>
      </c>
    </row>
    <row r="18" ht="13.5">
      <c r="A18" t="s">
        <v>69</v>
      </c>
    </row>
    <row r="19" ht="13.5">
      <c r="A19" t="s">
        <v>70</v>
      </c>
    </row>
    <row r="20" ht="13.5">
      <c r="A20" t="s">
        <v>71</v>
      </c>
    </row>
    <row r="21" ht="13.5">
      <c r="A21" t="s">
        <v>72</v>
      </c>
    </row>
    <row r="23" ht="13.5">
      <c r="A23" t="s">
        <v>73</v>
      </c>
    </row>
    <row r="25" ht="13.5">
      <c r="A25" t="s">
        <v>74</v>
      </c>
    </row>
    <row r="27" ht="13.5">
      <c r="A27" t="s">
        <v>91</v>
      </c>
    </row>
    <row r="28" ht="13.5">
      <c r="A28" t="s">
        <v>75</v>
      </c>
    </row>
    <row r="29" ht="13.5">
      <c r="A29" t="s">
        <v>76</v>
      </c>
    </row>
    <row r="30" ht="13.5">
      <c r="A30" t="s">
        <v>77</v>
      </c>
    </row>
    <row r="31" ht="13.5">
      <c r="A31" s="180" t="s">
        <v>78</v>
      </c>
    </row>
    <row r="32" ht="13.5">
      <c r="A32" t="s">
        <v>79</v>
      </c>
    </row>
    <row r="34" ht="13.5">
      <c r="A34" t="s">
        <v>80</v>
      </c>
    </row>
    <row r="36" ht="13.5">
      <c r="A36" s="182" t="s">
        <v>86</v>
      </c>
    </row>
    <row r="37" ht="13.5">
      <c r="A37" s="182"/>
    </row>
    <row r="39" ht="13.5">
      <c r="A39" t="s">
        <v>81</v>
      </c>
    </row>
    <row r="41" ht="13.5">
      <c r="A41" t="s">
        <v>82</v>
      </c>
    </row>
    <row r="42" ht="13.5">
      <c r="A42" t="s">
        <v>83</v>
      </c>
    </row>
    <row r="46" ht="13.5">
      <c r="A46" t="s">
        <v>85</v>
      </c>
    </row>
  </sheetData>
  <sheetProtection sheet="1" objects="1" scenarios="1"/>
  <mergeCells count="3">
    <mergeCell ref="A6:A8"/>
    <mergeCell ref="A12:A16"/>
    <mergeCell ref="A36:A37"/>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2:AL43"/>
  <sheetViews>
    <sheetView view="pageBreakPreview" zoomScaleNormal="75" zoomScaleSheetLayoutView="100" zoomScalePageLayoutView="0" workbookViewId="0" topLeftCell="A1">
      <selection activeCell="N5" sqref="N5"/>
    </sheetView>
  </sheetViews>
  <sheetFormatPr defaultColWidth="9.00390625" defaultRowHeight="13.5"/>
  <cols>
    <col min="1" max="1" width="6.125" style="1" customWidth="1"/>
    <col min="2" max="2" width="6.125" style="24" customWidth="1"/>
    <col min="3" max="4" width="6.125" style="0" customWidth="1"/>
    <col min="5" max="6" width="3.625" style="0" customWidth="1"/>
    <col min="7" max="7" width="6.125" style="0" customWidth="1"/>
    <col min="8" max="8" width="6.125" style="1" customWidth="1"/>
    <col min="9" max="9" width="6.125" style="24" customWidth="1"/>
    <col min="10" max="12" width="6.125" style="0" customWidth="1"/>
    <col min="13" max="13" width="3.625" style="0" customWidth="1"/>
    <col min="14" max="14" width="4.00390625" style="0" customWidth="1"/>
    <col min="15" max="15" width="6.125" style="1" customWidth="1"/>
    <col min="16" max="16" width="6.125" style="24" customWidth="1"/>
    <col min="17" max="20" width="6.125" style="0" customWidth="1"/>
    <col min="21" max="22" width="3.625" style="0" customWidth="1"/>
    <col min="23" max="23" width="6.125" style="1" customWidth="1"/>
    <col min="24" max="24" width="6.125" style="24" customWidth="1"/>
    <col min="25" max="28" width="6.125" style="0" customWidth="1"/>
    <col min="29" max="30" width="3.625" style="0" customWidth="1"/>
    <col min="31" max="49" width="6.125" style="0" customWidth="1"/>
  </cols>
  <sheetData>
    <row r="1" ht="13.5"/>
    <row r="2" spans="1:11" ht="31.5" customHeight="1">
      <c r="A2" s="185" t="s">
        <v>12</v>
      </c>
      <c r="B2" s="186"/>
      <c r="C2" s="186"/>
      <c r="D2" s="186"/>
      <c r="E2" s="187"/>
      <c r="F2" s="188" t="s">
        <v>33</v>
      </c>
      <c r="G2" s="189"/>
      <c r="H2" s="190"/>
      <c r="I2" s="191"/>
      <c r="J2" s="191"/>
      <c r="K2" s="191"/>
    </row>
    <row r="3" spans="1:29" ht="30" customHeight="1">
      <c r="A3" s="185" t="s">
        <v>28</v>
      </c>
      <c r="B3" s="186"/>
      <c r="C3" s="186"/>
      <c r="D3" s="186"/>
      <c r="E3" s="187"/>
      <c r="F3" s="208" t="s">
        <v>34</v>
      </c>
      <c r="G3" s="209"/>
      <c r="H3" s="205" t="s">
        <v>16</v>
      </c>
      <c r="I3" s="206"/>
      <c r="J3" s="205" t="s">
        <v>17</v>
      </c>
      <c r="K3" s="206"/>
      <c r="L3" s="210" t="s">
        <v>30</v>
      </c>
      <c r="M3" s="211"/>
      <c r="O3" s="2" t="s">
        <v>26</v>
      </c>
      <c r="P3" s="2"/>
      <c r="Q3" s="184" t="s">
        <v>63</v>
      </c>
      <c r="R3" s="184"/>
      <c r="S3" s="184"/>
      <c r="T3" s="184"/>
      <c r="U3" s="184"/>
      <c r="V3" s="184"/>
      <c r="W3" s="184"/>
      <c r="X3" s="184"/>
      <c r="Y3" s="184"/>
      <c r="Z3" s="184"/>
      <c r="AA3" s="184"/>
      <c r="AB3" s="184"/>
      <c r="AC3" s="184"/>
    </row>
    <row r="4" spans="1:29" ht="30" customHeight="1">
      <c r="A4" s="185" t="s">
        <v>14</v>
      </c>
      <c r="B4" s="186"/>
      <c r="C4" s="186"/>
      <c r="D4" s="186"/>
      <c r="E4" s="187"/>
      <c r="F4" s="203" t="s">
        <v>50</v>
      </c>
      <c r="G4" s="204"/>
      <c r="H4" s="198">
        <v>30</v>
      </c>
      <c r="I4" s="199"/>
      <c r="J4" s="198">
        <v>-30</v>
      </c>
      <c r="K4" s="199"/>
      <c r="L4" s="203" t="s">
        <v>62</v>
      </c>
      <c r="M4" s="204"/>
      <c r="N4" s="76"/>
      <c r="O4" s="183" t="s">
        <v>92</v>
      </c>
      <c r="P4" s="183"/>
      <c r="Q4" s="184" t="s">
        <v>87</v>
      </c>
      <c r="R4" s="184"/>
      <c r="S4" s="184"/>
      <c r="T4" s="184"/>
      <c r="U4" s="184"/>
      <c r="V4" s="184"/>
      <c r="W4" s="184"/>
      <c r="X4" s="184"/>
      <c r="Y4" s="184"/>
      <c r="Z4" s="184"/>
      <c r="AA4" s="184"/>
      <c r="AB4" s="184"/>
      <c r="AC4" s="184"/>
    </row>
    <row r="5" spans="1:29" ht="30" customHeight="1">
      <c r="A5" s="185" t="s">
        <v>13</v>
      </c>
      <c r="B5" s="186"/>
      <c r="C5" s="186"/>
      <c r="D5" s="186"/>
      <c r="E5" s="187"/>
      <c r="F5" s="203" t="s">
        <v>51</v>
      </c>
      <c r="G5" s="204"/>
      <c r="H5" s="198">
        <v>50</v>
      </c>
      <c r="I5" s="199"/>
      <c r="J5" s="198">
        <v>-50</v>
      </c>
      <c r="K5" s="199"/>
      <c r="L5" s="203" t="s">
        <v>62</v>
      </c>
      <c r="M5" s="204"/>
      <c r="N5" s="76"/>
      <c r="O5" s="183" t="s">
        <v>27</v>
      </c>
      <c r="P5" s="183"/>
      <c r="Q5" s="184" t="s">
        <v>88</v>
      </c>
      <c r="R5" s="184"/>
      <c r="S5" s="184"/>
      <c r="T5" s="184"/>
      <c r="U5" s="184"/>
      <c r="V5" s="184"/>
      <c r="W5" s="184"/>
      <c r="X5" s="184"/>
      <c r="Y5" s="184"/>
      <c r="Z5" s="184"/>
      <c r="AA5" s="184"/>
      <c r="AB5" s="184"/>
      <c r="AC5" s="184"/>
    </row>
    <row r="6" spans="1:29" ht="30" customHeight="1">
      <c r="A6" s="185" t="s">
        <v>15</v>
      </c>
      <c r="B6" s="186"/>
      <c r="C6" s="186"/>
      <c r="D6" s="186"/>
      <c r="E6" s="187"/>
      <c r="F6" s="203" t="s">
        <v>35</v>
      </c>
      <c r="G6" s="204"/>
      <c r="H6" s="198">
        <v>50</v>
      </c>
      <c r="I6" s="199"/>
      <c r="J6" s="198">
        <v>-30</v>
      </c>
      <c r="K6" s="199"/>
      <c r="L6" s="203" t="s">
        <v>49</v>
      </c>
      <c r="M6" s="204"/>
      <c r="N6" s="76"/>
      <c r="O6" s="183" t="s">
        <v>23</v>
      </c>
      <c r="P6" s="183"/>
      <c r="Q6" s="184" t="s">
        <v>89</v>
      </c>
      <c r="R6" s="184"/>
      <c r="S6" s="184"/>
      <c r="T6" s="184"/>
      <c r="U6" s="184"/>
      <c r="V6" s="184"/>
      <c r="W6" s="184"/>
      <c r="X6" s="184"/>
      <c r="Y6" s="184"/>
      <c r="Z6" s="184"/>
      <c r="AA6" s="184"/>
      <c r="AB6" s="184"/>
      <c r="AC6" s="184"/>
    </row>
    <row r="7" spans="1:38" ht="30" customHeight="1">
      <c r="A7" s="185" t="s">
        <v>25</v>
      </c>
      <c r="B7" s="186"/>
      <c r="C7" s="186"/>
      <c r="D7" s="186"/>
      <c r="E7" s="187"/>
      <c r="F7" s="203" t="s">
        <v>36</v>
      </c>
      <c r="G7" s="204"/>
      <c r="H7" s="198">
        <v>30</v>
      </c>
      <c r="I7" s="199"/>
      <c r="J7" s="198">
        <v>-30</v>
      </c>
      <c r="K7" s="199"/>
      <c r="L7" s="203" t="s">
        <v>49</v>
      </c>
      <c r="M7" s="204"/>
      <c r="N7" s="76"/>
      <c r="O7" s="76"/>
      <c r="P7" s="76"/>
      <c r="Q7" s="142" t="s">
        <v>32</v>
      </c>
      <c r="R7" s="76"/>
      <c r="S7" s="76"/>
      <c r="T7" s="76"/>
      <c r="U7" s="76"/>
      <c r="V7" s="76"/>
      <c r="W7" s="76"/>
      <c r="X7" s="76"/>
      <c r="Y7" s="76"/>
      <c r="Z7" s="76"/>
      <c r="AA7" s="76"/>
      <c r="AD7" s="1"/>
      <c r="AE7" s="24"/>
      <c r="AK7" s="1"/>
      <c r="AL7" s="24"/>
    </row>
    <row r="8" ht="30" customHeight="1"/>
    <row r="9" spans="1:9" ht="18" customHeight="1">
      <c r="A9" s="202" t="s">
        <v>60</v>
      </c>
      <c r="B9" s="202"/>
      <c r="C9" s="202"/>
      <c r="D9" s="202"/>
      <c r="E9" s="202"/>
      <c r="F9" s="202"/>
      <c r="G9" s="202"/>
      <c r="H9" s="176">
        <v>80</v>
      </c>
      <c r="I9" s="177" t="s">
        <v>64</v>
      </c>
    </row>
    <row r="10" spans="1:9" ht="18" customHeight="1">
      <c r="A10" s="202" t="s">
        <v>61</v>
      </c>
      <c r="B10" s="202"/>
      <c r="C10" s="202"/>
      <c r="D10" s="202"/>
      <c r="E10" s="202"/>
      <c r="F10" s="202"/>
      <c r="G10" s="202"/>
      <c r="H10" s="176">
        <v>50</v>
      </c>
      <c r="I10" s="177" t="s">
        <v>64</v>
      </c>
    </row>
    <row r="11" ht="30" customHeight="1" thickBot="1"/>
    <row r="12" spans="1:32" ht="25.5" customHeight="1">
      <c r="A12" s="200" t="s">
        <v>4</v>
      </c>
      <c r="B12" s="201"/>
      <c r="C12" s="221" t="str">
        <f>IF(F3=0,"",F3)</f>
        <v>9号擁壁工</v>
      </c>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3"/>
    </row>
    <row r="13" spans="1:32" ht="21" customHeight="1">
      <c r="A13" s="212" t="s">
        <v>8</v>
      </c>
      <c r="B13" s="213"/>
      <c r="C13" s="207" t="str">
        <f>IF($F$4=0,"",$F$4)</f>
        <v>天端高▽EL</v>
      </c>
      <c r="D13" s="217"/>
      <c r="E13" s="217"/>
      <c r="F13" s="218"/>
      <c r="G13" s="192" t="s">
        <v>9</v>
      </c>
      <c r="H13" s="197"/>
      <c r="I13" s="194" t="s">
        <v>8</v>
      </c>
      <c r="J13" s="195"/>
      <c r="K13" s="207" t="str">
        <f>IF($F$5=0,"",$F$5)</f>
        <v>擁壁高H</v>
      </c>
      <c r="L13" s="217"/>
      <c r="M13" s="217"/>
      <c r="N13" s="218"/>
      <c r="O13" s="192" t="s">
        <v>9</v>
      </c>
      <c r="P13" s="197"/>
      <c r="Q13" s="196" t="s">
        <v>8</v>
      </c>
      <c r="R13" s="195"/>
      <c r="S13" s="207" t="str">
        <f>IF($F$6=0,"",F6)</f>
        <v>天端幅W1</v>
      </c>
      <c r="T13" s="217"/>
      <c r="U13" s="217"/>
      <c r="V13" s="218"/>
      <c r="W13" s="192" t="s">
        <v>9</v>
      </c>
      <c r="X13" s="207"/>
      <c r="Y13" s="194" t="s">
        <v>8</v>
      </c>
      <c r="Z13" s="195"/>
      <c r="AA13" s="207" t="str">
        <f>IF($F$7=0,"",F7)</f>
        <v>底盤幅W2</v>
      </c>
      <c r="AB13" s="217"/>
      <c r="AC13" s="217"/>
      <c r="AD13" s="218"/>
      <c r="AE13" s="192" t="s">
        <v>9</v>
      </c>
      <c r="AF13" s="193"/>
    </row>
    <row r="14" spans="1:32" s="1" customFormat="1" ht="21.75" customHeight="1">
      <c r="A14" s="214" t="s">
        <v>0</v>
      </c>
      <c r="B14" s="195"/>
      <c r="C14" s="3" t="s">
        <v>1</v>
      </c>
      <c r="D14" s="3" t="s">
        <v>2</v>
      </c>
      <c r="E14" s="129" t="s">
        <v>19</v>
      </c>
      <c r="F14" s="134" t="str">
        <f>L4</f>
        <v>㎜</v>
      </c>
      <c r="G14" s="3" t="s">
        <v>11</v>
      </c>
      <c r="H14" s="4" t="s">
        <v>10</v>
      </c>
      <c r="I14" s="194" t="s">
        <v>0</v>
      </c>
      <c r="J14" s="195"/>
      <c r="K14" s="3" t="s">
        <v>1</v>
      </c>
      <c r="L14" s="3" t="s">
        <v>2</v>
      </c>
      <c r="M14" s="129" t="s">
        <v>19</v>
      </c>
      <c r="N14" s="134" t="str">
        <f>L5</f>
        <v>㎜</v>
      </c>
      <c r="O14" s="3" t="s">
        <v>11</v>
      </c>
      <c r="P14" s="4" t="s">
        <v>10</v>
      </c>
      <c r="Q14" s="196" t="s">
        <v>0</v>
      </c>
      <c r="R14" s="195"/>
      <c r="S14" s="3" t="s">
        <v>1</v>
      </c>
      <c r="T14" s="3" t="s">
        <v>2</v>
      </c>
      <c r="U14" s="129" t="s">
        <v>19</v>
      </c>
      <c r="V14" s="134" t="str">
        <f>L6</f>
        <v>㎜</v>
      </c>
      <c r="W14" s="3" t="s">
        <v>11</v>
      </c>
      <c r="X14" s="129" t="s">
        <v>10</v>
      </c>
      <c r="Y14" s="194" t="s">
        <v>0</v>
      </c>
      <c r="Z14" s="195"/>
      <c r="AA14" s="3" t="s">
        <v>1</v>
      </c>
      <c r="AB14" s="3" t="s">
        <v>2</v>
      </c>
      <c r="AC14" s="129" t="s">
        <v>19</v>
      </c>
      <c r="AD14" s="134" t="str">
        <f>L7</f>
        <v>㎜</v>
      </c>
      <c r="AE14" s="3" t="s">
        <v>11</v>
      </c>
      <c r="AF14" s="116" t="s">
        <v>10</v>
      </c>
    </row>
    <row r="15" spans="1:32" ht="30" customHeight="1">
      <c r="A15" s="117" t="s">
        <v>52</v>
      </c>
      <c r="B15" s="169">
        <v>-1.5</v>
      </c>
      <c r="C15" s="74">
        <v>75639</v>
      </c>
      <c r="D15" s="75">
        <v>75641</v>
      </c>
      <c r="E15" s="215">
        <f>IF(C15="",NA(),D15-C15)</f>
        <v>2</v>
      </c>
      <c r="F15" s="216"/>
      <c r="G15" s="72">
        <f aca="true" t="shared" si="0" ref="G15:G26">IF($H$4=0,"",$H$4)</f>
        <v>30</v>
      </c>
      <c r="H15" s="73">
        <f aca="true" t="shared" si="1" ref="H15:H26">IF($J$4=0,"",$J$4)</f>
        <v>-30</v>
      </c>
      <c r="I15" s="8" t="str">
        <f aca="true" t="shared" si="2" ref="I15:I26">$A15</f>
        <v>D№0</v>
      </c>
      <c r="J15" s="171">
        <f aca="true" t="shared" si="3" ref="J15:J26">IF(B15="","",B15)</f>
        <v>-1.5</v>
      </c>
      <c r="K15" s="74">
        <v>804</v>
      </c>
      <c r="L15" s="75">
        <v>820</v>
      </c>
      <c r="M15" s="215">
        <f>IF(K15="",NA(),L15-K15)</f>
        <v>16</v>
      </c>
      <c r="N15" s="216"/>
      <c r="O15" s="6">
        <f aca="true" t="shared" si="4" ref="O15:O26">IF($H$5=0,"",$H$5)</f>
        <v>50</v>
      </c>
      <c r="P15" s="7">
        <f aca="true" t="shared" si="5" ref="P15:P26">IF($J$5=0,"",$J$5)</f>
        <v>-50</v>
      </c>
      <c r="Q15" s="9" t="str">
        <f aca="true" t="shared" si="6" ref="Q15:Q26">$A15</f>
        <v>D№0</v>
      </c>
      <c r="R15" s="171">
        <f aca="true" t="shared" si="7" ref="R15:R26">IF(B15="","",B15)</f>
        <v>-1.5</v>
      </c>
      <c r="S15" s="74">
        <v>400</v>
      </c>
      <c r="T15" s="75">
        <v>410</v>
      </c>
      <c r="U15" s="215">
        <f>IF(S15="",NA(),T15-S15)</f>
        <v>10</v>
      </c>
      <c r="V15" s="216"/>
      <c r="W15" s="6">
        <f aca="true" t="shared" si="8" ref="W15:W26">IF($H$6=0,"",$H$6)</f>
        <v>50</v>
      </c>
      <c r="X15" s="135">
        <f aca="true" t="shared" si="9" ref="X15:X26">IF($J$6=0,"",$J$6)</f>
        <v>-30</v>
      </c>
      <c r="Y15" s="8" t="str">
        <f aca="true" t="shared" si="10" ref="Y15:Y26">$A15</f>
        <v>D№0</v>
      </c>
      <c r="Z15" s="171">
        <f aca="true" t="shared" si="11" ref="Z15:Z26">IF(J15="","",J15)</f>
        <v>-1.5</v>
      </c>
      <c r="AA15" s="74">
        <v>802</v>
      </c>
      <c r="AB15" s="75">
        <v>805</v>
      </c>
      <c r="AC15" s="215">
        <f>IF(AA15="",NA(),AB15-AA15)</f>
        <v>3</v>
      </c>
      <c r="AD15" s="216"/>
      <c r="AE15" s="6">
        <f>IF($H$7=0,"",$H$7)</f>
        <v>30</v>
      </c>
      <c r="AF15" s="118">
        <f aca="true" t="shared" si="12" ref="AF15:AF26">IF($J$7=0,"",$J$7)</f>
        <v>-30</v>
      </c>
    </row>
    <row r="16" spans="1:32" ht="30" customHeight="1">
      <c r="A16" s="117" t="s">
        <v>52</v>
      </c>
      <c r="B16" s="169" t="s">
        <v>53</v>
      </c>
      <c r="C16" s="74">
        <v>75522</v>
      </c>
      <c r="D16" s="75">
        <v>75514</v>
      </c>
      <c r="E16" s="215">
        <f aca="true" t="shared" si="13" ref="E16:E26">IF(C16="",NA(),D16-C16)</f>
        <v>-8</v>
      </c>
      <c r="F16" s="216"/>
      <c r="G16" s="72">
        <f t="shared" si="0"/>
        <v>30</v>
      </c>
      <c r="H16" s="73">
        <f t="shared" si="1"/>
        <v>-30</v>
      </c>
      <c r="I16" s="8" t="str">
        <f t="shared" si="2"/>
        <v>D№0</v>
      </c>
      <c r="J16" s="171" t="str">
        <f t="shared" si="3"/>
        <v>＋0.82</v>
      </c>
      <c r="K16" s="74">
        <v>1060</v>
      </c>
      <c r="L16" s="75">
        <v>1070</v>
      </c>
      <c r="M16" s="215">
        <f aca="true" t="shared" si="14" ref="M16:M26">IF(K16="",NA(),L16-K16)</f>
        <v>10</v>
      </c>
      <c r="N16" s="216"/>
      <c r="O16" s="6">
        <f t="shared" si="4"/>
        <v>50</v>
      </c>
      <c r="P16" s="7">
        <f t="shared" si="5"/>
        <v>-50</v>
      </c>
      <c r="Q16" s="9" t="str">
        <f t="shared" si="6"/>
        <v>D№0</v>
      </c>
      <c r="R16" s="171" t="str">
        <f t="shared" si="7"/>
        <v>＋0.82</v>
      </c>
      <c r="S16" s="74"/>
      <c r="T16" s="75"/>
      <c r="U16" s="215" t="e">
        <f aca="true" t="shared" si="15" ref="U16:U26">IF(S16="",NA(),T16-S16)</f>
        <v>#N/A</v>
      </c>
      <c r="V16" s="216"/>
      <c r="W16" s="6">
        <f t="shared" si="8"/>
        <v>50</v>
      </c>
      <c r="X16" s="135">
        <f t="shared" si="9"/>
        <v>-30</v>
      </c>
      <c r="Y16" s="8" t="str">
        <f t="shared" si="10"/>
        <v>D№0</v>
      </c>
      <c r="Z16" s="171" t="str">
        <f t="shared" si="11"/>
        <v>＋0.82</v>
      </c>
      <c r="AA16" s="74"/>
      <c r="AB16" s="75"/>
      <c r="AC16" s="215" t="e">
        <f aca="true" t="shared" si="16" ref="AC16:AC26">IF(AA16="",NA(),AB16-AA16)</f>
        <v>#N/A</v>
      </c>
      <c r="AD16" s="216"/>
      <c r="AE16" s="6">
        <f aca="true" t="shared" si="17" ref="AE16:AE26">IF($H$7=0,"",$H$7)</f>
        <v>30</v>
      </c>
      <c r="AF16" s="118">
        <f t="shared" si="12"/>
        <v>-30</v>
      </c>
    </row>
    <row r="17" spans="1:32" ht="30" customHeight="1">
      <c r="A17" s="117" t="s">
        <v>52</v>
      </c>
      <c r="B17" s="169" t="s">
        <v>54</v>
      </c>
      <c r="C17" s="74">
        <v>74523</v>
      </c>
      <c r="D17" s="75">
        <v>74546</v>
      </c>
      <c r="E17" s="215">
        <f t="shared" si="13"/>
        <v>23</v>
      </c>
      <c r="F17" s="216"/>
      <c r="G17" s="71">
        <f t="shared" si="0"/>
        <v>30</v>
      </c>
      <c r="H17" s="73">
        <f t="shared" si="1"/>
        <v>-30</v>
      </c>
      <c r="I17" s="8" t="str">
        <f t="shared" si="2"/>
        <v>D№0</v>
      </c>
      <c r="J17" s="171" t="str">
        <f t="shared" si="3"/>
        <v>＋10.0</v>
      </c>
      <c r="K17" s="74">
        <v>1431</v>
      </c>
      <c r="L17" s="75">
        <v>1440</v>
      </c>
      <c r="M17" s="215">
        <f t="shared" si="14"/>
        <v>9</v>
      </c>
      <c r="N17" s="216"/>
      <c r="O17" s="6">
        <f t="shared" si="4"/>
        <v>50</v>
      </c>
      <c r="P17" s="7">
        <f t="shared" si="5"/>
        <v>-50</v>
      </c>
      <c r="Q17" s="9" t="str">
        <f t="shared" si="6"/>
        <v>D№0</v>
      </c>
      <c r="R17" s="171" t="str">
        <f t="shared" si="7"/>
        <v>＋10.0</v>
      </c>
      <c r="S17" s="74">
        <v>400</v>
      </c>
      <c r="T17" s="75">
        <v>400</v>
      </c>
      <c r="U17" s="215">
        <f t="shared" si="15"/>
        <v>0</v>
      </c>
      <c r="V17" s="216"/>
      <c r="W17" s="6">
        <f t="shared" si="8"/>
        <v>50</v>
      </c>
      <c r="X17" s="135">
        <f t="shared" si="9"/>
        <v>-30</v>
      </c>
      <c r="Y17" s="8" t="str">
        <f t="shared" si="10"/>
        <v>D№0</v>
      </c>
      <c r="Z17" s="171" t="str">
        <f t="shared" si="11"/>
        <v>＋10.0</v>
      </c>
      <c r="AA17" s="74">
        <v>1116</v>
      </c>
      <c r="AB17" s="75">
        <v>1120</v>
      </c>
      <c r="AC17" s="215">
        <f t="shared" si="16"/>
        <v>4</v>
      </c>
      <c r="AD17" s="216"/>
      <c r="AE17" s="6">
        <f t="shared" si="17"/>
        <v>30</v>
      </c>
      <c r="AF17" s="118">
        <f t="shared" si="12"/>
        <v>-30</v>
      </c>
    </row>
    <row r="18" spans="1:32" ht="30" customHeight="1">
      <c r="A18" s="117" t="s">
        <v>55</v>
      </c>
      <c r="B18" s="169"/>
      <c r="C18" s="74">
        <v>73132</v>
      </c>
      <c r="D18" s="75">
        <v>73141</v>
      </c>
      <c r="E18" s="215">
        <f t="shared" si="13"/>
        <v>9</v>
      </c>
      <c r="F18" s="216"/>
      <c r="G18" s="71">
        <f t="shared" si="0"/>
        <v>30</v>
      </c>
      <c r="H18" s="73">
        <f t="shared" si="1"/>
        <v>-30</v>
      </c>
      <c r="I18" s="8" t="str">
        <f t="shared" si="2"/>
        <v>D№１</v>
      </c>
      <c r="J18" s="171">
        <f t="shared" si="3"/>
      </c>
      <c r="K18" s="74">
        <v>1533</v>
      </c>
      <c r="L18" s="75">
        <v>1540</v>
      </c>
      <c r="M18" s="215">
        <f t="shared" si="14"/>
        <v>7</v>
      </c>
      <c r="N18" s="216"/>
      <c r="O18" s="6">
        <f t="shared" si="4"/>
        <v>50</v>
      </c>
      <c r="P18" s="7">
        <f t="shared" si="5"/>
        <v>-50</v>
      </c>
      <c r="Q18" s="9" t="str">
        <f t="shared" si="6"/>
        <v>D№１</v>
      </c>
      <c r="R18" s="171">
        <f t="shared" si="7"/>
      </c>
      <c r="S18" s="74">
        <v>400</v>
      </c>
      <c r="T18" s="75">
        <v>420</v>
      </c>
      <c r="U18" s="215">
        <f t="shared" si="15"/>
        <v>20</v>
      </c>
      <c r="V18" s="216"/>
      <c r="W18" s="6">
        <f t="shared" si="8"/>
        <v>50</v>
      </c>
      <c r="X18" s="135">
        <f t="shared" si="9"/>
        <v>-30</v>
      </c>
      <c r="Y18" s="8" t="str">
        <f t="shared" si="10"/>
        <v>D№１</v>
      </c>
      <c r="Z18" s="171">
        <f t="shared" si="11"/>
      </c>
      <c r="AA18" s="74">
        <v>1167</v>
      </c>
      <c r="AB18" s="75">
        <v>1170</v>
      </c>
      <c r="AC18" s="215">
        <f t="shared" si="16"/>
        <v>3</v>
      </c>
      <c r="AD18" s="216"/>
      <c r="AE18" s="6">
        <f t="shared" si="17"/>
        <v>30</v>
      </c>
      <c r="AF18" s="118">
        <f t="shared" si="12"/>
        <v>-30</v>
      </c>
    </row>
    <row r="19" spans="1:32" ht="30" customHeight="1">
      <c r="A19" s="117" t="s">
        <v>55</v>
      </c>
      <c r="B19" s="169" t="s">
        <v>54</v>
      </c>
      <c r="C19" s="74">
        <v>71318</v>
      </c>
      <c r="D19" s="75">
        <v>71312</v>
      </c>
      <c r="E19" s="215">
        <f t="shared" si="13"/>
        <v>-6</v>
      </c>
      <c r="F19" s="216"/>
      <c r="G19" s="71">
        <f t="shared" si="0"/>
        <v>30</v>
      </c>
      <c r="H19" s="73">
        <f t="shared" si="1"/>
        <v>-30</v>
      </c>
      <c r="I19" s="8" t="str">
        <f t="shared" si="2"/>
        <v>D№１</v>
      </c>
      <c r="J19" s="171" t="str">
        <f t="shared" si="3"/>
        <v>＋10.0</v>
      </c>
      <c r="K19" s="74">
        <v>1212</v>
      </c>
      <c r="L19" s="75">
        <v>1210</v>
      </c>
      <c r="M19" s="215">
        <f t="shared" si="14"/>
        <v>-2</v>
      </c>
      <c r="N19" s="216"/>
      <c r="O19" s="6">
        <f t="shared" si="4"/>
        <v>50</v>
      </c>
      <c r="P19" s="7">
        <f t="shared" si="5"/>
        <v>-50</v>
      </c>
      <c r="Q19" s="9" t="str">
        <f t="shared" si="6"/>
        <v>D№１</v>
      </c>
      <c r="R19" s="171" t="str">
        <f t="shared" si="7"/>
        <v>＋10.0</v>
      </c>
      <c r="S19" s="74">
        <v>400</v>
      </c>
      <c r="T19" s="75">
        <v>405</v>
      </c>
      <c r="U19" s="215">
        <f t="shared" si="15"/>
        <v>5</v>
      </c>
      <c r="V19" s="216"/>
      <c r="W19" s="6">
        <f t="shared" si="8"/>
        <v>50</v>
      </c>
      <c r="X19" s="135">
        <f t="shared" si="9"/>
        <v>-30</v>
      </c>
      <c r="Y19" s="8" t="str">
        <f t="shared" si="10"/>
        <v>D№１</v>
      </c>
      <c r="Z19" s="171" t="str">
        <f t="shared" si="11"/>
        <v>＋10.0</v>
      </c>
      <c r="AA19" s="74">
        <v>1006</v>
      </c>
      <c r="AB19" s="75">
        <v>1010</v>
      </c>
      <c r="AC19" s="215">
        <f t="shared" si="16"/>
        <v>4</v>
      </c>
      <c r="AD19" s="216"/>
      <c r="AE19" s="6">
        <f t="shared" si="17"/>
        <v>30</v>
      </c>
      <c r="AF19" s="118">
        <f t="shared" si="12"/>
        <v>-30</v>
      </c>
    </row>
    <row r="20" spans="1:32" ht="30" customHeight="1">
      <c r="A20" s="117" t="s">
        <v>55</v>
      </c>
      <c r="B20" s="169" t="s">
        <v>56</v>
      </c>
      <c r="C20" s="74">
        <v>70593</v>
      </c>
      <c r="D20" s="75">
        <v>70624</v>
      </c>
      <c r="E20" s="215">
        <f t="shared" si="13"/>
        <v>31</v>
      </c>
      <c r="F20" s="216"/>
      <c r="G20" s="71">
        <f t="shared" si="0"/>
        <v>30</v>
      </c>
      <c r="H20" s="73">
        <f t="shared" si="1"/>
        <v>-30</v>
      </c>
      <c r="I20" s="8" t="str">
        <f t="shared" si="2"/>
        <v>D№１</v>
      </c>
      <c r="J20" s="171" t="str">
        <f t="shared" si="3"/>
        <v>+14.5</v>
      </c>
      <c r="K20" s="74">
        <v>1032</v>
      </c>
      <c r="L20" s="75">
        <v>1045</v>
      </c>
      <c r="M20" s="215">
        <f t="shared" si="14"/>
        <v>13</v>
      </c>
      <c r="N20" s="216"/>
      <c r="O20" s="6">
        <f t="shared" si="4"/>
        <v>50</v>
      </c>
      <c r="P20" s="7">
        <f t="shared" si="5"/>
        <v>-50</v>
      </c>
      <c r="Q20" s="9" t="str">
        <f t="shared" si="6"/>
        <v>D№１</v>
      </c>
      <c r="R20" s="171" t="str">
        <f t="shared" si="7"/>
        <v>+14.5</v>
      </c>
      <c r="S20" s="74"/>
      <c r="T20" s="75"/>
      <c r="U20" s="215" t="e">
        <f t="shared" si="15"/>
        <v>#N/A</v>
      </c>
      <c r="V20" s="216"/>
      <c r="W20" s="6">
        <f t="shared" si="8"/>
        <v>50</v>
      </c>
      <c r="X20" s="135">
        <f t="shared" si="9"/>
        <v>-30</v>
      </c>
      <c r="Y20" s="8" t="str">
        <f t="shared" si="10"/>
        <v>D№１</v>
      </c>
      <c r="Z20" s="171" t="str">
        <f t="shared" si="11"/>
        <v>+14.5</v>
      </c>
      <c r="AA20" s="74"/>
      <c r="AB20" s="75"/>
      <c r="AC20" s="215" t="e">
        <f t="shared" si="16"/>
        <v>#N/A</v>
      </c>
      <c r="AD20" s="216"/>
      <c r="AE20" s="6">
        <f t="shared" si="17"/>
        <v>30</v>
      </c>
      <c r="AF20" s="118">
        <f t="shared" si="12"/>
        <v>-30</v>
      </c>
    </row>
    <row r="21" spans="1:32" ht="30" customHeight="1">
      <c r="A21" s="117" t="s">
        <v>58</v>
      </c>
      <c r="B21" s="169" t="s">
        <v>57</v>
      </c>
      <c r="C21" s="74">
        <v>69495</v>
      </c>
      <c r="D21" s="75">
        <v>69496</v>
      </c>
      <c r="E21" s="215">
        <f t="shared" si="13"/>
        <v>1</v>
      </c>
      <c r="F21" s="216"/>
      <c r="G21" s="71">
        <f t="shared" si="0"/>
        <v>30</v>
      </c>
      <c r="H21" s="73">
        <f t="shared" si="1"/>
        <v>-30</v>
      </c>
      <c r="I21" s="8" t="str">
        <f t="shared" si="2"/>
        <v>E№０</v>
      </c>
      <c r="J21" s="171" t="str">
        <f t="shared" si="3"/>
        <v>＋6.4</v>
      </c>
      <c r="K21" s="74">
        <v>300</v>
      </c>
      <c r="L21" s="75">
        <v>310</v>
      </c>
      <c r="M21" s="215">
        <f t="shared" si="14"/>
        <v>10</v>
      </c>
      <c r="N21" s="216"/>
      <c r="O21" s="6">
        <f t="shared" si="4"/>
        <v>50</v>
      </c>
      <c r="P21" s="7">
        <f t="shared" si="5"/>
        <v>-50</v>
      </c>
      <c r="Q21" s="9" t="str">
        <f t="shared" si="6"/>
        <v>E№０</v>
      </c>
      <c r="R21" s="171" t="str">
        <f t="shared" si="7"/>
        <v>＋6.4</v>
      </c>
      <c r="S21" s="74">
        <v>400</v>
      </c>
      <c r="T21" s="75">
        <v>410</v>
      </c>
      <c r="U21" s="215">
        <f t="shared" si="15"/>
        <v>10</v>
      </c>
      <c r="V21" s="216"/>
      <c r="W21" s="6">
        <f t="shared" si="8"/>
        <v>50</v>
      </c>
      <c r="X21" s="135">
        <f t="shared" si="9"/>
        <v>-30</v>
      </c>
      <c r="Y21" s="8" t="str">
        <f t="shared" si="10"/>
        <v>E№０</v>
      </c>
      <c r="Z21" s="171" t="str">
        <f t="shared" si="11"/>
        <v>＋6.4</v>
      </c>
      <c r="AA21" s="74">
        <v>550</v>
      </c>
      <c r="AB21" s="75">
        <v>550</v>
      </c>
      <c r="AC21" s="215">
        <f t="shared" si="16"/>
        <v>0</v>
      </c>
      <c r="AD21" s="216"/>
      <c r="AE21" s="6">
        <f t="shared" si="17"/>
        <v>30</v>
      </c>
      <c r="AF21" s="118">
        <f t="shared" si="12"/>
        <v>-30</v>
      </c>
    </row>
    <row r="22" spans="1:32" ht="30" customHeight="1">
      <c r="A22" s="117"/>
      <c r="B22" s="169"/>
      <c r="C22" s="74"/>
      <c r="D22" s="75"/>
      <c r="E22" s="215" t="e">
        <f t="shared" si="13"/>
        <v>#N/A</v>
      </c>
      <c r="F22" s="216"/>
      <c r="G22" s="71">
        <f t="shared" si="0"/>
        <v>30</v>
      </c>
      <c r="H22" s="73">
        <f t="shared" si="1"/>
        <v>-30</v>
      </c>
      <c r="I22" s="8">
        <f t="shared" si="2"/>
        <v>0</v>
      </c>
      <c r="J22" s="171">
        <f t="shared" si="3"/>
      </c>
      <c r="K22" s="74"/>
      <c r="L22" s="75"/>
      <c r="M22" s="215" t="e">
        <f t="shared" si="14"/>
        <v>#N/A</v>
      </c>
      <c r="N22" s="216"/>
      <c r="O22" s="6">
        <f t="shared" si="4"/>
        <v>50</v>
      </c>
      <c r="P22" s="7">
        <f t="shared" si="5"/>
        <v>-50</v>
      </c>
      <c r="Q22" s="9">
        <f t="shared" si="6"/>
        <v>0</v>
      </c>
      <c r="R22" s="171">
        <f t="shared" si="7"/>
      </c>
      <c r="S22" s="74"/>
      <c r="T22" s="75"/>
      <c r="U22" s="215" t="e">
        <f t="shared" si="15"/>
        <v>#N/A</v>
      </c>
      <c r="V22" s="216"/>
      <c r="W22" s="6">
        <f t="shared" si="8"/>
        <v>50</v>
      </c>
      <c r="X22" s="135">
        <f t="shared" si="9"/>
        <v>-30</v>
      </c>
      <c r="Y22" s="8">
        <f t="shared" si="10"/>
        <v>0</v>
      </c>
      <c r="Z22" s="171">
        <f t="shared" si="11"/>
      </c>
      <c r="AA22" s="74"/>
      <c r="AB22" s="75"/>
      <c r="AC22" s="215" t="e">
        <f t="shared" si="16"/>
        <v>#N/A</v>
      </c>
      <c r="AD22" s="216"/>
      <c r="AE22" s="6">
        <f t="shared" si="17"/>
        <v>30</v>
      </c>
      <c r="AF22" s="118">
        <f t="shared" si="12"/>
        <v>-30</v>
      </c>
    </row>
    <row r="23" spans="1:32" ht="30" customHeight="1">
      <c r="A23" s="117"/>
      <c r="B23" s="169"/>
      <c r="C23" s="74"/>
      <c r="D23" s="75"/>
      <c r="E23" s="215" t="e">
        <f t="shared" si="13"/>
        <v>#N/A</v>
      </c>
      <c r="F23" s="216"/>
      <c r="G23" s="71">
        <f t="shared" si="0"/>
        <v>30</v>
      </c>
      <c r="H23" s="73">
        <f t="shared" si="1"/>
        <v>-30</v>
      </c>
      <c r="I23" s="8">
        <f t="shared" si="2"/>
        <v>0</v>
      </c>
      <c r="J23" s="171">
        <f t="shared" si="3"/>
      </c>
      <c r="K23" s="74"/>
      <c r="L23" s="75"/>
      <c r="M23" s="215" t="e">
        <f t="shared" si="14"/>
        <v>#N/A</v>
      </c>
      <c r="N23" s="216"/>
      <c r="O23" s="6">
        <f t="shared" si="4"/>
        <v>50</v>
      </c>
      <c r="P23" s="7">
        <f t="shared" si="5"/>
        <v>-50</v>
      </c>
      <c r="Q23" s="9">
        <f t="shared" si="6"/>
        <v>0</v>
      </c>
      <c r="R23" s="171">
        <f t="shared" si="7"/>
      </c>
      <c r="S23" s="74"/>
      <c r="T23" s="75"/>
      <c r="U23" s="215" t="e">
        <f t="shared" si="15"/>
        <v>#N/A</v>
      </c>
      <c r="V23" s="216"/>
      <c r="W23" s="6">
        <f t="shared" si="8"/>
        <v>50</v>
      </c>
      <c r="X23" s="135">
        <f t="shared" si="9"/>
        <v>-30</v>
      </c>
      <c r="Y23" s="8">
        <f t="shared" si="10"/>
        <v>0</v>
      </c>
      <c r="Z23" s="171">
        <f t="shared" si="11"/>
      </c>
      <c r="AA23" s="74"/>
      <c r="AB23" s="75"/>
      <c r="AC23" s="215" t="e">
        <f t="shared" si="16"/>
        <v>#N/A</v>
      </c>
      <c r="AD23" s="216"/>
      <c r="AE23" s="6">
        <f t="shared" si="17"/>
        <v>30</v>
      </c>
      <c r="AF23" s="118">
        <f t="shared" si="12"/>
        <v>-30</v>
      </c>
    </row>
    <row r="24" spans="1:32" ht="30" customHeight="1">
      <c r="A24" s="117"/>
      <c r="B24" s="169"/>
      <c r="C24" s="74"/>
      <c r="D24" s="75"/>
      <c r="E24" s="215" t="e">
        <f t="shared" si="13"/>
        <v>#N/A</v>
      </c>
      <c r="F24" s="216"/>
      <c r="G24" s="71">
        <f t="shared" si="0"/>
        <v>30</v>
      </c>
      <c r="H24" s="73">
        <f t="shared" si="1"/>
        <v>-30</v>
      </c>
      <c r="I24" s="8">
        <f t="shared" si="2"/>
        <v>0</v>
      </c>
      <c r="J24" s="171">
        <f t="shared" si="3"/>
      </c>
      <c r="K24" s="74"/>
      <c r="L24" s="75"/>
      <c r="M24" s="215" t="e">
        <f t="shared" si="14"/>
        <v>#N/A</v>
      </c>
      <c r="N24" s="216"/>
      <c r="O24" s="6">
        <f t="shared" si="4"/>
        <v>50</v>
      </c>
      <c r="P24" s="7">
        <f t="shared" si="5"/>
        <v>-50</v>
      </c>
      <c r="Q24" s="9">
        <f t="shared" si="6"/>
        <v>0</v>
      </c>
      <c r="R24" s="171">
        <f t="shared" si="7"/>
      </c>
      <c r="S24" s="74"/>
      <c r="T24" s="75"/>
      <c r="U24" s="215" t="e">
        <f t="shared" si="15"/>
        <v>#N/A</v>
      </c>
      <c r="V24" s="216"/>
      <c r="W24" s="6">
        <f t="shared" si="8"/>
        <v>50</v>
      </c>
      <c r="X24" s="135">
        <f t="shared" si="9"/>
        <v>-30</v>
      </c>
      <c r="Y24" s="8">
        <f t="shared" si="10"/>
        <v>0</v>
      </c>
      <c r="Z24" s="171">
        <f t="shared" si="11"/>
      </c>
      <c r="AA24" s="74"/>
      <c r="AB24" s="75"/>
      <c r="AC24" s="215" t="e">
        <f t="shared" si="16"/>
        <v>#N/A</v>
      </c>
      <c r="AD24" s="216"/>
      <c r="AE24" s="6">
        <f t="shared" si="17"/>
        <v>30</v>
      </c>
      <c r="AF24" s="118">
        <f t="shared" si="12"/>
        <v>-30</v>
      </c>
    </row>
    <row r="25" spans="1:32" ht="30" customHeight="1">
      <c r="A25" s="117"/>
      <c r="B25" s="169"/>
      <c r="C25" s="74"/>
      <c r="D25" s="75"/>
      <c r="E25" s="215" t="e">
        <f t="shared" si="13"/>
        <v>#N/A</v>
      </c>
      <c r="F25" s="216"/>
      <c r="G25" s="71">
        <f t="shared" si="0"/>
        <v>30</v>
      </c>
      <c r="H25" s="73">
        <f t="shared" si="1"/>
        <v>-30</v>
      </c>
      <c r="I25" s="8">
        <f t="shared" si="2"/>
        <v>0</v>
      </c>
      <c r="J25" s="171">
        <f t="shared" si="3"/>
      </c>
      <c r="K25" s="74"/>
      <c r="L25" s="75"/>
      <c r="M25" s="215" t="e">
        <f t="shared" si="14"/>
        <v>#N/A</v>
      </c>
      <c r="N25" s="216"/>
      <c r="O25" s="6">
        <f t="shared" si="4"/>
        <v>50</v>
      </c>
      <c r="P25" s="7">
        <f t="shared" si="5"/>
        <v>-50</v>
      </c>
      <c r="Q25" s="9">
        <f t="shared" si="6"/>
        <v>0</v>
      </c>
      <c r="R25" s="171">
        <f t="shared" si="7"/>
      </c>
      <c r="S25" s="74"/>
      <c r="T25" s="75"/>
      <c r="U25" s="215" t="e">
        <f t="shared" si="15"/>
        <v>#N/A</v>
      </c>
      <c r="V25" s="216"/>
      <c r="W25" s="6">
        <f t="shared" si="8"/>
        <v>50</v>
      </c>
      <c r="X25" s="135">
        <f t="shared" si="9"/>
        <v>-30</v>
      </c>
      <c r="Y25" s="8">
        <f t="shared" si="10"/>
        <v>0</v>
      </c>
      <c r="Z25" s="171">
        <f t="shared" si="11"/>
      </c>
      <c r="AA25" s="74"/>
      <c r="AB25" s="75"/>
      <c r="AC25" s="215" t="e">
        <f t="shared" si="16"/>
        <v>#N/A</v>
      </c>
      <c r="AD25" s="216"/>
      <c r="AE25" s="6">
        <f t="shared" si="17"/>
        <v>30</v>
      </c>
      <c r="AF25" s="118">
        <f t="shared" si="12"/>
        <v>-30</v>
      </c>
    </row>
    <row r="26" spans="1:32" ht="30" customHeight="1" thickBot="1">
      <c r="A26" s="119"/>
      <c r="B26" s="170"/>
      <c r="C26" s="120"/>
      <c r="D26" s="121"/>
      <c r="E26" s="219" t="e">
        <f t="shared" si="13"/>
        <v>#N/A</v>
      </c>
      <c r="F26" s="220"/>
      <c r="G26" s="122">
        <f t="shared" si="0"/>
        <v>30</v>
      </c>
      <c r="H26" s="123">
        <f t="shared" si="1"/>
        <v>-30</v>
      </c>
      <c r="I26" s="124">
        <f t="shared" si="2"/>
        <v>0</v>
      </c>
      <c r="J26" s="172">
        <f t="shared" si="3"/>
      </c>
      <c r="K26" s="120"/>
      <c r="L26" s="121"/>
      <c r="M26" s="219" t="e">
        <f t="shared" si="14"/>
        <v>#N/A</v>
      </c>
      <c r="N26" s="220"/>
      <c r="O26" s="125">
        <f t="shared" si="4"/>
        <v>50</v>
      </c>
      <c r="P26" s="126">
        <f t="shared" si="5"/>
        <v>-50</v>
      </c>
      <c r="Q26" s="127">
        <f t="shared" si="6"/>
        <v>0</v>
      </c>
      <c r="R26" s="172">
        <f t="shared" si="7"/>
      </c>
      <c r="S26" s="120"/>
      <c r="T26" s="121"/>
      <c r="U26" s="219" t="e">
        <f t="shared" si="15"/>
        <v>#N/A</v>
      </c>
      <c r="V26" s="220"/>
      <c r="W26" s="125">
        <f t="shared" si="8"/>
        <v>50</v>
      </c>
      <c r="X26" s="136">
        <f t="shared" si="9"/>
        <v>-30</v>
      </c>
      <c r="Y26" s="124">
        <f t="shared" si="10"/>
        <v>0</v>
      </c>
      <c r="Z26" s="172">
        <f t="shared" si="11"/>
      </c>
      <c r="AA26" s="120"/>
      <c r="AB26" s="121"/>
      <c r="AC26" s="219" t="e">
        <f t="shared" si="16"/>
        <v>#N/A</v>
      </c>
      <c r="AD26" s="220"/>
      <c r="AE26" s="125">
        <f t="shared" si="17"/>
        <v>30</v>
      </c>
      <c r="AF26" s="128">
        <f t="shared" si="12"/>
        <v>-30</v>
      </c>
    </row>
    <row r="28" ht="22.5" customHeight="1"/>
    <row r="43" spans="15:26" ht="13.5">
      <c r="O43"/>
      <c r="P43" s="25"/>
      <c r="Q43" s="1"/>
      <c r="R43" s="1"/>
      <c r="W43"/>
      <c r="X43" s="25"/>
      <c r="Y43" s="1"/>
      <c r="Z43" s="1"/>
    </row>
  </sheetData>
  <sheetProtection sheet="1" objects="1" scenarios="1"/>
  <mergeCells count="104">
    <mergeCell ref="U26:V26"/>
    <mergeCell ref="S13:V13"/>
    <mergeCell ref="AA13:AD13"/>
    <mergeCell ref="AC15:AD15"/>
    <mergeCell ref="AC16:AD16"/>
    <mergeCell ref="AC17:AD17"/>
    <mergeCell ref="AC18:AD18"/>
    <mergeCell ref="AC19:AD19"/>
    <mergeCell ref="AC26:AD26"/>
    <mergeCell ref="C12:AF12"/>
    <mergeCell ref="AC22:AD22"/>
    <mergeCell ref="AC23:AD23"/>
    <mergeCell ref="AC24:AD24"/>
    <mergeCell ref="AC25:AD25"/>
    <mergeCell ref="U24:V24"/>
    <mergeCell ref="U25:V25"/>
    <mergeCell ref="M24:N24"/>
    <mergeCell ref="M25:N25"/>
    <mergeCell ref="AC20:AD20"/>
    <mergeCell ref="AC21:AD21"/>
    <mergeCell ref="U22:V22"/>
    <mergeCell ref="U23:V23"/>
    <mergeCell ref="M26:N26"/>
    <mergeCell ref="U15:V15"/>
    <mergeCell ref="U16:V16"/>
    <mergeCell ref="U17:V17"/>
    <mergeCell ref="U18:V18"/>
    <mergeCell ref="U19:V19"/>
    <mergeCell ref="U20:V20"/>
    <mergeCell ref="U21:V21"/>
    <mergeCell ref="M20:N20"/>
    <mergeCell ref="M21:N21"/>
    <mergeCell ref="M22:N22"/>
    <mergeCell ref="M23:N23"/>
    <mergeCell ref="M16:N16"/>
    <mergeCell ref="M17:N17"/>
    <mergeCell ref="M18:N18"/>
    <mergeCell ref="M19:N19"/>
    <mergeCell ref="E24:F24"/>
    <mergeCell ref="E25:F25"/>
    <mergeCell ref="E26:F26"/>
    <mergeCell ref="C13:F13"/>
    <mergeCell ref="E20:F20"/>
    <mergeCell ref="E21:F21"/>
    <mergeCell ref="E22:F22"/>
    <mergeCell ref="E23:F23"/>
    <mergeCell ref="E16:F16"/>
    <mergeCell ref="E17:F17"/>
    <mergeCell ref="E19:F19"/>
    <mergeCell ref="L5:M5"/>
    <mergeCell ref="L6:M6"/>
    <mergeCell ref="L7:M7"/>
    <mergeCell ref="E15:F15"/>
    <mergeCell ref="K13:N13"/>
    <mergeCell ref="M15:N15"/>
    <mergeCell ref="F6:G6"/>
    <mergeCell ref="J5:K5"/>
    <mergeCell ref="A13:B13"/>
    <mergeCell ref="I14:J14"/>
    <mergeCell ref="G13:H13"/>
    <mergeCell ref="I13:J13"/>
    <mergeCell ref="A14:B14"/>
    <mergeCell ref="E18:F18"/>
    <mergeCell ref="F4:G4"/>
    <mergeCell ref="H4:I4"/>
    <mergeCell ref="H5:I5"/>
    <mergeCell ref="L3:M3"/>
    <mergeCell ref="L4:M4"/>
    <mergeCell ref="J3:K3"/>
    <mergeCell ref="J4:K4"/>
    <mergeCell ref="A12:B12"/>
    <mergeCell ref="A3:E3"/>
    <mergeCell ref="A4:E4"/>
    <mergeCell ref="A5:E5"/>
    <mergeCell ref="A6:E6"/>
    <mergeCell ref="A7:E7"/>
    <mergeCell ref="A10:G10"/>
    <mergeCell ref="F5:G5"/>
    <mergeCell ref="F7:G7"/>
    <mergeCell ref="A9:G9"/>
    <mergeCell ref="O13:P13"/>
    <mergeCell ref="H6:I6"/>
    <mergeCell ref="J6:K6"/>
    <mergeCell ref="H7:I7"/>
    <mergeCell ref="J7:K7"/>
    <mergeCell ref="O6:P6"/>
    <mergeCell ref="AE13:AF13"/>
    <mergeCell ref="Y14:Z14"/>
    <mergeCell ref="Q3:AC3"/>
    <mergeCell ref="Q14:R14"/>
    <mergeCell ref="Y13:Z13"/>
    <mergeCell ref="Q6:AC6"/>
    <mergeCell ref="Q13:R13"/>
    <mergeCell ref="W13:X13"/>
    <mergeCell ref="O4:P4"/>
    <mergeCell ref="Q4:AC4"/>
    <mergeCell ref="O5:P5"/>
    <mergeCell ref="Q5:AC5"/>
    <mergeCell ref="A2:E2"/>
    <mergeCell ref="F2:G2"/>
    <mergeCell ref="H2:I2"/>
    <mergeCell ref="J2:K2"/>
    <mergeCell ref="H3:I3"/>
    <mergeCell ref="F3:G3"/>
  </mergeCells>
  <conditionalFormatting sqref="E15:F26 M15:N26 U15:V26 AC15:AD26">
    <cfRule type="expression" priority="1" dxfId="14" stopIfTrue="1">
      <formula>ISERROR(E15:F26)</formula>
    </cfRule>
  </conditionalFormatting>
  <printOptions/>
  <pageMargins left="0.787" right="0.787" top="0.984" bottom="0.984" header="0.512" footer="0.512"/>
  <pageSetup horizontalDpi="600" verticalDpi="600" orientation="landscape" paperSize="8"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T53"/>
  <sheetViews>
    <sheetView view="pageBreakPreview" zoomScaleSheetLayoutView="100" zoomScalePageLayoutView="0" workbookViewId="0" topLeftCell="F1">
      <selection activeCell="F17" sqref="F17"/>
    </sheetView>
  </sheetViews>
  <sheetFormatPr defaultColWidth="9.00390625" defaultRowHeight="13.5"/>
  <cols>
    <col min="1" max="2" width="5.625" style="0" customWidth="1"/>
    <col min="3" max="3" width="5.625" style="27" customWidth="1"/>
    <col min="4" max="4" width="5.625" style="0" customWidth="1"/>
    <col min="5" max="5" width="5.875" style="0" customWidth="1"/>
    <col min="6" max="7" width="5.625" style="0" customWidth="1"/>
    <col min="8" max="8" width="5.625" style="27" customWidth="1"/>
    <col min="9" max="9" width="5.625" style="0" customWidth="1"/>
    <col min="10" max="10" width="7.375" style="0" customWidth="1"/>
    <col min="11" max="14" width="5.625" style="0" customWidth="1"/>
    <col min="15" max="15" width="6.875" style="0" customWidth="1"/>
    <col min="16" max="17" width="5.625" style="0" customWidth="1"/>
    <col min="18" max="18" width="5.625" style="27" customWidth="1"/>
    <col min="19" max="19" width="5.625" style="0" customWidth="1"/>
    <col min="20" max="20" width="7.625" style="0" customWidth="1"/>
  </cols>
  <sheetData>
    <row r="1" spans="1:4" ht="13.5">
      <c r="A1" s="226" t="s">
        <v>18</v>
      </c>
      <c r="B1" s="226"/>
      <c r="C1" s="226"/>
      <c r="D1" s="226"/>
    </row>
    <row r="2" spans="1:17" ht="14.25" thickBot="1">
      <c r="A2" s="227"/>
      <c r="B2" s="227"/>
      <c r="C2" s="227"/>
      <c r="D2" s="227"/>
      <c r="F2" s="1"/>
      <c r="G2" s="1"/>
      <c r="K2" s="1"/>
      <c r="L2" s="1"/>
      <c r="P2" s="1"/>
      <c r="Q2" s="1"/>
    </row>
    <row r="3" spans="1:20" ht="13.5">
      <c r="A3" s="228" t="s">
        <v>0</v>
      </c>
      <c r="B3" s="229"/>
      <c r="C3" s="105" t="s">
        <v>19</v>
      </c>
      <c r="D3" s="104" t="s">
        <v>11</v>
      </c>
      <c r="E3" s="106" t="s">
        <v>10</v>
      </c>
      <c r="F3" s="230" t="s">
        <v>0</v>
      </c>
      <c r="G3" s="231"/>
      <c r="H3" s="82" t="s">
        <v>19</v>
      </c>
      <c r="I3" s="81" t="s">
        <v>11</v>
      </c>
      <c r="J3" s="83" t="s">
        <v>10</v>
      </c>
      <c r="K3" s="232" t="s">
        <v>0</v>
      </c>
      <c r="L3" s="233"/>
      <c r="M3" s="94" t="s">
        <v>19</v>
      </c>
      <c r="N3" s="94" t="s">
        <v>11</v>
      </c>
      <c r="O3" s="95" t="s">
        <v>10</v>
      </c>
      <c r="P3" s="224" t="s">
        <v>0</v>
      </c>
      <c r="Q3" s="225"/>
      <c r="R3" s="28" t="s">
        <v>19</v>
      </c>
      <c r="S3" s="10" t="s">
        <v>11</v>
      </c>
      <c r="T3" s="11" t="s">
        <v>10</v>
      </c>
    </row>
    <row r="4" spans="1:20" ht="13.5">
      <c r="A4" s="107" t="str">
        <f>'ＤＡＴＡ入力'!A15</f>
        <v>D№0</v>
      </c>
      <c r="B4" s="108">
        <f>IF('ＤＡＴＡ入力'!B15="","",'ＤＡＴＡ入力'!B15)</f>
        <v>-1.5</v>
      </c>
      <c r="C4" s="109">
        <f>IF('ＤＡＴＡ入力'!E15="","－",'ＤＡＴＡ入力'!E15)</f>
        <v>2</v>
      </c>
      <c r="D4" s="32">
        <f>IF('ＤＡＴＡ入力'!$H$4="",NA(),'ＤＡＴＡ入力'!$H$4)</f>
        <v>30</v>
      </c>
      <c r="E4" s="110">
        <f>IF('ＤＡＴＡ入力'!$J$4="",NA(),'ＤＡＴＡ入力'!$J$4)</f>
        <v>-30</v>
      </c>
      <c r="F4" s="84" t="str">
        <f>$A4</f>
        <v>D№0</v>
      </c>
      <c r="G4" s="85">
        <f>IF('ＤＡＴＡ入力'!B15="","",'ＤＡＴＡ入力'!B15)</f>
        <v>-1.5</v>
      </c>
      <c r="H4" s="86">
        <f>IF('ＤＡＴＡ入力'!M15="","－",'ＤＡＴＡ入力'!M15)</f>
        <v>16</v>
      </c>
      <c r="I4" s="87">
        <f>IF('ＤＡＴＡ入力'!$H$5="",NA(),'ＤＡＴＡ入力'!$H$5)</f>
        <v>50</v>
      </c>
      <c r="J4" s="88">
        <f>IF('ＤＡＴＡ入力'!$J$5="",NA(),'ＤＡＴＡ入力'!$J$5)</f>
        <v>-50</v>
      </c>
      <c r="K4" s="96" t="str">
        <f>$A4</f>
        <v>D№0</v>
      </c>
      <c r="L4" s="97">
        <f>IF('ＤＡＴＡ入力'!B15="","",'ＤＡＴＡ入力'!B15)</f>
        <v>-1.5</v>
      </c>
      <c r="M4" s="98">
        <f>IF('ＤＡＴＡ入力'!U15="","－",'ＤＡＴＡ入力'!U15)</f>
        <v>10</v>
      </c>
      <c r="N4" s="98">
        <f>IF('ＤＡＴＡ入力'!$H$6="",NA(),'ＤＡＴＡ入力'!$H$6)</f>
        <v>50</v>
      </c>
      <c r="O4" s="99">
        <f>IF('ＤＡＴＡ入力'!$J$6="",NA(),'ＤＡＴＡ入力'!$J$6)</f>
        <v>-30</v>
      </c>
      <c r="P4" s="12" t="str">
        <f>$A4</f>
        <v>D№0</v>
      </c>
      <c r="Q4" s="13">
        <f>IF('ＤＡＴＡ入力'!Z15="","",'ＤＡＴＡ入力'!Z15)</f>
        <v>-1.5</v>
      </c>
      <c r="R4" s="29">
        <f>IF('ＤＡＴＡ入力'!AC15="","－",'ＤＡＴＡ入力'!AC15)</f>
        <v>3</v>
      </c>
      <c r="S4" s="14">
        <f>IF('ＤＡＴＡ入力'!AE15="",NA(),'ＤＡＴＡ入力'!AE15)</f>
        <v>30</v>
      </c>
      <c r="T4" s="15">
        <f>IF('ＤＡＴＡ入力'!AF15="",NA(),'ＤＡＴＡ入力'!AF15)</f>
        <v>-30</v>
      </c>
    </row>
    <row r="5" spans="1:20" ht="13.5">
      <c r="A5" s="107"/>
      <c r="B5" s="108" t="str">
        <f>IF('ＤＡＴＡ入力'!B16="","",'ＤＡＴＡ入力'!B16)</f>
        <v>＋0.82</v>
      </c>
      <c r="C5" s="109">
        <f>IF('ＤＡＴＡ入力'!E16="","－",'ＤＡＴＡ入力'!E16)</f>
        <v>-8</v>
      </c>
      <c r="D5" s="32">
        <f>IF('ＤＡＴＡ入力'!$H$4="",NA(),'ＤＡＴＡ入力'!$H$4)</f>
        <v>30</v>
      </c>
      <c r="E5" s="110">
        <f>IF('ＤＡＴＡ入力'!$J$4="",NA(),'ＤＡＴＡ入力'!$J$4)</f>
        <v>-30</v>
      </c>
      <c r="F5" s="84"/>
      <c r="G5" s="85" t="str">
        <f>IF('ＤＡＴＡ入力'!B16="","",'ＤＡＴＡ入力'!B16)</f>
        <v>＋0.82</v>
      </c>
      <c r="H5" s="86">
        <f>IF('ＤＡＴＡ入力'!M16="","－",'ＤＡＴＡ入力'!M16)</f>
        <v>10</v>
      </c>
      <c r="I5" s="87">
        <f>IF('ＤＡＴＡ入力'!$H$5="",NA(),'ＤＡＴＡ入力'!$H$5)</f>
        <v>50</v>
      </c>
      <c r="J5" s="88">
        <f>IF('ＤＡＴＡ入力'!$J$5="",NA(),'ＤＡＴＡ入力'!$J$5)</f>
        <v>-50</v>
      </c>
      <c r="K5" s="96"/>
      <c r="L5" s="97" t="str">
        <f>IF('ＤＡＴＡ入力'!B16="","",'ＤＡＴＡ入力'!B16)</f>
        <v>＋0.82</v>
      </c>
      <c r="M5" s="98" t="e">
        <f>IF('ＤＡＴＡ入力'!U16="","－",'ＤＡＴＡ入力'!U16)</f>
        <v>#N/A</v>
      </c>
      <c r="N5" s="98">
        <f>IF('ＤＡＴＡ入力'!$H$6="",NA(),'ＤＡＴＡ入力'!$H$6)</f>
        <v>50</v>
      </c>
      <c r="O5" s="99">
        <f>IF('ＤＡＴＡ入力'!$J$6="",NA(),'ＤＡＴＡ入力'!$J$6)</f>
        <v>-30</v>
      </c>
      <c r="P5" s="12"/>
      <c r="Q5" s="13" t="str">
        <f>IF('ＤＡＴＡ入力'!Z16="","",'ＤＡＴＡ入力'!Z16)</f>
        <v>＋0.82</v>
      </c>
      <c r="R5" s="29" t="e">
        <f>IF('ＤＡＴＡ入力'!AC16="","－",'ＤＡＴＡ入力'!AC16)</f>
        <v>#N/A</v>
      </c>
      <c r="S5" s="14">
        <f>IF('ＤＡＴＡ入力'!AE16="",NA(),'ＤＡＴＡ入力'!AE16)</f>
        <v>30</v>
      </c>
      <c r="T5" s="15">
        <f>IF('ＤＡＴＡ入力'!AF16="",NA(),'ＤＡＴＡ入力'!AF16)</f>
        <v>-30</v>
      </c>
    </row>
    <row r="6" spans="1:20" ht="13.5">
      <c r="A6" s="107" t="str">
        <f>'ＤＡＴＡ入力'!A17</f>
        <v>D№0</v>
      </c>
      <c r="B6" s="108" t="str">
        <f>IF('ＤＡＴＡ入力'!B17="","",'ＤＡＴＡ入力'!B17)</f>
        <v>＋10.0</v>
      </c>
      <c r="C6" s="109">
        <f>IF('ＤＡＴＡ入力'!E17="","－",'ＤＡＴＡ入力'!E17)</f>
        <v>23</v>
      </c>
      <c r="D6" s="32">
        <f>IF('ＤＡＴＡ入力'!$H$4="",NA(),'ＤＡＴＡ入力'!$H$4)</f>
        <v>30</v>
      </c>
      <c r="E6" s="110">
        <f>IF('ＤＡＴＡ入力'!$J$4="",NA(),'ＤＡＴＡ入力'!$J$4)</f>
        <v>-30</v>
      </c>
      <c r="F6" s="84" t="str">
        <f>$A6</f>
        <v>D№0</v>
      </c>
      <c r="G6" s="85" t="str">
        <f>IF('ＤＡＴＡ入力'!B17="","",'ＤＡＴＡ入力'!B17)</f>
        <v>＋10.0</v>
      </c>
      <c r="H6" s="86">
        <f>IF('ＤＡＴＡ入力'!M17="","－",'ＤＡＴＡ入力'!M17)</f>
        <v>9</v>
      </c>
      <c r="I6" s="87">
        <f>IF('ＤＡＴＡ入力'!$H$5="",NA(),'ＤＡＴＡ入力'!$H$5)</f>
        <v>50</v>
      </c>
      <c r="J6" s="88">
        <f>IF('ＤＡＴＡ入力'!$J$5="",NA(),'ＤＡＴＡ入力'!$J$5)</f>
        <v>-50</v>
      </c>
      <c r="K6" s="96" t="str">
        <f>$A6</f>
        <v>D№0</v>
      </c>
      <c r="L6" s="97" t="str">
        <f>IF('ＤＡＴＡ入力'!B17="","",'ＤＡＴＡ入力'!B17)</f>
        <v>＋10.0</v>
      </c>
      <c r="M6" s="98">
        <f>IF('ＤＡＴＡ入力'!U17="","－",'ＤＡＴＡ入力'!U17)</f>
        <v>0</v>
      </c>
      <c r="N6" s="98">
        <f>IF('ＤＡＴＡ入力'!$H$6="",NA(),'ＤＡＴＡ入力'!$H$6)</f>
        <v>50</v>
      </c>
      <c r="O6" s="99">
        <f>IF('ＤＡＴＡ入力'!$J$6="",NA(),'ＤＡＴＡ入力'!$J$6)</f>
        <v>-30</v>
      </c>
      <c r="P6" s="12" t="str">
        <f>$A6</f>
        <v>D№0</v>
      </c>
      <c r="Q6" s="13" t="str">
        <f>IF('ＤＡＴＡ入力'!Z17="","",'ＤＡＴＡ入力'!Z17)</f>
        <v>＋10.0</v>
      </c>
      <c r="R6" s="29">
        <f>IF('ＤＡＴＡ入力'!AC17="","－",'ＤＡＴＡ入力'!AC17)</f>
        <v>4</v>
      </c>
      <c r="S6" s="14">
        <f>IF('ＤＡＴＡ入力'!AE17="",NA(),'ＤＡＴＡ入力'!AE17)</f>
        <v>30</v>
      </c>
      <c r="T6" s="15">
        <f>IF('ＤＡＴＡ入力'!AF17="",NA(),'ＤＡＴＡ入力'!AF17)</f>
        <v>-30</v>
      </c>
    </row>
    <row r="7" spans="1:20" ht="13.5">
      <c r="A7" s="107"/>
      <c r="B7" s="108">
        <f>IF('ＤＡＴＡ入力'!B18="","",'ＤＡＴＡ入力'!B18)</f>
      </c>
      <c r="C7" s="109">
        <f>IF('ＤＡＴＡ入力'!E18="","－",'ＤＡＴＡ入力'!E18)</f>
        <v>9</v>
      </c>
      <c r="D7" s="32">
        <f>IF('ＤＡＴＡ入力'!$H$4="",NA(),'ＤＡＴＡ入力'!$H$4)</f>
        <v>30</v>
      </c>
      <c r="E7" s="110">
        <f>IF('ＤＡＴＡ入力'!$J$4="",NA(),'ＤＡＴＡ入力'!$J$4)</f>
        <v>-30</v>
      </c>
      <c r="F7" s="84"/>
      <c r="G7" s="85">
        <f>IF('ＤＡＴＡ入力'!B18="","",'ＤＡＴＡ入力'!B18)</f>
      </c>
      <c r="H7" s="86">
        <f>IF('ＤＡＴＡ入力'!M18="","－",'ＤＡＴＡ入力'!M18)</f>
        <v>7</v>
      </c>
      <c r="I7" s="87">
        <f>IF('ＤＡＴＡ入力'!$H$5="",NA(),'ＤＡＴＡ入力'!$H$5)</f>
        <v>50</v>
      </c>
      <c r="J7" s="88">
        <f>IF('ＤＡＴＡ入力'!$J$5="",NA(),'ＤＡＴＡ入力'!$J$5)</f>
        <v>-50</v>
      </c>
      <c r="K7" s="96"/>
      <c r="L7" s="97">
        <f>IF('ＤＡＴＡ入力'!B18="","",'ＤＡＴＡ入力'!B18)</f>
      </c>
      <c r="M7" s="98">
        <f>IF('ＤＡＴＡ入力'!U18="","－",'ＤＡＴＡ入力'!U18)</f>
        <v>20</v>
      </c>
      <c r="N7" s="98">
        <f>IF('ＤＡＴＡ入力'!$H$6="",NA(),'ＤＡＴＡ入力'!$H$6)</f>
        <v>50</v>
      </c>
      <c r="O7" s="99">
        <f>IF('ＤＡＴＡ入力'!$J$6="",NA(),'ＤＡＴＡ入力'!$J$6)</f>
        <v>-30</v>
      </c>
      <c r="P7" s="12"/>
      <c r="Q7" s="13">
        <f>IF('ＤＡＴＡ入力'!Z18="","",'ＤＡＴＡ入力'!Z18)</f>
      </c>
      <c r="R7" s="29">
        <f>IF('ＤＡＴＡ入力'!AC18="","－",'ＤＡＴＡ入力'!AC18)</f>
        <v>3</v>
      </c>
      <c r="S7" s="14">
        <f>IF('ＤＡＴＡ入力'!AE18="",NA(),'ＤＡＴＡ入力'!AE18)</f>
        <v>30</v>
      </c>
      <c r="T7" s="15">
        <f>IF('ＤＡＴＡ入力'!AF18="",NA(),'ＤＡＴＡ入力'!AF18)</f>
        <v>-30</v>
      </c>
    </row>
    <row r="8" spans="1:20" ht="13.5">
      <c r="A8" s="107" t="str">
        <f>'ＤＡＴＡ入力'!A19</f>
        <v>D№１</v>
      </c>
      <c r="B8" s="108" t="str">
        <f>IF('ＤＡＴＡ入力'!B19="","",'ＤＡＴＡ入力'!B19)</f>
        <v>＋10.0</v>
      </c>
      <c r="C8" s="109">
        <f>IF('ＤＡＴＡ入力'!E19="","－",'ＤＡＴＡ入力'!E19)</f>
        <v>-6</v>
      </c>
      <c r="D8" s="32">
        <f>IF('ＤＡＴＡ入力'!$H$4="",NA(),'ＤＡＴＡ入力'!$H$4)</f>
        <v>30</v>
      </c>
      <c r="E8" s="110">
        <f>IF('ＤＡＴＡ入力'!$J$4="",NA(),'ＤＡＴＡ入力'!$J$4)</f>
        <v>-30</v>
      </c>
      <c r="F8" s="84" t="str">
        <f>$A8</f>
        <v>D№１</v>
      </c>
      <c r="G8" s="85" t="str">
        <f>IF('ＤＡＴＡ入力'!B19="","",'ＤＡＴＡ入力'!B19)</f>
        <v>＋10.0</v>
      </c>
      <c r="H8" s="86">
        <f>IF('ＤＡＴＡ入力'!M19="","－",'ＤＡＴＡ入力'!M19)</f>
        <v>-2</v>
      </c>
      <c r="I8" s="87">
        <f>IF('ＤＡＴＡ入力'!$H$5="",NA(),'ＤＡＴＡ入力'!$H$5)</f>
        <v>50</v>
      </c>
      <c r="J8" s="88">
        <f>IF('ＤＡＴＡ入力'!$J$5="",NA(),'ＤＡＴＡ入力'!$J$5)</f>
        <v>-50</v>
      </c>
      <c r="K8" s="96" t="str">
        <f>$A8</f>
        <v>D№１</v>
      </c>
      <c r="L8" s="97" t="str">
        <f>IF('ＤＡＴＡ入力'!B19="","",'ＤＡＴＡ入力'!B19)</f>
        <v>＋10.0</v>
      </c>
      <c r="M8" s="98">
        <f>IF('ＤＡＴＡ入力'!U19="","－",'ＤＡＴＡ入力'!U19)</f>
        <v>5</v>
      </c>
      <c r="N8" s="98">
        <f>IF('ＤＡＴＡ入力'!$H$6="",NA(),'ＤＡＴＡ入力'!$H$6)</f>
        <v>50</v>
      </c>
      <c r="O8" s="99">
        <f>IF('ＤＡＴＡ入力'!$J$6="",NA(),'ＤＡＴＡ入力'!$J$6)</f>
        <v>-30</v>
      </c>
      <c r="P8" s="12" t="str">
        <f>$A8</f>
        <v>D№１</v>
      </c>
      <c r="Q8" s="13" t="str">
        <f>IF('ＤＡＴＡ入力'!Z19="","",'ＤＡＴＡ入力'!Z19)</f>
        <v>＋10.0</v>
      </c>
      <c r="R8" s="29">
        <f>IF('ＤＡＴＡ入力'!AC19="","－",'ＤＡＴＡ入力'!AC19)</f>
        <v>4</v>
      </c>
      <c r="S8" s="14">
        <f>IF('ＤＡＴＡ入力'!AE19="",NA(),'ＤＡＴＡ入力'!AE19)</f>
        <v>30</v>
      </c>
      <c r="T8" s="15">
        <f>IF('ＤＡＴＡ入力'!AF19="",NA(),'ＤＡＴＡ入力'!AF19)</f>
        <v>-30</v>
      </c>
    </row>
    <row r="9" spans="1:20" ht="13.5">
      <c r="A9" s="107"/>
      <c r="B9" s="108" t="str">
        <f>IF('ＤＡＴＡ入力'!B20="","",'ＤＡＴＡ入力'!B20)</f>
        <v>+14.5</v>
      </c>
      <c r="C9" s="109">
        <f>IF('ＤＡＴＡ入力'!E20="","－",'ＤＡＴＡ入力'!E20)</f>
        <v>31</v>
      </c>
      <c r="D9" s="32">
        <f>IF('ＤＡＴＡ入力'!$H$4="",NA(),'ＤＡＴＡ入力'!$H$4)</f>
        <v>30</v>
      </c>
      <c r="E9" s="110">
        <f>IF('ＤＡＴＡ入力'!$J$4="",NA(),'ＤＡＴＡ入力'!$J$4)</f>
        <v>-30</v>
      </c>
      <c r="F9" s="84"/>
      <c r="G9" s="85" t="str">
        <f>IF('ＤＡＴＡ入力'!B20="","",'ＤＡＴＡ入力'!B20)</f>
        <v>+14.5</v>
      </c>
      <c r="H9" s="86">
        <f>IF('ＤＡＴＡ入力'!M20="","－",'ＤＡＴＡ入力'!M20)</f>
        <v>13</v>
      </c>
      <c r="I9" s="87">
        <f>IF('ＤＡＴＡ入力'!$H$5="",NA(),'ＤＡＴＡ入力'!$H$5)</f>
        <v>50</v>
      </c>
      <c r="J9" s="88">
        <f>IF('ＤＡＴＡ入力'!$J$5="",NA(),'ＤＡＴＡ入力'!$J$5)</f>
        <v>-50</v>
      </c>
      <c r="K9" s="96"/>
      <c r="L9" s="97" t="str">
        <f>IF('ＤＡＴＡ入力'!B20="","",'ＤＡＴＡ入力'!B20)</f>
        <v>+14.5</v>
      </c>
      <c r="M9" s="98" t="e">
        <f>IF('ＤＡＴＡ入力'!U20="","－",'ＤＡＴＡ入力'!U20)</f>
        <v>#N/A</v>
      </c>
      <c r="N9" s="98">
        <f>IF('ＤＡＴＡ入力'!$H$6="",NA(),'ＤＡＴＡ入力'!$H$6)</f>
        <v>50</v>
      </c>
      <c r="O9" s="99">
        <f>IF('ＤＡＴＡ入力'!$J$6="",NA(),'ＤＡＴＡ入力'!$J$6)</f>
        <v>-30</v>
      </c>
      <c r="P9" s="12"/>
      <c r="Q9" s="13" t="str">
        <f>IF('ＤＡＴＡ入力'!Z20="","",'ＤＡＴＡ入力'!Z20)</f>
        <v>+14.5</v>
      </c>
      <c r="R9" s="29" t="e">
        <f>IF('ＤＡＴＡ入力'!AC20="","－",'ＤＡＴＡ入力'!AC20)</f>
        <v>#N/A</v>
      </c>
      <c r="S9" s="14">
        <f>IF('ＤＡＴＡ入力'!AE20="",NA(),'ＤＡＴＡ入力'!AE20)</f>
        <v>30</v>
      </c>
      <c r="T9" s="15">
        <f>IF('ＤＡＴＡ入力'!AF20="",NA(),'ＤＡＴＡ入力'!AF20)</f>
        <v>-30</v>
      </c>
    </row>
    <row r="10" spans="1:20" ht="13.5">
      <c r="A10" s="107" t="str">
        <f>'ＤＡＴＡ入力'!A21</f>
        <v>E№０</v>
      </c>
      <c r="B10" s="108" t="str">
        <f>IF('ＤＡＴＡ入力'!B21="","",'ＤＡＴＡ入力'!B21)</f>
        <v>＋6.4</v>
      </c>
      <c r="C10" s="109">
        <f>IF('ＤＡＴＡ入力'!E21="","－",'ＤＡＴＡ入力'!E21)</f>
        <v>1</v>
      </c>
      <c r="D10" s="32">
        <f>IF('ＤＡＴＡ入力'!$H$4="",NA(),'ＤＡＴＡ入力'!$H$4)</f>
        <v>30</v>
      </c>
      <c r="E10" s="110">
        <f>IF('ＤＡＴＡ入力'!$J$4="",NA(),'ＤＡＴＡ入力'!$J$4)</f>
        <v>-30</v>
      </c>
      <c r="F10" s="84" t="str">
        <f>$A10</f>
        <v>E№０</v>
      </c>
      <c r="G10" s="85" t="str">
        <f>IF('ＤＡＴＡ入力'!B21="","",'ＤＡＴＡ入力'!B21)</f>
        <v>＋6.4</v>
      </c>
      <c r="H10" s="86">
        <f>IF('ＤＡＴＡ入力'!M21="","－",'ＤＡＴＡ入力'!M21)</f>
        <v>10</v>
      </c>
      <c r="I10" s="87">
        <f>IF('ＤＡＴＡ入力'!$H$5="",NA(),'ＤＡＴＡ入力'!$H$5)</f>
        <v>50</v>
      </c>
      <c r="J10" s="88">
        <f>IF('ＤＡＴＡ入力'!$J$5="",NA(),'ＤＡＴＡ入力'!$J$5)</f>
        <v>-50</v>
      </c>
      <c r="K10" s="96" t="str">
        <f>$A10</f>
        <v>E№０</v>
      </c>
      <c r="L10" s="97" t="str">
        <f>IF('ＤＡＴＡ入力'!B21="","",'ＤＡＴＡ入力'!B21)</f>
        <v>＋6.4</v>
      </c>
      <c r="M10" s="98">
        <f>IF('ＤＡＴＡ入力'!U21="","－",'ＤＡＴＡ入力'!U21)</f>
        <v>10</v>
      </c>
      <c r="N10" s="98">
        <f>IF('ＤＡＴＡ入力'!$H$6="",NA(),'ＤＡＴＡ入力'!$H$6)</f>
        <v>50</v>
      </c>
      <c r="O10" s="99">
        <f>IF('ＤＡＴＡ入力'!$J$6="",NA(),'ＤＡＴＡ入力'!$J$6)</f>
        <v>-30</v>
      </c>
      <c r="P10" s="12" t="str">
        <f>$A10</f>
        <v>E№０</v>
      </c>
      <c r="Q10" s="13" t="str">
        <f>IF('ＤＡＴＡ入力'!Z21="","",'ＤＡＴＡ入力'!Z21)</f>
        <v>＋6.4</v>
      </c>
      <c r="R10" s="29">
        <f>IF('ＤＡＴＡ入力'!AC21="","－",'ＤＡＴＡ入力'!AC21)</f>
        <v>0</v>
      </c>
      <c r="S10" s="14">
        <f>IF('ＤＡＴＡ入力'!AE21="",NA(),'ＤＡＴＡ入力'!AE21)</f>
        <v>30</v>
      </c>
      <c r="T10" s="15">
        <f>IF('ＤＡＴＡ入力'!AF21="",NA(),'ＤＡＴＡ入力'!AF21)</f>
        <v>-30</v>
      </c>
    </row>
    <row r="11" spans="1:20" ht="13.5">
      <c r="A11" s="107"/>
      <c r="B11" s="108">
        <f>IF('ＤＡＴＡ入力'!B22="","",'ＤＡＴＡ入力'!B22)</f>
      </c>
      <c r="C11" s="109" t="e">
        <f>IF('ＤＡＴＡ入力'!E22="","－",'ＤＡＴＡ入力'!E22)</f>
        <v>#N/A</v>
      </c>
      <c r="D11" s="32">
        <f>IF('ＤＡＴＡ入力'!$H$4="",NA(),'ＤＡＴＡ入力'!$H$4)</f>
        <v>30</v>
      </c>
      <c r="E11" s="110">
        <f>IF('ＤＡＴＡ入力'!$J$4="",NA(),'ＤＡＴＡ入力'!$J$4)</f>
        <v>-30</v>
      </c>
      <c r="F11" s="84"/>
      <c r="G11" s="85">
        <f>IF('ＤＡＴＡ入力'!B22="","",'ＤＡＴＡ入力'!B22)</f>
      </c>
      <c r="H11" s="86" t="e">
        <f>IF('ＤＡＴＡ入力'!M22="","－",'ＤＡＴＡ入力'!M22)</f>
        <v>#N/A</v>
      </c>
      <c r="I11" s="87">
        <f>IF('ＤＡＴＡ入力'!$H$5="",NA(),'ＤＡＴＡ入力'!$H$5)</f>
        <v>50</v>
      </c>
      <c r="J11" s="88">
        <f>IF('ＤＡＴＡ入力'!$J$5="",NA(),'ＤＡＴＡ入力'!$J$5)</f>
        <v>-50</v>
      </c>
      <c r="K11" s="96"/>
      <c r="L11" s="97">
        <f>IF('ＤＡＴＡ入力'!B22="","",'ＤＡＴＡ入力'!B22)</f>
      </c>
      <c r="M11" s="98" t="e">
        <f>IF('ＤＡＴＡ入力'!U22="","－",'ＤＡＴＡ入力'!U22)</f>
        <v>#N/A</v>
      </c>
      <c r="N11" s="98">
        <f>IF('ＤＡＴＡ入力'!$H$6="",NA(),'ＤＡＴＡ入力'!$H$6)</f>
        <v>50</v>
      </c>
      <c r="O11" s="99">
        <f>IF('ＤＡＴＡ入力'!$J$6="",NA(),'ＤＡＴＡ入力'!$J$6)</f>
        <v>-30</v>
      </c>
      <c r="P11" s="12"/>
      <c r="Q11" s="13">
        <f>IF('ＤＡＴＡ入力'!Z22="","",'ＤＡＴＡ入力'!Z22)</f>
      </c>
      <c r="R11" s="29" t="e">
        <f>IF('ＤＡＴＡ入力'!AC22="","－",'ＤＡＴＡ入力'!AC22)</f>
        <v>#N/A</v>
      </c>
      <c r="S11" s="14">
        <f>IF('ＤＡＴＡ入力'!AE22="",NA(),'ＤＡＴＡ入力'!AE22)</f>
        <v>30</v>
      </c>
      <c r="T11" s="15">
        <f>IF('ＤＡＴＡ入力'!AF22="",NA(),'ＤＡＴＡ入力'!AF22)</f>
        <v>-30</v>
      </c>
    </row>
    <row r="12" spans="1:20" ht="13.5">
      <c r="A12" s="107">
        <f>'ＤＡＴＡ入力'!A23</f>
        <v>0</v>
      </c>
      <c r="B12" s="108">
        <f>IF('ＤＡＴＡ入力'!B23="","",'ＤＡＴＡ入力'!B23)</f>
      </c>
      <c r="C12" s="109" t="e">
        <f>IF('ＤＡＴＡ入力'!E23="","－",'ＤＡＴＡ入力'!E23)</f>
        <v>#N/A</v>
      </c>
      <c r="D12" s="32">
        <f>IF('ＤＡＴＡ入力'!$H$4="",NA(),'ＤＡＴＡ入力'!$H$4)</f>
        <v>30</v>
      </c>
      <c r="E12" s="110">
        <f>IF('ＤＡＴＡ入力'!$J$4="",NA(),'ＤＡＴＡ入力'!$J$4)</f>
        <v>-30</v>
      </c>
      <c r="F12" s="84">
        <f>$A12</f>
        <v>0</v>
      </c>
      <c r="G12" s="85">
        <f>IF('ＤＡＴＡ入力'!B23="","",'ＤＡＴＡ入力'!B23)</f>
      </c>
      <c r="H12" s="86" t="e">
        <f>IF('ＤＡＴＡ入力'!M23="","－",'ＤＡＴＡ入力'!M23)</f>
        <v>#N/A</v>
      </c>
      <c r="I12" s="87">
        <f>IF('ＤＡＴＡ入力'!$H$5="",NA(),'ＤＡＴＡ入力'!$H$5)</f>
        <v>50</v>
      </c>
      <c r="J12" s="88">
        <f>IF('ＤＡＴＡ入力'!$J$5="",NA(),'ＤＡＴＡ入力'!$J$5)</f>
        <v>-50</v>
      </c>
      <c r="K12" s="96">
        <f>$A12</f>
        <v>0</v>
      </c>
      <c r="L12" s="97">
        <f>IF('ＤＡＴＡ入力'!B23="","",'ＤＡＴＡ入力'!B23)</f>
      </c>
      <c r="M12" s="98" t="e">
        <f>IF('ＤＡＴＡ入力'!U23="","－",'ＤＡＴＡ入力'!U23)</f>
        <v>#N/A</v>
      </c>
      <c r="N12" s="98">
        <f>IF('ＤＡＴＡ入力'!$H$6="",NA(),'ＤＡＴＡ入力'!$H$6)</f>
        <v>50</v>
      </c>
      <c r="O12" s="99">
        <f>IF('ＤＡＴＡ入力'!$J$6="",NA(),'ＤＡＴＡ入力'!$J$6)</f>
        <v>-30</v>
      </c>
      <c r="P12" s="12">
        <f>$A12</f>
        <v>0</v>
      </c>
      <c r="Q12" s="13">
        <f>IF('ＤＡＴＡ入力'!Z23="","",'ＤＡＴＡ入力'!Z23)</f>
      </c>
      <c r="R12" s="29" t="e">
        <f>IF('ＤＡＴＡ入力'!AC23="","－",'ＤＡＴＡ入力'!AC23)</f>
        <v>#N/A</v>
      </c>
      <c r="S12" s="14">
        <f>IF('ＤＡＴＡ入力'!AE23="",NA(),'ＤＡＴＡ入力'!AE23)</f>
        <v>30</v>
      </c>
      <c r="T12" s="15">
        <f>IF('ＤＡＴＡ入力'!AF23="",NA(),'ＤＡＴＡ入力'!AF23)</f>
        <v>-30</v>
      </c>
    </row>
    <row r="13" spans="1:20" ht="13.5">
      <c r="A13" s="107"/>
      <c r="B13" s="108">
        <f>IF('ＤＡＴＡ入力'!B24="","",'ＤＡＴＡ入力'!B24)</f>
      </c>
      <c r="C13" s="109" t="e">
        <f>IF('ＤＡＴＡ入力'!E24="","－",'ＤＡＴＡ入力'!E24)</f>
        <v>#N/A</v>
      </c>
      <c r="D13" s="32">
        <f>IF('ＤＡＴＡ入力'!$H$4="",NA(),'ＤＡＴＡ入力'!$H$4)</f>
        <v>30</v>
      </c>
      <c r="E13" s="110">
        <f>IF('ＤＡＴＡ入力'!$J$4="",NA(),'ＤＡＴＡ入力'!$J$4)</f>
        <v>-30</v>
      </c>
      <c r="F13" s="84"/>
      <c r="G13" s="85">
        <f>IF('ＤＡＴＡ入力'!B24="","",'ＤＡＴＡ入力'!B24)</f>
      </c>
      <c r="H13" s="86" t="e">
        <f>IF('ＤＡＴＡ入力'!M24="","－",'ＤＡＴＡ入力'!M24)</f>
        <v>#N/A</v>
      </c>
      <c r="I13" s="87">
        <f>IF('ＤＡＴＡ入力'!$H$5="",NA(),'ＤＡＴＡ入力'!$H$5)</f>
        <v>50</v>
      </c>
      <c r="J13" s="88">
        <f>IF('ＤＡＴＡ入力'!$J$5="",NA(),'ＤＡＴＡ入力'!$J$5)</f>
        <v>-50</v>
      </c>
      <c r="K13" s="96"/>
      <c r="L13" s="97">
        <f>IF('ＤＡＴＡ入力'!B24="","",'ＤＡＴＡ入力'!B24)</f>
      </c>
      <c r="M13" s="98" t="e">
        <f>IF('ＤＡＴＡ入力'!U24="","－",'ＤＡＴＡ入力'!U24)</f>
        <v>#N/A</v>
      </c>
      <c r="N13" s="98">
        <f>IF('ＤＡＴＡ入力'!$H$6="",NA(),'ＤＡＴＡ入力'!$H$6)</f>
        <v>50</v>
      </c>
      <c r="O13" s="99">
        <f>IF('ＤＡＴＡ入力'!$J$6="",NA(),'ＤＡＴＡ入力'!$J$6)</f>
        <v>-30</v>
      </c>
      <c r="P13" s="12"/>
      <c r="Q13" s="13">
        <f>IF('ＤＡＴＡ入力'!Z24="","",'ＤＡＴＡ入力'!Z24)</f>
      </c>
      <c r="R13" s="29" t="e">
        <f>IF('ＤＡＴＡ入力'!AC24="","－",'ＤＡＴＡ入力'!AC24)</f>
        <v>#N/A</v>
      </c>
      <c r="S13" s="14">
        <f>IF('ＤＡＴＡ入力'!AE24="",NA(),'ＤＡＴＡ入力'!AE24)</f>
        <v>30</v>
      </c>
      <c r="T13" s="15">
        <f>IF('ＤＡＴＡ入力'!AF24="",NA(),'ＤＡＴＡ入力'!AF24)</f>
        <v>-30</v>
      </c>
    </row>
    <row r="14" spans="1:20" ht="13.5">
      <c r="A14" s="107">
        <f>'ＤＡＴＡ入力'!A25</f>
        <v>0</v>
      </c>
      <c r="B14" s="108">
        <f>IF('ＤＡＴＡ入力'!B25="","",'ＤＡＴＡ入力'!B25)</f>
      </c>
      <c r="C14" s="109" t="e">
        <f>IF('ＤＡＴＡ入力'!E25="","－",'ＤＡＴＡ入力'!E25)</f>
        <v>#N/A</v>
      </c>
      <c r="D14" s="32">
        <f>IF('ＤＡＴＡ入力'!$H$4="",NA(),'ＤＡＴＡ入力'!$H$4)</f>
        <v>30</v>
      </c>
      <c r="E14" s="110">
        <f>IF('ＤＡＴＡ入力'!$J$4="",NA(),'ＤＡＴＡ入力'!$J$4)</f>
        <v>-30</v>
      </c>
      <c r="F14" s="84">
        <f>$A14</f>
        <v>0</v>
      </c>
      <c r="G14" s="85">
        <f>IF('ＤＡＴＡ入力'!B25="","",'ＤＡＴＡ入力'!B25)</f>
      </c>
      <c r="H14" s="86" t="e">
        <f>IF('ＤＡＴＡ入力'!M25="","－",'ＤＡＴＡ入力'!M25)</f>
        <v>#N/A</v>
      </c>
      <c r="I14" s="87">
        <f>IF('ＤＡＴＡ入力'!$H$5="",NA(),'ＤＡＴＡ入力'!$H$5)</f>
        <v>50</v>
      </c>
      <c r="J14" s="88">
        <f>IF('ＤＡＴＡ入力'!$J$5="",NA(),'ＤＡＴＡ入力'!$J$5)</f>
        <v>-50</v>
      </c>
      <c r="K14" s="96">
        <f>$A14</f>
        <v>0</v>
      </c>
      <c r="L14" s="97">
        <f>IF('ＤＡＴＡ入力'!B25="","",'ＤＡＴＡ入力'!B25)</f>
      </c>
      <c r="M14" s="98" t="e">
        <f>IF('ＤＡＴＡ入力'!U25="","－",'ＤＡＴＡ入力'!U25)</f>
        <v>#N/A</v>
      </c>
      <c r="N14" s="98">
        <f>IF('ＤＡＴＡ入力'!$H$6="",NA(),'ＤＡＴＡ入力'!$H$6)</f>
        <v>50</v>
      </c>
      <c r="O14" s="99">
        <f>IF('ＤＡＴＡ入力'!$J$6="",NA(),'ＤＡＴＡ入力'!$J$6)</f>
        <v>-30</v>
      </c>
      <c r="P14" s="12">
        <f>$A14</f>
        <v>0</v>
      </c>
      <c r="Q14" s="13">
        <f>IF('ＤＡＴＡ入力'!Z25="","",'ＤＡＴＡ入力'!Z25)</f>
      </c>
      <c r="R14" s="29" t="e">
        <f>IF('ＤＡＴＡ入力'!AC25="","－",'ＤＡＴＡ入力'!AC25)</f>
        <v>#N/A</v>
      </c>
      <c r="S14" s="14">
        <f>IF('ＤＡＴＡ入力'!AE25="",NA(),'ＤＡＴＡ入力'!AE25)</f>
        <v>30</v>
      </c>
      <c r="T14" s="15">
        <f>IF('ＤＡＴＡ入力'!AF25="",NA(),'ＤＡＴＡ入力'!AF25)</f>
        <v>-30</v>
      </c>
    </row>
    <row r="15" spans="1:20" ht="14.25" thickBot="1">
      <c r="A15" s="111"/>
      <c r="B15" s="112">
        <f>IF('ＤＡＴＡ入力'!B26="","",'ＤＡＴＡ入力'!B26)</f>
      </c>
      <c r="C15" s="113" t="e">
        <f>IF('ＤＡＴＡ入力'!E26="","－",'ＤＡＴＡ入力'!E26)</f>
        <v>#N/A</v>
      </c>
      <c r="D15" s="33">
        <f>IF('ＤＡＴＡ入力'!$H$4="",NA(),'ＤＡＴＡ入力'!$H$4)</f>
        <v>30</v>
      </c>
      <c r="E15" s="114">
        <f>IF('ＤＡＴＡ入力'!$J$4="",NA(),'ＤＡＴＡ入力'!$J$4)</f>
        <v>-30</v>
      </c>
      <c r="F15" s="89"/>
      <c r="G15" s="90">
        <f>IF('ＤＡＴＡ入力'!B26="","",'ＤＡＴＡ入力'!B26)</f>
      </c>
      <c r="H15" s="91" t="e">
        <f>IF('ＤＡＴＡ入力'!M26="","－",'ＤＡＴＡ入力'!M26)</f>
        <v>#N/A</v>
      </c>
      <c r="I15" s="92">
        <f>IF('ＤＡＴＡ入力'!$H$5="",NA(),'ＤＡＴＡ入力'!$H$5)</f>
        <v>50</v>
      </c>
      <c r="J15" s="93">
        <f>IF('ＤＡＴＡ入力'!$J$5="",NA(),'ＤＡＴＡ入力'!$J$5)</f>
        <v>-50</v>
      </c>
      <c r="K15" s="100"/>
      <c r="L15" s="101">
        <f>IF('ＤＡＴＡ入力'!B26="","",'ＤＡＴＡ入力'!B26)</f>
      </c>
      <c r="M15" s="102" t="e">
        <f>IF('ＤＡＴＡ入力'!U26="","－",'ＤＡＴＡ入力'!U26)</f>
        <v>#N/A</v>
      </c>
      <c r="N15" s="102">
        <f>IF('ＤＡＴＡ入力'!$H$6="",NA(),'ＤＡＴＡ入力'!$H$6)</f>
        <v>50</v>
      </c>
      <c r="O15" s="103">
        <f>IF('ＤＡＴＡ入力'!$J$6="",NA(),'ＤＡＴＡ入力'!$J$6)</f>
        <v>-30</v>
      </c>
      <c r="P15" s="16"/>
      <c r="Q15" s="17">
        <f>IF('ＤＡＴＡ入力'!Z26="","",'ＤＡＴＡ入力'!Z26)</f>
      </c>
      <c r="R15" s="30" t="e">
        <f>IF('ＤＡＴＡ入力'!AC26="","－",'ＤＡＴＡ入力'!AC26)</f>
        <v>#N/A</v>
      </c>
      <c r="S15" s="18">
        <f>IF('ＤＡＴＡ入力'!AE26="",NA(),'ＤＡＴＡ入力'!AE26)</f>
        <v>30</v>
      </c>
      <c r="T15" s="19">
        <f>IF('ＤＡＴＡ入力'!AF26="",NA(),'ＤＡＴＡ入力'!AF26)</f>
        <v>-30</v>
      </c>
    </row>
    <row r="17" spans="4:20" ht="13.5">
      <c r="D17">
        <f>IF(ISBLANK('ＤＡＴＡ入力'!$H$4),10000,'ＤＡＴＡ入力'!$H$4)</f>
        <v>30</v>
      </c>
      <c r="E17">
        <f>IF(ISBLANK('ＤＡＴＡ入力'!$J$4),-10000,'ＤＡＴＡ入力'!$J$4)</f>
        <v>-30</v>
      </c>
      <c r="I17">
        <f>IF(ISBLANK('ＤＡＴＡ入力'!$H$5),10000,'ＤＡＴＡ入力'!$H$5)</f>
        <v>50</v>
      </c>
      <c r="J17">
        <f>IF(ISBLANK('ＤＡＴＡ入力'!$J$5),-10000,'ＤＡＴＡ入力'!$J$5)</f>
        <v>-50</v>
      </c>
      <c r="N17">
        <f>IF(ISBLANK('ＤＡＴＡ入力'!$H$6),10000,'ＤＡＴＡ入力'!$H$6)</f>
        <v>50</v>
      </c>
      <c r="O17">
        <f>IF(ISBLANK('ＤＡＴＡ入力'!$J$6),-10000,'ＤＡＴＡ入力'!$J$6)</f>
        <v>-30</v>
      </c>
      <c r="S17">
        <f>IF(ISBLANK('ＤＡＴＡ入力'!$H$7),10000,'ＤＡＴＡ入力'!$H$7)</f>
        <v>30</v>
      </c>
      <c r="T17">
        <f>IF(ISBLANK('ＤＡＴＡ入力'!$J$7),-10000,'ＤＡＴＡ入力'!$J$7)</f>
        <v>-30</v>
      </c>
    </row>
    <row r="19" spans="1:9" ht="13.5">
      <c r="A19" s="226" t="s">
        <v>18</v>
      </c>
      <c r="B19" s="226"/>
      <c r="C19" s="226"/>
      <c r="D19" s="226"/>
      <c r="F19" s="178" t="s">
        <v>59</v>
      </c>
      <c r="G19" s="178"/>
      <c r="H19" s="179">
        <f>'ＤＡＴＡ入力'!H9</f>
        <v>80</v>
      </c>
      <c r="I19" s="178" t="s">
        <v>65</v>
      </c>
    </row>
    <row r="20" spans="1:17" ht="14.25" thickBot="1">
      <c r="A20" s="227"/>
      <c r="B20" s="227"/>
      <c r="C20" s="227"/>
      <c r="D20" s="227"/>
      <c r="F20" s="1"/>
      <c r="G20" s="1"/>
      <c r="K20" s="1"/>
      <c r="L20" s="1"/>
      <c r="P20" s="1"/>
      <c r="Q20" s="1"/>
    </row>
    <row r="21" spans="1:20" ht="13.5">
      <c r="A21" s="228" t="s">
        <v>0</v>
      </c>
      <c r="B21" s="229"/>
      <c r="C21" s="105" t="s">
        <v>19</v>
      </c>
      <c r="D21" s="104" t="s">
        <v>39</v>
      </c>
      <c r="E21" s="106" t="s">
        <v>41</v>
      </c>
      <c r="F21" s="230" t="s">
        <v>0</v>
      </c>
      <c r="G21" s="231"/>
      <c r="H21" s="82" t="s">
        <v>19</v>
      </c>
      <c r="I21" s="81" t="s">
        <v>38</v>
      </c>
      <c r="J21" s="83" t="s">
        <v>40</v>
      </c>
      <c r="K21" s="232" t="s">
        <v>0</v>
      </c>
      <c r="L21" s="233"/>
      <c r="M21" s="94" t="s">
        <v>19</v>
      </c>
      <c r="N21" s="94" t="s">
        <v>38</v>
      </c>
      <c r="O21" s="95" t="s">
        <v>40</v>
      </c>
      <c r="P21" s="224" t="s">
        <v>0</v>
      </c>
      <c r="Q21" s="225"/>
      <c r="R21" s="28" t="s">
        <v>19</v>
      </c>
      <c r="S21" s="10" t="s">
        <v>38</v>
      </c>
      <c r="T21" s="11" t="s">
        <v>40</v>
      </c>
    </row>
    <row r="22" spans="1:20" ht="13.5">
      <c r="A22" s="107">
        <f>'ＤＡＴＡ入力'!A33</f>
        <v>0</v>
      </c>
      <c r="B22" s="108">
        <f>IF('ＤＡＴＡ入力'!B33="","",'ＤＡＴＡ入力'!B33)</f>
      </c>
      <c r="C22" s="109" t="str">
        <f>IF('ＤＡＴＡ入力'!E33="","－",'ＤＡＴＡ入力'!E33)</f>
        <v>－</v>
      </c>
      <c r="D22" s="32">
        <f>D4*$H$19/100</f>
        <v>24</v>
      </c>
      <c r="E22" s="110">
        <f>E4*$H$19/100</f>
        <v>-24</v>
      </c>
      <c r="F22" s="84">
        <f>$A22</f>
        <v>0</v>
      </c>
      <c r="G22" s="85">
        <f>IF('ＤＡＴＡ入力'!B33="","",'ＤＡＴＡ入力'!B33)</f>
      </c>
      <c r="H22" s="86" t="str">
        <f>IF('ＤＡＴＡ入力'!M33="","－",'ＤＡＴＡ入力'!M33)</f>
        <v>－</v>
      </c>
      <c r="I22" s="87">
        <f aca="true" t="shared" si="0" ref="I22:J33">I4*$H$19/100</f>
        <v>40</v>
      </c>
      <c r="J22" s="88">
        <f t="shared" si="0"/>
        <v>-40</v>
      </c>
      <c r="K22" s="96">
        <f>$A22</f>
        <v>0</v>
      </c>
      <c r="L22" s="97">
        <f>IF('ＤＡＴＡ入力'!B33="","",'ＤＡＴＡ入力'!B33)</f>
      </c>
      <c r="M22" s="98" t="str">
        <f>IF('ＤＡＴＡ入力'!U33="","－",'ＤＡＴＡ入力'!U33)</f>
        <v>－</v>
      </c>
      <c r="N22" s="98">
        <f aca="true" t="shared" si="1" ref="N22:O33">N4*$H$19/100</f>
        <v>40</v>
      </c>
      <c r="O22" s="99">
        <f t="shared" si="1"/>
        <v>-24</v>
      </c>
      <c r="P22" s="12">
        <f>$A22</f>
        <v>0</v>
      </c>
      <c r="Q22" s="13">
        <f>IF('ＤＡＴＡ入力'!Z33="","",'ＤＡＴＡ入力'!Z33)</f>
      </c>
      <c r="R22" s="29" t="str">
        <f>IF('ＤＡＴＡ入力'!AC33="","－",'ＤＡＴＡ入力'!AC33)</f>
        <v>－</v>
      </c>
      <c r="S22" s="14">
        <f aca="true" t="shared" si="2" ref="S22:T33">S4*$H$19/100</f>
        <v>24</v>
      </c>
      <c r="T22" s="15">
        <f t="shared" si="2"/>
        <v>-24</v>
      </c>
    </row>
    <row r="23" spans="1:20" ht="13.5">
      <c r="A23" s="107"/>
      <c r="B23" s="108">
        <f>IF('ＤＡＴＡ入力'!B34="","",'ＤＡＴＡ入力'!B34)</f>
      </c>
      <c r="C23" s="109" t="str">
        <f>IF('ＤＡＴＡ入力'!E34="","－",'ＤＡＴＡ入力'!E34)</f>
        <v>－</v>
      </c>
      <c r="D23" s="32">
        <f aca="true" t="shared" si="3" ref="D23:E33">D5*$H$19/100</f>
        <v>24</v>
      </c>
      <c r="E23" s="110">
        <f t="shared" si="3"/>
        <v>-24</v>
      </c>
      <c r="F23" s="84"/>
      <c r="G23" s="85">
        <f>IF('ＤＡＴＡ入力'!B34="","",'ＤＡＴＡ入力'!B34)</f>
      </c>
      <c r="H23" s="86" t="str">
        <f>IF('ＤＡＴＡ入力'!M34="","－",'ＤＡＴＡ入力'!M34)</f>
        <v>－</v>
      </c>
      <c r="I23" s="87">
        <f t="shared" si="0"/>
        <v>40</v>
      </c>
      <c r="J23" s="88">
        <f t="shared" si="0"/>
        <v>-40</v>
      </c>
      <c r="K23" s="96"/>
      <c r="L23" s="97">
        <f>IF('ＤＡＴＡ入力'!B34="","",'ＤＡＴＡ入力'!B34)</f>
      </c>
      <c r="M23" s="98" t="str">
        <f>IF('ＤＡＴＡ入力'!U34="","－",'ＤＡＴＡ入力'!U34)</f>
        <v>－</v>
      </c>
      <c r="N23" s="98">
        <f t="shared" si="1"/>
        <v>40</v>
      </c>
      <c r="O23" s="99">
        <f t="shared" si="1"/>
        <v>-24</v>
      </c>
      <c r="P23" s="12"/>
      <c r="Q23" s="13">
        <f>IF('ＤＡＴＡ入力'!Z34="","",'ＤＡＴＡ入力'!Z34)</f>
      </c>
      <c r="R23" s="29" t="str">
        <f>IF('ＤＡＴＡ入力'!AC34="","－",'ＤＡＴＡ入力'!AC34)</f>
        <v>－</v>
      </c>
      <c r="S23" s="14">
        <f t="shared" si="2"/>
        <v>24</v>
      </c>
      <c r="T23" s="15">
        <f t="shared" si="2"/>
        <v>-24</v>
      </c>
    </row>
    <row r="24" spans="1:20" ht="13.5">
      <c r="A24" s="107">
        <f>'ＤＡＴＡ入力'!A35</f>
        <v>0</v>
      </c>
      <c r="B24" s="108">
        <f>IF('ＤＡＴＡ入力'!B35="","",'ＤＡＴＡ入力'!B35)</f>
      </c>
      <c r="C24" s="109" t="str">
        <f>IF('ＤＡＴＡ入力'!E35="","－",'ＤＡＴＡ入力'!E35)</f>
        <v>－</v>
      </c>
      <c r="D24" s="32">
        <f t="shared" si="3"/>
        <v>24</v>
      </c>
      <c r="E24" s="110">
        <f t="shared" si="3"/>
        <v>-24</v>
      </c>
      <c r="F24" s="84">
        <f>$A24</f>
        <v>0</v>
      </c>
      <c r="G24" s="85">
        <f>IF('ＤＡＴＡ入力'!B35="","",'ＤＡＴＡ入力'!B35)</f>
      </c>
      <c r="H24" s="86" t="str">
        <f>IF('ＤＡＴＡ入力'!M35="","－",'ＤＡＴＡ入力'!M35)</f>
        <v>－</v>
      </c>
      <c r="I24" s="87">
        <f t="shared" si="0"/>
        <v>40</v>
      </c>
      <c r="J24" s="88">
        <f t="shared" si="0"/>
        <v>-40</v>
      </c>
      <c r="K24" s="96">
        <f>$A24</f>
        <v>0</v>
      </c>
      <c r="L24" s="97">
        <f>IF('ＤＡＴＡ入力'!B35="","",'ＤＡＴＡ入力'!B35)</f>
      </c>
      <c r="M24" s="98" t="str">
        <f>IF('ＤＡＴＡ入力'!U35="","－",'ＤＡＴＡ入力'!U35)</f>
        <v>－</v>
      </c>
      <c r="N24" s="98">
        <f t="shared" si="1"/>
        <v>40</v>
      </c>
      <c r="O24" s="99">
        <f t="shared" si="1"/>
        <v>-24</v>
      </c>
      <c r="P24" s="12">
        <f>$A24</f>
        <v>0</v>
      </c>
      <c r="Q24" s="13">
        <f>IF('ＤＡＴＡ入力'!Z35="","",'ＤＡＴＡ入力'!Z35)</f>
      </c>
      <c r="R24" s="29" t="str">
        <f>IF('ＤＡＴＡ入力'!AC35="","－",'ＤＡＴＡ入力'!AC35)</f>
        <v>－</v>
      </c>
      <c r="S24" s="14">
        <f t="shared" si="2"/>
        <v>24</v>
      </c>
      <c r="T24" s="15">
        <f t="shared" si="2"/>
        <v>-24</v>
      </c>
    </row>
    <row r="25" spans="1:20" ht="13.5">
      <c r="A25" s="107"/>
      <c r="B25" s="108">
        <f>IF('ＤＡＴＡ入力'!B36="","",'ＤＡＴＡ入力'!B36)</f>
      </c>
      <c r="C25" s="109" t="str">
        <f>IF('ＤＡＴＡ入力'!E36="","－",'ＤＡＴＡ入力'!E36)</f>
        <v>－</v>
      </c>
      <c r="D25" s="32">
        <f t="shared" si="3"/>
        <v>24</v>
      </c>
      <c r="E25" s="110">
        <f t="shared" si="3"/>
        <v>-24</v>
      </c>
      <c r="F25" s="84"/>
      <c r="G25" s="85">
        <f>IF('ＤＡＴＡ入力'!B36="","",'ＤＡＴＡ入力'!B36)</f>
      </c>
      <c r="H25" s="86" t="str">
        <f>IF('ＤＡＴＡ入力'!M36="","－",'ＤＡＴＡ入力'!M36)</f>
        <v>－</v>
      </c>
      <c r="I25" s="87">
        <f t="shared" si="0"/>
        <v>40</v>
      </c>
      <c r="J25" s="88">
        <f t="shared" si="0"/>
        <v>-40</v>
      </c>
      <c r="K25" s="96"/>
      <c r="L25" s="97">
        <f>IF('ＤＡＴＡ入力'!B36="","",'ＤＡＴＡ入力'!B36)</f>
      </c>
      <c r="M25" s="98" t="str">
        <f>IF('ＤＡＴＡ入力'!U36="","－",'ＤＡＴＡ入力'!U36)</f>
        <v>－</v>
      </c>
      <c r="N25" s="98">
        <f t="shared" si="1"/>
        <v>40</v>
      </c>
      <c r="O25" s="99">
        <f t="shared" si="1"/>
        <v>-24</v>
      </c>
      <c r="P25" s="12"/>
      <c r="Q25" s="13">
        <f>IF('ＤＡＴＡ入力'!Z36="","",'ＤＡＴＡ入力'!Z36)</f>
      </c>
      <c r="R25" s="29" t="str">
        <f>IF('ＤＡＴＡ入力'!AC36="","－",'ＤＡＴＡ入力'!AC36)</f>
        <v>－</v>
      </c>
      <c r="S25" s="14">
        <f t="shared" si="2"/>
        <v>24</v>
      </c>
      <c r="T25" s="15">
        <f t="shared" si="2"/>
        <v>-24</v>
      </c>
    </row>
    <row r="26" spans="1:20" ht="13.5">
      <c r="A26" s="107">
        <f>'ＤＡＴＡ入力'!A37</f>
        <v>0</v>
      </c>
      <c r="B26" s="108">
        <f>IF('ＤＡＴＡ入力'!B37="","",'ＤＡＴＡ入力'!B37)</f>
      </c>
      <c r="C26" s="109" t="str">
        <f>IF('ＤＡＴＡ入力'!E37="","－",'ＤＡＴＡ入力'!E37)</f>
        <v>－</v>
      </c>
      <c r="D26" s="32">
        <f t="shared" si="3"/>
        <v>24</v>
      </c>
      <c r="E26" s="110">
        <f t="shared" si="3"/>
        <v>-24</v>
      </c>
      <c r="F26" s="84">
        <f>$A26</f>
        <v>0</v>
      </c>
      <c r="G26" s="85">
        <f>IF('ＤＡＴＡ入力'!B37="","",'ＤＡＴＡ入力'!B37)</f>
      </c>
      <c r="H26" s="86" t="str">
        <f>IF('ＤＡＴＡ入力'!M37="","－",'ＤＡＴＡ入力'!M37)</f>
        <v>－</v>
      </c>
      <c r="I26" s="87">
        <f t="shared" si="0"/>
        <v>40</v>
      </c>
      <c r="J26" s="88">
        <f t="shared" si="0"/>
        <v>-40</v>
      </c>
      <c r="K26" s="96">
        <f>$A26</f>
        <v>0</v>
      </c>
      <c r="L26" s="97">
        <f>IF('ＤＡＴＡ入力'!B37="","",'ＤＡＴＡ入力'!B37)</f>
      </c>
      <c r="M26" s="98" t="str">
        <f>IF('ＤＡＴＡ入力'!U37="","－",'ＤＡＴＡ入力'!U37)</f>
        <v>－</v>
      </c>
      <c r="N26" s="98">
        <f t="shared" si="1"/>
        <v>40</v>
      </c>
      <c r="O26" s="99">
        <f t="shared" si="1"/>
        <v>-24</v>
      </c>
      <c r="P26" s="12">
        <f>$A26</f>
        <v>0</v>
      </c>
      <c r="Q26" s="13">
        <f>IF('ＤＡＴＡ入力'!Z37="","",'ＤＡＴＡ入力'!Z37)</f>
      </c>
      <c r="R26" s="29" t="str">
        <f>IF('ＤＡＴＡ入力'!AC37="","－",'ＤＡＴＡ入力'!AC37)</f>
        <v>－</v>
      </c>
      <c r="S26" s="14">
        <f t="shared" si="2"/>
        <v>24</v>
      </c>
      <c r="T26" s="15">
        <f t="shared" si="2"/>
        <v>-24</v>
      </c>
    </row>
    <row r="27" spans="1:20" ht="13.5">
      <c r="A27" s="107"/>
      <c r="B27" s="108">
        <f>IF('ＤＡＴＡ入力'!B38="","",'ＤＡＴＡ入力'!B38)</f>
      </c>
      <c r="C27" s="109" t="str">
        <f>IF('ＤＡＴＡ入力'!E38="","－",'ＤＡＴＡ入力'!E38)</f>
        <v>－</v>
      </c>
      <c r="D27" s="32">
        <f t="shared" si="3"/>
        <v>24</v>
      </c>
      <c r="E27" s="110">
        <f t="shared" si="3"/>
        <v>-24</v>
      </c>
      <c r="F27" s="84"/>
      <c r="G27" s="85">
        <f>IF('ＤＡＴＡ入力'!B38="","",'ＤＡＴＡ入力'!B38)</f>
      </c>
      <c r="H27" s="86" t="str">
        <f>IF('ＤＡＴＡ入力'!M38="","－",'ＤＡＴＡ入力'!M38)</f>
        <v>－</v>
      </c>
      <c r="I27" s="87">
        <f t="shared" si="0"/>
        <v>40</v>
      </c>
      <c r="J27" s="88">
        <f t="shared" si="0"/>
        <v>-40</v>
      </c>
      <c r="K27" s="96"/>
      <c r="L27" s="97">
        <f>IF('ＤＡＴＡ入力'!B38="","",'ＤＡＴＡ入力'!B38)</f>
      </c>
      <c r="M27" s="98" t="str">
        <f>IF('ＤＡＴＡ入力'!U38="","－",'ＤＡＴＡ入力'!U38)</f>
        <v>－</v>
      </c>
      <c r="N27" s="98">
        <f t="shared" si="1"/>
        <v>40</v>
      </c>
      <c r="O27" s="99">
        <f t="shared" si="1"/>
        <v>-24</v>
      </c>
      <c r="P27" s="12"/>
      <c r="Q27" s="13">
        <f>IF('ＤＡＴＡ入力'!Z38="","",'ＤＡＴＡ入力'!Z38)</f>
      </c>
      <c r="R27" s="29" t="str">
        <f>IF('ＤＡＴＡ入力'!AC38="","－",'ＤＡＴＡ入力'!AC38)</f>
        <v>－</v>
      </c>
      <c r="S27" s="14">
        <f t="shared" si="2"/>
        <v>24</v>
      </c>
      <c r="T27" s="15">
        <f t="shared" si="2"/>
        <v>-24</v>
      </c>
    </row>
    <row r="28" spans="1:20" ht="13.5">
      <c r="A28" s="107">
        <f>'ＤＡＴＡ入力'!A39</f>
        <v>0</v>
      </c>
      <c r="B28" s="108">
        <f>IF('ＤＡＴＡ入力'!B39="","",'ＤＡＴＡ入力'!B39)</f>
      </c>
      <c r="C28" s="109" t="str">
        <f>IF('ＤＡＴＡ入力'!E39="","－",'ＤＡＴＡ入力'!E39)</f>
        <v>－</v>
      </c>
      <c r="D28" s="32">
        <f t="shared" si="3"/>
        <v>24</v>
      </c>
      <c r="E28" s="110">
        <f t="shared" si="3"/>
        <v>-24</v>
      </c>
      <c r="F28" s="84">
        <f>$A28</f>
        <v>0</v>
      </c>
      <c r="G28" s="85">
        <f>IF('ＤＡＴＡ入力'!B39="","",'ＤＡＴＡ入力'!B39)</f>
      </c>
      <c r="H28" s="86" t="str">
        <f>IF('ＤＡＴＡ入力'!M39="","－",'ＤＡＴＡ入力'!M39)</f>
        <v>－</v>
      </c>
      <c r="I28" s="87">
        <f t="shared" si="0"/>
        <v>40</v>
      </c>
      <c r="J28" s="88">
        <f t="shared" si="0"/>
        <v>-40</v>
      </c>
      <c r="K28" s="96">
        <f>$A28</f>
        <v>0</v>
      </c>
      <c r="L28" s="97">
        <f>IF('ＤＡＴＡ入力'!B39="","",'ＤＡＴＡ入力'!B39)</f>
      </c>
      <c r="M28" s="98" t="str">
        <f>IF('ＤＡＴＡ入力'!U39="","－",'ＤＡＴＡ入力'!U39)</f>
        <v>－</v>
      </c>
      <c r="N28" s="98">
        <f t="shared" si="1"/>
        <v>40</v>
      </c>
      <c r="O28" s="99">
        <f t="shared" si="1"/>
        <v>-24</v>
      </c>
      <c r="P28" s="12">
        <f>$A28</f>
        <v>0</v>
      </c>
      <c r="Q28" s="13">
        <f>IF('ＤＡＴＡ入力'!Z39="","",'ＤＡＴＡ入力'!Z39)</f>
      </c>
      <c r="R28" s="29" t="str">
        <f>IF('ＤＡＴＡ入力'!AC39="","－",'ＤＡＴＡ入力'!AC39)</f>
        <v>－</v>
      </c>
      <c r="S28" s="14">
        <f t="shared" si="2"/>
        <v>24</v>
      </c>
      <c r="T28" s="15">
        <f t="shared" si="2"/>
        <v>-24</v>
      </c>
    </row>
    <row r="29" spans="1:20" ht="13.5">
      <c r="A29" s="107"/>
      <c r="B29" s="108">
        <f>IF('ＤＡＴＡ入力'!B40="","",'ＤＡＴＡ入力'!B40)</f>
      </c>
      <c r="C29" s="109" t="str">
        <f>IF('ＤＡＴＡ入力'!E40="","－",'ＤＡＴＡ入力'!E40)</f>
        <v>－</v>
      </c>
      <c r="D29" s="32">
        <f t="shared" si="3"/>
        <v>24</v>
      </c>
      <c r="E29" s="110">
        <f t="shared" si="3"/>
        <v>-24</v>
      </c>
      <c r="F29" s="84"/>
      <c r="G29" s="85">
        <f>IF('ＤＡＴＡ入力'!B40="","",'ＤＡＴＡ入力'!B40)</f>
      </c>
      <c r="H29" s="86" t="str">
        <f>IF('ＤＡＴＡ入力'!M40="","－",'ＤＡＴＡ入力'!M40)</f>
        <v>－</v>
      </c>
      <c r="I29" s="87">
        <f t="shared" si="0"/>
        <v>40</v>
      </c>
      <c r="J29" s="88">
        <f t="shared" si="0"/>
        <v>-40</v>
      </c>
      <c r="K29" s="96"/>
      <c r="L29" s="97">
        <f>IF('ＤＡＴＡ入力'!B40="","",'ＤＡＴＡ入力'!B40)</f>
      </c>
      <c r="M29" s="98" t="str">
        <f>IF('ＤＡＴＡ入力'!U40="","－",'ＤＡＴＡ入力'!U40)</f>
        <v>－</v>
      </c>
      <c r="N29" s="98">
        <f t="shared" si="1"/>
        <v>40</v>
      </c>
      <c r="O29" s="99">
        <f t="shared" si="1"/>
        <v>-24</v>
      </c>
      <c r="P29" s="12"/>
      <c r="Q29" s="13">
        <f>IF('ＤＡＴＡ入力'!Z40="","",'ＤＡＴＡ入力'!Z40)</f>
      </c>
      <c r="R29" s="29" t="str">
        <f>IF('ＤＡＴＡ入力'!AC40="","－",'ＤＡＴＡ入力'!AC40)</f>
        <v>－</v>
      </c>
      <c r="S29" s="14">
        <f t="shared" si="2"/>
        <v>24</v>
      </c>
      <c r="T29" s="15">
        <f t="shared" si="2"/>
        <v>-24</v>
      </c>
    </row>
    <row r="30" spans="1:20" ht="13.5">
      <c r="A30" s="107">
        <f>'ＤＡＴＡ入力'!A41</f>
        <v>0</v>
      </c>
      <c r="B30" s="108">
        <f>IF('ＤＡＴＡ入力'!B41="","",'ＤＡＴＡ入力'!B41)</f>
      </c>
      <c r="C30" s="109" t="str">
        <f>IF('ＤＡＴＡ入力'!E41="","－",'ＤＡＴＡ入力'!E41)</f>
        <v>－</v>
      </c>
      <c r="D30" s="32">
        <f t="shared" si="3"/>
        <v>24</v>
      </c>
      <c r="E30" s="110">
        <f t="shared" si="3"/>
        <v>-24</v>
      </c>
      <c r="F30" s="84">
        <f>$A30</f>
        <v>0</v>
      </c>
      <c r="G30" s="85">
        <f>IF('ＤＡＴＡ入力'!B41="","",'ＤＡＴＡ入力'!B41)</f>
      </c>
      <c r="H30" s="86" t="str">
        <f>IF('ＤＡＴＡ入力'!M41="","－",'ＤＡＴＡ入力'!M41)</f>
        <v>－</v>
      </c>
      <c r="I30" s="87">
        <f t="shared" si="0"/>
        <v>40</v>
      </c>
      <c r="J30" s="88">
        <f t="shared" si="0"/>
        <v>-40</v>
      </c>
      <c r="K30" s="96">
        <f>$A30</f>
        <v>0</v>
      </c>
      <c r="L30" s="97">
        <f>IF('ＤＡＴＡ入力'!B41="","",'ＤＡＴＡ入力'!B41)</f>
      </c>
      <c r="M30" s="98" t="str">
        <f>IF('ＤＡＴＡ入力'!U41="","－",'ＤＡＴＡ入力'!U41)</f>
        <v>－</v>
      </c>
      <c r="N30" s="98">
        <f t="shared" si="1"/>
        <v>40</v>
      </c>
      <c r="O30" s="99">
        <f t="shared" si="1"/>
        <v>-24</v>
      </c>
      <c r="P30" s="12">
        <f>$A30</f>
        <v>0</v>
      </c>
      <c r="Q30" s="13">
        <f>IF('ＤＡＴＡ入力'!Z41="","",'ＤＡＴＡ入力'!Z41)</f>
      </c>
      <c r="R30" s="29" t="str">
        <f>IF('ＤＡＴＡ入力'!AC41="","－",'ＤＡＴＡ入力'!AC41)</f>
        <v>－</v>
      </c>
      <c r="S30" s="14">
        <f t="shared" si="2"/>
        <v>24</v>
      </c>
      <c r="T30" s="15">
        <f t="shared" si="2"/>
        <v>-24</v>
      </c>
    </row>
    <row r="31" spans="1:20" ht="13.5">
      <c r="A31" s="107"/>
      <c r="B31" s="108">
        <f>IF('ＤＡＴＡ入力'!B42="","",'ＤＡＴＡ入力'!B42)</f>
      </c>
      <c r="C31" s="109" t="str">
        <f>IF('ＤＡＴＡ入力'!E42="","－",'ＤＡＴＡ入力'!E42)</f>
        <v>－</v>
      </c>
      <c r="D31" s="32">
        <f t="shared" si="3"/>
        <v>24</v>
      </c>
      <c r="E31" s="110">
        <f t="shared" si="3"/>
        <v>-24</v>
      </c>
      <c r="F31" s="84"/>
      <c r="G31" s="85">
        <f>IF('ＤＡＴＡ入力'!B42="","",'ＤＡＴＡ入力'!B42)</f>
      </c>
      <c r="H31" s="86" t="str">
        <f>IF('ＤＡＴＡ入力'!M42="","－",'ＤＡＴＡ入力'!M42)</f>
        <v>－</v>
      </c>
      <c r="I31" s="87">
        <f t="shared" si="0"/>
        <v>40</v>
      </c>
      <c r="J31" s="88">
        <f t="shared" si="0"/>
        <v>-40</v>
      </c>
      <c r="K31" s="96"/>
      <c r="L31" s="97">
        <f>IF('ＤＡＴＡ入力'!B42="","",'ＤＡＴＡ入力'!B42)</f>
      </c>
      <c r="M31" s="98" t="str">
        <f>IF('ＤＡＴＡ入力'!U42="","－",'ＤＡＴＡ入力'!U42)</f>
        <v>－</v>
      </c>
      <c r="N31" s="98">
        <f t="shared" si="1"/>
        <v>40</v>
      </c>
      <c r="O31" s="99">
        <f t="shared" si="1"/>
        <v>-24</v>
      </c>
      <c r="P31" s="12"/>
      <c r="Q31" s="13">
        <f>IF('ＤＡＴＡ入力'!Z42="","",'ＤＡＴＡ入力'!Z42)</f>
      </c>
      <c r="R31" s="29" t="str">
        <f>IF('ＤＡＴＡ入力'!AC42="","－",'ＤＡＴＡ入力'!AC42)</f>
        <v>－</v>
      </c>
      <c r="S31" s="14">
        <f t="shared" si="2"/>
        <v>24</v>
      </c>
      <c r="T31" s="15">
        <f t="shared" si="2"/>
        <v>-24</v>
      </c>
    </row>
    <row r="32" spans="1:20" ht="13.5">
      <c r="A32" s="107">
        <f>'ＤＡＴＡ入力'!A43</f>
        <v>0</v>
      </c>
      <c r="B32" s="108">
        <f>IF('ＤＡＴＡ入力'!B43="","",'ＤＡＴＡ入力'!B43)</f>
      </c>
      <c r="C32" s="109" t="str">
        <f>IF('ＤＡＴＡ入力'!E43="","－",'ＤＡＴＡ入力'!E43)</f>
        <v>－</v>
      </c>
      <c r="D32" s="32">
        <f t="shared" si="3"/>
        <v>24</v>
      </c>
      <c r="E32" s="110">
        <f t="shared" si="3"/>
        <v>-24</v>
      </c>
      <c r="F32" s="84">
        <f>$A32</f>
        <v>0</v>
      </c>
      <c r="G32" s="85">
        <f>IF('ＤＡＴＡ入力'!B43="","",'ＤＡＴＡ入力'!B43)</f>
      </c>
      <c r="H32" s="86" t="str">
        <f>IF('ＤＡＴＡ入力'!M43="","－",'ＤＡＴＡ入力'!M43)</f>
        <v>－</v>
      </c>
      <c r="I32" s="87">
        <f t="shared" si="0"/>
        <v>40</v>
      </c>
      <c r="J32" s="88">
        <f t="shared" si="0"/>
        <v>-40</v>
      </c>
      <c r="K32" s="96">
        <f>$A32</f>
        <v>0</v>
      </c>
      <c r="L32" s="97">
        <f>IF('ＤＡＴＡ入力'!B43="","",'ＤＡＴＡ入力'!B43)</f>
      </c>
      <c r="M32" s="98" t="str">
        <f>IF('ＤＡＴＡ入力'!U43="","－",'ＤＡＴＡ入力'!U43)</f>
        <v>－</v>
      </c>
      <c r="N32" s="98">
        <f t="shared" si="1"/>
        <v>40</v>
      </c>
      <c r="O32" s="99">
        <f t="shared" si="1"/>
        <v>-24</v>
      </c>
      <c r="P32" s="12">
        <f>$A32</f>
        <v>0</v>
      </c>
      <c r="Q32" s="13">
        <f>IF('ＤＡＴＡ入力'!Z43="","",'ＤＡＴＡ入力'!Z43)</f>
      </c>
      <c r="R32" s="29" t="str">
        <f>IF('ＤＡＴＡ入力'!AC43="","－",'ＤＡＴＡ入力'!AC43)</f>
        <v>－</v>
      </c>
      <c r="S32" s="14">
        <f t="shared" si="2"/>
        <v>24</v>
      </c>
      <c r="T32" s="15">
        <f t="shared" si="2"/>
        <v>-24</v>
      </c>
    </row>
    <row r="33" spans="1:20" ht="14.25" thickBot="1">
      <c r="A33" s="111"/>
      <c r="B33" s="112">
        <f>IF('ＤＡＴＡ入力'!B44="","",'ＤＡＴＡ入力'!B44)</f>
      </c>
      <c r="C33" s="113" t="str">
        <f>IF('ＤＡＴＡ入力'!E44="","－",'ＤＡＴＡ入力'!E44)</f>
        <v>－</v>
      </c>
      <c r="D33" s="33">
        <f t="shared" si="3"/>
        <v>24</v>
      </c>
      <c r="E33" s="114">
        <f t="shared" si="3"/>
        <v>-24</v>
      </c>
      <c r="F33" s="89"/>
      <c r="G33" s="90">
        <f>IF('ＤＡＴＡ入力'!B44="","",'ＤＡＴＡ入力'!B44)</f>
      </c>
      <c r="H33" s="91" t="str">
        <f>IF('ＤＡＴＡ入力'!M44="","－",'ＤＡＴＡ入力'!M44)</f>
        <v>－</v>
      </c>
      <c r="I33" s="92">
        <f t="shared" si="0"/>
        <v>40</v>
      </c>
      <c r="J33" s="93">
        <f t="shared" si="0"/>
        <v>-40</v>
      </c>
      <c r="K33" s="100"/>
      <c r="L33" s="101">
        <f>IF('ＤＡＴＡ入力'!B44="","",'ＤＡＴＡ入力'!B44)</f>
      </c>
      <c r="M33" s="102" t="str">
        <f>IF('ＤＡＴＡ入力'!U44="","－",'ＤＡＴＡ入力'!U44)</f>
        <v>－</v>
      </c>
      <c r="N33" s="102">
        <f t="shared" si="1"/>
        <v>40</v>
      </c>
      <c r="O33" s="103">
        <f t="shared" si="1"/>
        <v>-24</v>
      </c>
      <c r="P33" s="16"/>
      <c r="Q33" s="17">
        <f>IF('ＤＡＴＡ入力'!Z44="","",'ＤＡＴＡ入力'!Z44)</f>
      </c>
      <c r="R33" s="30" t="str">
        <f>IF('ＤＡＴＡ入力'!AC44="","－",'ＤＡＴＡ入力'!AC44)</f>
        <v>－</v>
      </c>
      <c r="S33" s="18">
        <f t="shared" si="2"/>
        <v>24</v>
      </c>
      <c r="T33" s="19">
        <f t="shared" si="2"/>
        <v>-24</v>
      </c>
    </row>
    <row r="35" spans="4:20" ht="13.5">
      <c r="D35">
        <f>IF(ISBLANK('ＤＡＴＡ入力'!$H$4),10000,'ＤＡＴＡ入力'!$H$4)</f>
        <v>30</v>
      </c>
      <c r="E35">
        <f>IF(ISBLANK('ＤＡＴＡ入力'!$J$4),-10000,'ＤＡＴＡ入力'!$J$4)</f>
        <v>-30</v>
      </c>
      <c r="I35">
        <f>IF(ISBLANK('ＤＡＴＡ入力'!$H$5),10000,'ＤＡＴＡ入力'!$H$5)</f>
        <v>50</v>
      </c>
      <c r="J35">
        <f>IF(ISBLANK('ＤＡＴＡ入力'!$J$5),-10000,'ＤＡＴＡ入力'!$J$5)</f>
        <v>-50</v>
      </c>
      <c r="N35">
        <f>IF(ISBLANK('ＤＡＴＡ入力'!$H$6),10000,'ＤＡＴＡ入力'!$H$6)</f>
        <v>50</v>
      </c>
      <c r="O35">
        <f>IF(ISBLANK('ＤＡＴＡ入力'!$J$6),-10000,'ＤＡＴＡ入力'!$J$6)</f>
        <v>-30</v>
      </c>
      <c r="S35">
        <f>IF(ISBLANK('ＤＡＴＡ入力'!$H$7),10000,'ＤＡＴＡ入力'!$H$7)</f>
        <v>30</v>
      </c>
      <c r="T35">
        <f>IF(ISBLANK('ＤＡＴＡ入力'!$J$7),-10000,'ＤＡＴＡ入力'!$J$7)</f>
        <v>-30</v>
      </c>
    </row>
    <row r="37" spans="1:9" ht="13.5">
      <c r="A37" s="226" t="s">
        <v>18</v>
      </c>
      <c r="B37" s="226"/>
      <c r="C37" s="226"/>
      <c r="D37" s="226"/>
      <c r="F37" s="178" t="s">
        <v>59</v>
      </c>
      <c r="G37" s="178"/>
      <c r="H37" s="179">
        <f>'ＤＡＴＡ入力'!H10</f>
        <v>50</v>
      </c>
      <c r="I37" s="178" t="s">
        <v>65</v>
      </c>
    </row>
    <row r="38" spans="1:17" ht="14.25" thickBot="1">
      <c r="A38" s="227"/>
      <c r="B38" s="227"/>
      <c r="C38" s="227"/>
      <c r="D38" s="227"/>
      <c r="F38" s="1"/>
      <c r="G38" s="1"/>
      <c r="K38" s="1"/>
      <c r="L38" s="1"/>
      <c r="P38" s="1"/>
      <c r="Q38" s="1"/>
    </row>
    <row r="39" spans="1:20" ht="13.5">
      <c r="A39" s="228" t="s">
        <v>0</v>
      </c>
      <c r="B39" s="229"/>
      <c r="C39" s="105" t="s">
        <v>19</v>
      </c>
      <c r="D39" s="104" t="s">
        <v>43</v>
      </c>
      <c r="E39" s="106" t="s">
        <v>45</v>
      </c>
      <c r="F39" s="230" t="s">
        <v>0</v>
      </c>
      <c r="G39" s="231"/>
      <c r="H39" s="82" t="s">
        <v>19</v>
      </c>
      <c r="I39" s="81" t="s">
        <v>42</v>
      </c>
      <c r="J39" s="83" t="s">
        <v>44</v>
      </c>
      <c r="K39" s="232" t="s">
        <v>0</v>
      </c>
      <c r="L39" s="233"/>
      <c r="M39" s="94" t="s">
        <v>19</v>
      </c>
      <c r="N39" s="94" t="s">
        <v>42</v>
      </c>
      <c r="O39" s="95" t="s">
        <v>44</v>
      </c>
      <c r="P39" s="224" t="s">
        <v>0</v>
      </c>
      <c r="Q39" s="225"/>
      <c r="R39" s="28" t="s">
        <v>19</v>
      </c>
      <c r="S39" s="10" t="s">
        <v>42</v>
      </c>
      <c r="T39" s="11" t="s">
        <v>44</v>
      </c>
    </row>
    <row r="40" spans="1:20" ht="13.5">
      <c r="A40" s="107">
        <f>'ＤＡＴＡ入力'!A51</f>
        <v>0</v>
      </c>
      <c r="B40" s="108">
        <f>IF('ＤＡＴＡ入力'!B51="","",'ＤＡＴＡ入力'!B51)</f>
      </c>
      <c r="C40" s="109" t="str">
        <f>IF('ＤＡＴＡ入力'!E51="","－",'ＤＡＴＡ入力'!E51)</f>
        <v>－</v>
      </c>
      <c r="D40" s="32">
        <f>D4*$H$37/100</f>
        <v>15</v>
      </c>
      <c r="E40" s="110">
        <f>E4*$H$37/100</f>
        <v>-15</v>
      </c>
      <c r="F40" s="84">
        <f>$A40</f>
        <v>0</v>
      </c>
      <c r="G40" s="85">
        <f>IF('ＤＡＴＡ入力'!B51="","",'ＤＡＴＡ入力'!B51)</f>
      </c>
      <c r="H40" s="86" t="str">
        <f>IF('ＤＡＴＡ入力'!M51="","－",'ＤＡＴＡ入力'!M51)</f>
        <v>－</v>
      </c>
      <c r="I40" s="87">
        <f aca="true" t="shared" si="4" ref="I40:J51">I4*$H$37/100</f>
        <v>25</v>
      </c>
      <c r="J40" s="88">
        <f t="shared" si="4"/>
        <v>-25</v>
      </c>
      <c r="K40" s="96">
        <f>$A40</f>
        <v>0</v>
      </c>
      <c r="L40" s="97">
        <f>IF('ＤＡＴＡ入力'!B51="","",'ＤＡＴＡ入力'!B51)</f>
      </c>
      <c r="M40" s="98" t="str">
        <f>IF('ＤＡＴＡ入力'!U51="","－",'ＤＡＴＡ入力'!U51)</f>
        <v>－</v>
      </c>
      <c r="N40" s="98">
        <f aca="true" t="shared" si="5" ref="N40:O51">N4*$H$37/100</f>
        <v>25</v>
      </c>
      <c r="O40" s="99">
        <f t="shared" si="5"/>
        <v>-15</v>
      </c>
      <c r="P40" s="12">
        <f>$A40</f>
        <v>0</v>
      </c>
      <c r="Q40" s="13">
        <f>IF('ＤＡＴＡ入力'!Z51="","",'ＤＡＴＡ入力'!Z51)</f>
      </c>
      <c r="R40" s="29" t="str">
        <f>IF('ＤＡＴＡ入力'!AC51="","－",'ＤＡＴＡ入力'!AC51)</f>
        <v>－</v>
      </c>
      <c r="S40" s="14">
        <f aca="true" t="shared" si="6" ref="S40:T51">S4*$H$37/100</f>
        <v>15</v>
      </c>
      <c r="T40" s="15">
        <f t="shared" si="6"/>
        <v>-15</v>
      </c>
    </row>
    <row r="41" spans="1:20" ht="13.5">
      <c r="A41" s="107"/>
      <c r="B41" s="108">
        <f>IF('ＤＡＴＡ入力'!B52="","",'ＤＡＴＡ入力'!B52)</f>
      </c>
      <c r="C41" s="109" t="str">
        <f>IF('ＤＡＴＡ入力'!E52="","－",'ＤＡＴＡ入力'!E52)</f>
        <v>－</v>
      </c>
      <c r="D41" s="32">
        <f aca="true" t="shared" si="7" ref="D41:E51">D5*$H$37/100</f>
        <v>15</v>
      </c>
      <c r="E41" s="110">
        <f t="shared" si="7"/>
        <v>-15</v>
      </c>
      <c r="F41" s="84"/>
      <c r="G41" s="85">
        <f>IF('ＤＡＴＡ入力'!B52="","",'ＤＡＴＡ入力'!B52)</f>
      </c>
      <c r="H41" s="86" t="str">
        <f>IF('ＤＡＴＡ入力'!M52="","－",'ＤＡＴＡ入力'!M52)</f>
        <v>－</v>
      </c>
      <c r="I41" s="87">
        <f t="shared" si="4"/>
        <v>25</v>
      </c>
      <c r="J41" s="88">
        <f t="shared" si="4"/>
        <v>-25</v>
      </c>
      <c r="K41" s="96"/>
      <c r="L41" s="97">
        <f>IF('ＤＡＴＡ入力'!B52="","",'ＤＡＴＡ入力'!B52)</f>
      </c>
      <c r="M41" s="98" t="str">
        <f>IF('ＤＡＴＡ入力'!U52="","－",'ＤＡＴＡ入力'!U52)</f>
        <v>－</v>
      </c>
      <c r="N41" s="98">
        <f t="shared" si="5"/>
        <v>25</v>
      </c>
      <c r="O41" s="99">
        <f t="shared" si="5"/>
        <v>-15</v>
      </c>
      <c r="P41" s="12"/>
      <c r="Q41" s="13">
        <f>IF('ＤＡＴＡ入力'!Z52="","",'ＤＡＴＡ入力'!Z52)</f>
      </c>
      <c r="R41" s="29" t="str">
        <f>IF('ＤＡＴＡ入力'!AC52="","－",'ＤＡＴＡ入力'!AC52)</f>
        <v>－</v>
      </c>
      <c r="S41" s="14">
        <f t="shared" si="6"/>
        <v>15</v>
      </c>
      <c r="T41" s="15">
        <f t="shared" si="6"/>
        <v>-15</v>
      </c>
    </row>
    <row r="42" spans="1:20" ht="13.5">
      <c r="A42" s="107">
        <f>'ＤＡＴＡ入力'!A53</f>
        <v>0</v>
      </c>
      <c r="B42" s="108">
        <f>IF('ＤＡＴＡ入力'!B53="","",'ＤＡＴＡ入力'!B53)</f>
      </c>
      <c r="C42" s="109" t="str">
        <f>IF('ＤＡＴＡ入力'!E53="","－",'ＤＡＴＡ入力'!E53)</f>
        <v>－</v>
      </c>
      <c r="D42" s="32">
        <f t="shared" si="7"/>
        <v>15</v>
      </c>
      <c r="E42" s="110">
        <f t="shared" si="7"/>
        <v>-15</v>
      </c>
      <c r="F42" s="84">
        <f>$A42</f>
        <v>0</v>
      </c>
      <c r="G42" s="85">
        <f>IF('ＤＡＴＡ入力'!B53="","",'ＤＡＴＡ入力'!B53)</f>
      </c>
      <c r="H42" s="86" t="str">
        <f>IF('ＤＡＴＡ入力'!M53="","－",'ＤＡＴＡ入力'!M53)</f>
        <v>－</v>
      </c>
      <c r="I42" s="87">
        <f t="shared" si="4"/>
        <v>25</v>
      </c>
      <c r="J42" s="88">
        <f t="shared" si="4"/>
        <v>-25</v>
      </c>
      <c r="K42" s="96">
        <f>$A42</f>
        <v>0</v>
      </c>
      <c r="L42" s="97">
        <f>IF('ＤＡＴＡ入力'!B53="","",'ＤＡＴＡ入力'!B53)</f>
      </c>
      <c r="M42" s="98" t="str">
        <f>IF('ＤＡＴＡ入力'!U53="","－",'ＤＡＴＡ入力'!U53)</f>
        <v>－</v>
      </c>
      <c r="N42" s="98">
        <f t="shared" si="5"/>
        <v>25</v>
      </c>
      <c r="O42" s="99">
        <f t="shared" si="5"/>
        <v>-15</v>
      </c>
      <c r="P42" s="12">
        <f>$A42</f>
        <v>0</v>
      </c>
      <c r="Q42" s="13">
        <f>IF('ＤＡＴＡ入力'!Z53="","",'ＤＡＴＡ入力'!Z53)</f>
      </c>
      <c r="R42" s="29" t="str">
        <f>IF('ＤＡＴＡ入力'!AC53="","－",'ＤＡＴＡ入力'!AC53)</f>
        <v>－</v>
      </c>
      <c r="S42" s="14">
        <f t="shared" si="6"/>
        <v>15</v>
      </c>
      <c r="T42" s="15">
        <f t="shared" si="6"/>
        <v>-15</v>
      </c>
    </row>
    <row r="43" spans="1:20" ht="13.5">
      <c r="A43" s="107"/>
      <c r="B43" s="108">
        <f>IF('ＤＡＴＡ入力'!B54="","",'ＤＡＴＡ入力'!B54)</f>
      </c>
      <c r="C43" s="109" t="str">
        <f>IF('ＤＡＴＡ入力'!E54="","－",'ＤＡＴＡ入力'!E54)</f>
        <v>－</v>
      </c>
      <c r="D43" s="32">
        <f t="shared" si="7"/>
        <v>15</v>
      </c>
      <c r="E43" s="110">
        <f t="shared" si="7"/>
        <v>-15</v>
      </c>
      <c r="F43" s="84"/>
      <c r="G43" s="85">
        <f>IF('ＤＡＴＡ入力'!B54="","",'ＤＡＴＡ入力'!B54)</f>
      </c>
      <c r="H43" s="86" t="str">
        <f>IF('ＤＡＴＡ入力'!M54="","－",'ＤＡＴＡ入力'!M54)</f>
        <v>－</v>
      </c>
      <c r="I43" s="87">
        <f t="shared" si="4"/>
        <v>25</v>
      </c>
      <c r="J43" s="88">
        <f t="shared" si="4"/>
        <v>-25</v>
      </c>
      <c r="K43" s="96"/>
      <c r="L43" s="97">
        <f>IF('ＤＡＴＡ入力'!B54="","",'ＤＡＴＡ入力'!B54)</f>
      </c>
      <c r="M43" s="98" t="str">
        <f>IF('ＤＡＴＡ入力'!U54="","－",'ＤＡＴＡ入力'!U54)</f>
        <v>－</v>
      </c>
      <c r="N43" s="98">
        <f t="shared" si="5"/>
        <v>25</v>
      </c>
      <c r="O43" s="99">
        <f t="shared" si="5"/>
        <v>-15</v>
      </c>
      <c r="P43" s="12"/>
      <c r="Q43" s="13">
        <f>IF('ＤＡＴＡ入力'!Z54="","",'ＤＡＴＡ入力'!Z54)</f>
      </c>
      <c r="R43" s="29" t="str">
        <f>IF('ＤＡＴＡ入力'!AC54="","－",'ＤＡＴＡ入力'!AC54)</f>
        <v>－</v>
      </c>
      <c r="S43" s="14">
        <f t="shared" si="6"/>
        <v>15</v>
      </c>
      <c r="T43" s="15">
        <f t="shared" si="6"/>
        <v>-15</v>
      </c>
    </row>
    <row r="44" spans="1:20" ht="13.5">
      <c r="A44" s="107">
        <f>'ＤＡＴＡ入力'!A55</f>
        <v>0</v>
      </c>
      <c r="B44" s="108">
        <f>IF('ＤＡＴＡ入力'!B55="","",'ＤＡＴＡ入力'!B55)</f>
      </c>
      <c r="C44" s="109" t="str">
        <f>IF('ＤＡＴＡ入力'!E55="","－",'ＤＡＴＡ入力'!E55)</f>
        <v>－</v>
      </c>
      <c r="D44" s="32">
        <f t="shared" si="7"/>
        <v>15</v>
      </c>
      <c r="E44" s="110">
        <f t="shared" si="7"/>
        <v>-15</v>
      </c>
      <c r="F44" s="84">
        <f>$A44</f>
        <v>0</v>
      </c>
      <c r="G44" s="85">
        <f>IF('ＤＡＴＡ入力'!B55="","",'ＤＡＴＡ入力'!B55)</f>
      </c>
      <c r="H44" s="86" t="str">
        <f>IF('ＤＡＴＡ入力'!M55="","－",'ＤＡＴＡ入力'!M55)</f>
        <v>－</v>
      </c>
      <c r="I44" s="87">
        <f t="shared" si="4"/>
        <v>25</v>
      </c>
      <c r="J44" s="88">
        <f t="shared" si="4"/>
        <v>-25</v>
      </c>
      <c r="K44" s="96">
        <f>$A44</f>
        <v>0</v>
      </c>
      <c r="L44" s="97">
        <f>IF('ＤＡＴＡ入力'!B55="","",'ＤＡＴＡ入力'!B55)</f>
      </c>
      <c r="M44" s="98" t="str">
        <f>IF('ＤＡＴＡ入力'!U55="","－",'ＤＡＴＡ入力'!U55)</f>
        <v>－</v>
      </c>
      <c r="N44" s="98">
        <f t="shared" si="5"/>
        <v>25</v>
      </c>
      <c r="O44" s="99">
        <f t="shared" si="5"/>
        <v>-15</v>
      </c>
      <c r="P44" s="12">
        <f>$A44</f>
        <v>0</v>
      </c>
      <c r="Q44" s="13">
        <f>IF('ＤＡＴＡ入力'!Z55="","",'ＤＡＴＡ入力'!Z55)</f>
      </c>
      <c r="R44" s="29" t="str">
        <f>IF('ＤＡＴＡ入力'!AC55="","－",'ＤＡＴＡ入力'!AC55)</f>
        <v>－</v>
      </c>
      <c r="S44" s="14">
        <f t="shared" si="6"/>
        <v>15</v>
      </c>
      <c r="T44" s="15">
        <f t="shared" si="6"/>
        <v>-15</v>
      </c>
    </row>
    <row r="45" spans="1:20" ht="13.5">
      <c r="A45" s="107"/>
      <c r="B45" s="108">
        <f>IF('ＤＡＴＡ入力'!B56="","",'ＤＡＴＡ入力'!B56)</f>
      </c>
      <c r="C45" s="109" t="str">
        <f>IF('ＤＡＴＡ入力'!E56="","－",'ＤＡＴＡ入力'!E56)</f>
        <v>－</v>
      </c>
      <c r="D45" s="32">
        <f t="shared" si="7"/>
        <v>15</v>
      </c>
      <c r="E45" s="110">
        <f t="shared" si="7"/>
        <v>-15</v>
      </c>
      <c r="F45" s="84"/>
      <c r="G45" s="85">
        <f>IF('ＤＡＴＡ入力'!B56="","",'ＤＡＴＡ入力'!B56)</f>
      </c>
      <c r="H45" s="86" t="str">
        <f>IF('ＤＡＴＡ入力'!M56="","－",'ＤＡＴＡ入力'!M56)</f>
        <v>－</v>
      </c>
      <c r="I45" s="87">
        <f t="shared" si="4"/>
        <v>25</v>
      </c>
      <c r="J45" s="88">
        <f t="shared" si="4"/>
        <v>-25</v>
      </c>
      <c r="K45" s="96"/>
      <c r="L45" s="97">
        <f>IF('ＤＡＴＡ入力'!B56="","",'ＤＡＴＡ入力'!B56)</f>
      </c>
      <c r="M45" s="98" t="str">
        <f>IF('ＤＡＴＡ入力'!U56="","－",'ＤＡＴＡ入力'!U56)</f>
        <v>－</v>
      </c>
      <c r="N45" s="98">
        <f t="shared" si="5"/>
        <v>25</v>
      </c>
      <c r="O45" s="99">
        <f t="shared" si="5"/>
        <v>-15</v>
      </c>
      <c r="P45" s="12"/>
      <c r="Q45" s="13">
        <f>IF('ＤＡＴＡ入力'!Z56="","",'ＤＡＴＡ入力'!Z56)</f>
      </c>
      <c r="R45" s="29" t="str">
        <f>IF('ＤＡＴＡ入力'!AC56="","－",'ＤＡＴＡ入力'!AC56)</f>
        <v>－</v>
      </c>
      <c r="S45" s="14">
        <f t="shared" si="6"/>
        <v>15</v>
      </c>
      <c r="T45" s="15">
        <f t="shared" si="6"/>
        <v>-15</v>
      </c>
    </row>
    <row r="46" spans="1:20" ht="13.5">
      <c r="A46" s="107">
        <f>'ＤＡＴＡ入力'!A57</f>
        <v>0</v>
      </c>
      <c r="B46" s="108">
        <f>IF('ＤＡＴＡ入力'!B57="","",'ＤＡＴＡ入力'!B57)</f>
      </c>
      <c r="C46" s="109" t="str">
        <f>IF('ＤＡＴＡ入力'!E57="","－",'ＤＡＴＡ入力'!E57)</f>
        <v>－</v>
      </c>
      <c r="D46" s="32">
        <f t="shared" si="7"/>
        <v>15</v>
      </c>
      <c r="E46" s="110">
        <f t="shared" si="7"/>
        <v>-15</v>
      </c>
      <c r="F46" s="84">
        <f>$A46</f>
        <v>0</v>
      </c>
      <c r="G46" s="85">
        <f>IF('ＤＡＴＡ入力'!B57="","",'ＤＡＴＡ入力'!B57)</f>
      </c>
      <c r="H46" s="86" t="str">
        <f>IF('ＤＡＴＡ入力'!M57="","－",'ＤＡＴＡ入力'!M57)</f>
        <v>－</v>
      </c>
      <c r="I46" s="87">
        <f t="shared" si="4"/>
        <v>25</v>
      </c>
      <c r="J46" s="88">
        <f t="shared" si="4"/>
        <v>-25</v>
      </c>
      <c r="K46" s="96">
        <f>$A46</f>
        <v>0</v>
      </c>
      <c r="L46" s="97">
        <f>IF('ＤＡＴＡ入力'!B57="","",'ＤＡＴＡ入力'!B57)</f>
      </c>
      <c r="M46" s="98" t="str">
        <f>IF('ＤＡＴＡ入力'!U57="","－",'ＤＡＴＡ入力'!U57)</f>
        <v>－</v>
      </c>
      <c r="N46" s="98">
        <f t="shared" si="5"/>
        <v>25</v>
      </c>
      <c r="O46" s="99">
        <f t="shared" si="5"/>
        <v>-15</v>
      </c>
      <c r="P46" s="12">
        <f>$A46</f>
        <v>0</v>
      </c>
      <c r="Q46" s="13">
        <f>IF('ＤＡＴＡ入力'!Z57="","",'ＤＡＴＡ入力'!Z57)</f>
      </c>
      <c r="R46" s="29" t="str">
        <f>IF('ＤＡＴＡ入力'!AC57="","－",'ＤＡＴＡ入力'!AC57)</f>
        <v>－</v>
      </c>
      <c r="S46" s="14">
        <f t="shared" si="6"/>
        <v>15</v>
      </c>
      <c r="T46" s="15">
        <f t="shared" si="6"/>
        <v>-15</v>
      </c>
    </row>
    <row r="47" spans="1:20" ht="13.5">
      <c r="A47" s="107"/>
      <c r="B47" s="108">
        <f>IF('ＤＡＴＡ入力'!B58="","",'ＤＡＴＡ入力'!B58)</f>
      </c>
      <c r="C47" s="109" t="str">
        <f>IF('ＤＡＴＡ入力'!E58="","－",'ＤＡＴＡ入力'!E58)</f>
        <v>－</v>
      </c>
      <c r="D47" s="32">
        <f t="shared" si="7"/>
        <v>15</v>
      </c>
      <c r="E47" s="110">
        <f t="shared" si="7"/>
        <v>-15</v>
      </c>
      <c r="F47" s="84"/>
      <c r="G47" s="85">
        <f>IF('ＤＡＴＡ入力'!B58="","",'ＤＡＴＡ入力'!B58)</f>
      </c>
      <c r="H47" s="86" t="str">
        <f>IF('ＤＡＴＡ入力'!M58="","－",'ＤＡＴＡ入力'!M58)</f>
        <v>－</v>
      </c>
      <c r="I47" s="87">
        <f t="shared" si="4"/>
        <v>25</v>
      </c>
      <c r="J47" s="88">
        <f t="shared" si="4"/>
        <v>-25</v>
      </c>
      <c r="K47" s="96"/>
      <c r="L47" s="97">
        <f>IF('ＤＡＴＡ入力'!B58="","",'ＤＡＴＡ入力'!B58)</f>
      </c>
      <c r="M47" s="98" t="str">
        <f>IF('ＤＡＴＡ入力'!U58="","－",'ＤＡＴＡ入力'!U58)</f>
        <v>－</v>
      </c>
      <c r="N47" s="98">
        <f t="shared" si="5"/>
        <v>25</v>
      </c>
      <c r="O47" s="99">
        <f t="shared" si="5"/>
        <v>-15</v>
      </c>
      <c r="P47" s="12"/>
      <c r="Q47" s="13">
        <f>IF('ＤＡＴＡ入力'!Z58="","",'ＤＡＴＡ入力'!Z58)</f>
      </c>
      <c r="R47" s="29" t="str">
        <f>IF('ＤＡＴＡ入力'!AC58="","－",'ＤＡＴＡ入力'!AC58)</f>
        <v>－</v>
      </c>
      <c r="S47" s="14">
        <f t="shared" si="6"/>
        <v>15</v>
      </c>
      <c r="T47" s="15">
        <f t="shared" si="6"/>
        <v>-15</v>
      </c>
    </row>
    <row r="48" spans="1:20" ht="13.5">
      <c r="A48" s="107">
        <f>'ＤＡＴＡ入力'!A59</f>
        <v>0</v>
      </c>
      <c r="B48" s="108">
        <f>IF('ＤＡＴＡ入力'!B59="","",'ＤＡＴＡ入力'!B59)</f>
      </c>
      <c r="C48" s="109" t="str">
        <f>IF('ＤＡＴＡ入力'!E59="","－",'ＤＡＴＡ入力'!E59)</f>
        <v>－</v>
      </c>
      <c r="D48" s="32">
        <f t="shared" si="7"/>
        <v>15</v>
      </c>
      <c r="E48" s="110">
        <f t="shared" si="7"/>
        <v>-15</v>
      </c>
      <c r="F48" s="84">
        <f>$A48</f>
        <v>0</v>
      </c>
      <c r="G48" s="85">
        <f>IF('ＤＡＴＡ入力'!B59="","",'ＤＡＴＡ入力'!B59)</f>
      </c>
      <c r="H48" s="86" t="str">
        <f>IF('ＤＡＴＡ入力'!M59="","－",'ＤＡＴＡ入力'!M59)</f>
        <v>－</v>
      </c>
      <c r="I48" s="87">
        <f t="shared" si="4"/>
        <v>25</v>
      </c>
      <c r="J48" s="88">
        <f t="shared" si="4"/>
        <v>-25</v>
      </c>
      <c r="K48" s="96">
        <f>$A48</f>
        <v>0</v>
      </c>
      <c r="L48" s="97">
        <f>IF('ＤＡＴＡ入力'!B59="","",'ＤＡＴＡ入力'!B59)</f>
      </c>
      <c r="M48" s="98" t="str">
        <f>IF('ＤＡＴＡ入力'!U59="","－",'ＤＡＴＡ入力'!U59)</f>
        <v>－</v>
      </c>
      <c r="N48" s="98">
        <f t="shared" si="5"/>
        <v>25</v>
      </c>
      <c r="O48" s="99">
        <f t="shared" si="5"/>
        <v>-15</v>
      </c>
      <c r="P48" s="12">
        <f>$A48</f>
        <v>0</v>
      </c>
      <c r="Q48" s="13">
        <f>IF('ＤＡＴＡ入力'!Z59="","",'ＤＡＴＡ入力'!Z59)</f>
      </c>
      <c r="R48" s="29" t="str">
        <f>IF('ＤＡＴＡ入力'!AC59="","－",'ＤＡＴＡ入力'!AC59)</f>
        <v>－</v>
      </c>
      <c r="S48" s="14">
        <f t="shared" si="6"/>
        <v>15</v>
      </c>
      <c r="T48" s="15">
        <f t="shared" si="6"/>
        <v>-15</v>
      </c>
    </row>
    <row r="49" spans="1:20" ht="13.5">
      <c r="A49" s="107"/>
      <c r="B49" s="108">
        <f>IF('ＤＡＴＡ入力'!B60="","",'ＤＡＴＡ入力'!B60)</f>
      </c>
      <c r="C49" s="109" t="str">
        <f>IF('ＤＡＴＡ入力'!E60="","－",'ＤＡＴＡ入力'!E60)</f>
        <v>－</v>
      </c>
      <c r="D49" s="32">
        <f t="shared" si="7"/>
        <v>15</v>
      </c>
      <c r="E49" s="110">
        <f t="shared" si="7"/>
        <v>-15</v>
      </c>
      <c r="F49" s="84"/>
      <c r="G49" s="85">
        <f>IF('ＤＡＴＡ入力'!B60="","",'ＤＡＴＡ入力'!B60)</f>
      </c>
      <c r="H49" s="86" t="str">
        <f>IF('ＤＡＴＡ入力'!M60="","－",'ＤＡＴＡ入力'!M60)</f>
        <v>－</v>
      </c>
      <c r="I49" s="87">
        <f t="shared" si="4"/>
        <v>25</v>
      </c>
      <c r="J49" s="88">
        <f t="shared" si="4"/>
        <v>-25</v>
      </c>
      <c r="K49" s="96"/>
      <c r="L49" s="97">
        <f>IF('ＤＡＴＡ入力'!B60="","",'ＤＡＴＡ入力'!B60)</f>
      </c>
      <c r="M49" s="98" t="str">
        <f>IF('ＤＡＴＡ入力'!U60="","－",'ＤＡＴＡ入力'!U60)</f>
        <v>－</v>
      </c>
      <c r="N49" s="98">
        <f t="shared" si="5"/>
        <v>25</v>
      </c>
      <c r="O49" s="99">
        <f t="shared" si="5"/>
        <v>-15</v>
      </c>
      <c r="P49" s="12"/>
      <c r="Q49" s="13">
        <f>IF('ＤＡＴＡ入力'!Z60="","",'ＤＡＴＡ入力'!Z60)</f>
      </c>
      <c r="R49" s="29" t="str">
        <f>IF('ＤＡＴＡ入力'!AC60="","－",'ＤＡＴＡ入力'!AC60)</f>
        <v>－</v>
      </c>
      <c r="S49" s="14">
        <f t="shared" si="6"/>
        <v>15</v>
      </c>
      <c r="T49" s="15">
        <f t="shared" si="6"/>
        <v>-15</v>
      </c>
    </row>
    <row r="50" spans="1:20" ht="13.5">
      <c r="A50" s="107">
        <f>'ＤＡＴＡ入力'!A61</f>
        <v>0</v>
      </c>
      <c r="B50" s="108">
        <f>IF('ＤＡＴＡ入力'!B61="","",'ＤＡＴＡ入力'!B61)</f>
      </c>
      <c r="C50" s="109" t="str">
        <f>IF('ＤＡＴＡ入力'!E61="","－",'ＤＡＴＡ入力'!E61)</f>
        <v>－</v>
      </c>
      <c r="D50" s="32">
        <f t="shared" si="7"/>
        <v>15</v>
      </c>
      <c r="E50" s="110">
        <f t="shared" si="7"/>
        <v>-15</v>
      </c>
      <c r="F50" s="84">
        <f>$A50</f>
        <v>0</v>
      </c>
      <c r="G50" s="85">
        <f>IF('ＤＡＴＡ入力'!B61="","",'ＤＡＴＡ入力'!B61)</f>
      </c>
      <c r="H50" s="86" t="str">
        <f>IF('ＤＡＴＡ入力'!M61="","－",'ＤＡＴＡ入力'!M61)</f>
        <v>－</v>
      </c>
      <c r="I50" s="87">
        <f t="shared" si="4"/>
        <v>25</v>
      </c>
      <c r="J50" s="88">
        <f t="shared" si="4"/>
        <v>-25</v>
      </c>
      <c r="K50" s="96">
        <f>$A50</f>
        <v>0</v>
      </c>
      <c r="L50" s="97">
        <f>IF('ＤＡＴＡ入力'!B61="","",'ＤＡＴＡ入力'!B61)</f>
      </c>
      <c r="M50" s="98" t="str">
        <f>IF('ＤＡＴＡ入力'!U61="","－",'ＤＡＴＡ入力'!U61)</f>
        <v>－</v>
      </c>
      <c r="N50" s="98">
        <f t="shared" si="5"/>
        <v>25</v>
      </c>
      <c r="O50" s="99">
        <f t="shared" si="5"/>
        <v>-15</v>
      </c>
      <c r="P50" s="12">
        <f>$A50</f>
        <v>0</v>
      </c>
      <c r="Q50" s="13">
        <f>IF('ＤＡＴＡ入力'!Z61="","",'ＤＡＴＡ入力'!Z61)</f>
      </c>
      <c r="R50" s="29" t="str">
        <f>IF('ＤＡＴＡ入力'!AC61="","－",'ＤＡＴＡ入力'!AC61)</f>
        <v>－</v>
      </c>
      <c r="S50" s="14">
        <f t="shared" si="6"/>
        <v>15</v>
      </c>
      <c r="T50" s="15">
        <f t="shared" si="6"/>
        <v>-15</v>
      </c>
    </row>
    <row r="51" spans="1:20" ht="14.25" thickBot="1">
      <c r="A51" s="111"/>
      <c r="B51" s="112">
        <f>IF('ＤＡＴＡ入力'!B62="","",'ＤＡＴＡ入力'!B62)</f>
      </c>
      <c r="C51" s="113" t="str">
        <f>IF('ＤＡＴＡ入力'!E62="","－",'ＤＡＴＡ入力'!E62)</f>
        <v>－</v>
      </c>
      <c r="D51" s="33">
        <f t="shared" si="7"/>
        <v>15</v>
      </c>
      <c r="E51" s="114">
        <f t="shared" si="7"/>
        <v>-15</v>
      </c>
      <c r="F51" s="89"/>
      <c r="G51" s="90">
        <f>IF('ＤＡＴＡ入力'!B62="","",'ＤＡＴＡ入力'!B62)</f>
      </c>
      <c r="H51" s="91" t="str">
        <f>IF('ＤＡＴＡ入力'!M62="","－",'ＤＡＴＡ入力'!M62)</f>
        <v>－</v>
      </c>
      <c r="I51" s="92">
        <f t="shared" si="4"/>
        <v>25</v>
      </c>
      <c r="J51" s="93">
        <f t="shared" si="4"/>
        <v>-25</v>
      </c>
      <c r="K51" s="100"/>
      <c r="L51" s="101">
        <f>IF('ＤＡＴＡ入力'!B62="","",'ＤＡＴＡ入力'!B62)</f>
      </c>
      <c r="M51" s="102" t="str">
        <f>IF('ＤＡＴＡ入力'!U62="","－",'ＤＡＴＡ入力'!U62)</f>
        <v>－</v>
      </c>
      <c r="N51" s="102">
        <f t="shared" si="5"/>
        <v>25</v>
      </c>
      <c r="O51" s="103">
        <f t="shared" si="5"/>
        <v>-15</v>
      </c>
      <c r="P51" s="16"/>
      <c r="Q51" s="17">
        <f>IF('ＤＡＴＡ入力'!Z62="","",'ＤＡＴＡ入力'!Z62)</f>
      </c>
      <c r="R51" s="30" t="str">
        <f>IF('ＤＡＴＡ入力'!AC62="","－",'ＤＡＴＡ入力'!AC62)</f>
        <v>－</v>
      </c>
      <c r="S51" s="18">
        <f t="shared" si="6"/>
        <v>15</v>
      </c>
      <c r="T51" s="19">
        <f t="shared" si="6"/>
        <v>-15</v>
      </c>
    </row>
    <row r="53" spans="4:20" ht="13.5">
      <c r="D53">
        <f>IF(ISBLANK('ＤＡＴＡ入力'!$H$4),10000,'ＤＡＴＡ入力'!$H$4)</f>
        <v>30</v>
      </c>
      <c r="E53">
        <f>IF(ISBLANK('ＤＡＴＡ入力'!$J$4),-10000,'ＤＡＴＡ入力'!$J$4)</f>
        <v>-30</v>
      </c>
      <c r="I53">
        <f>IF(ISBLANK('ＤＡＴＡ入力'!$H$5),10000,'ＤＡＴＡ入力'!$H$5)</f>
        <v>50</v>
      </c>
      <c r="J53">
        <f>IF(ISBLANK('ＤＡＴＡ入力'!$J$5),-10000,'ＤＡＴＡ入力'!$J$5)</f>
        <v>-50</v>
      </c>
      <c r="N53">
        <f>IF(ISBLANK('ＤＡＴＡ入力'!$H$6),10000,'ＤＡＴＡ入力'!$H$6)</f>
        <v>50</v>
      </c>
      <c r="O53">
        <f>IF(ISBLANK('ＤＡＴＡ入力'!$J$6),-10000,'ＤＡＴＡ入力'!$J$6)</f>
        <v>-30</v>
      </c>
      <c r="S53">
        <f>IF(ISBLANK('ＤＡＴＡ入力'!$H$7),10000,'ＤＡＴＡ入力'!$H$7)</f>
        <v>30</v>
      </c>
      <c r="T53">
        <f>IF(ISBLANK('ＤＡＴＡ入力'!$J$7),-10000,'ＤＡＴＡ入力'!$J$7)</f>
        <v>-30</v>
      </c>
    </row>
  </sheetData>
  <sheetProtection sheet="1" objects="1" scenarios="1"/>
  <mergeCells count="15">
    <mergeCell ref="A19:D20"/>
    <mergeCell ref="A21:B21"/>
    <mergeCell ref="F21:G21"/>
    <mergeCell ref="K21:L21"/>
    <mergeCell ref="P3:Q3"/>
    <mergeCell ref="A1:D2"/>
    <mergeCell ref="A3:B3"/>
    <mergeCell ref="F3:G3"/>
    <mergeCell ref="K3:L3"/>
    <mergeCell ref="P21:Q21"/>
    <mergeCell ref="A37:D38"/>
    <mergeCell ref="A39:B39"/>
    <mergeCell ref="F39:G39"/>
    <mergeCell ref="K39:L39"/>
    <mergeCell ref="P39:Q39"/>
  </mergeCells>
  <printOptions/>
  <pageMargins left="0.787" right="0.787" top="0.984" bottom="0.984"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H21" sqref="H21"/>
    </sheetView>
  </sheetViews>
  <sheetFormatPr defaultColWidth="9.00390625" defaultRowHeight="13.5"/>
  <sheetData/>
  <sheetProtection/>
  <printOptions/>
  <pageMargins left="0.787" right="0.787" top="0.984" bottom="0.984" header="0.512" footer="0.51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3"/>
  <dimension ref="A1:AC34"/>
  <sheetViews>
    <sheetView zoomScalePageLayoutView="0" workbookViewId="0" topLeftCell="A1">
      <selection activeCell="B6" sqref="B6"/>
    </sheetView>
  </sheetViews>
  <sheetFormatPr defaultColWidth="9.00390625" defaultRowHeight="13.5"/>
  <cols>
    <col min="1" max="1" width="3.25390625" style="5" customWidth="1"/>
    <col min="2" max="2" width="6.625" style="5" customWidth="1"/>
    <col min="3" max="3" width="5.625" style="5" customWidth="1"/>
    <col min="4" max="5" width="9.625" style="5" customWidth="1"/>
    <col min="6" max="7" width="4.625" style="5" customWidth="1"/>
    <col min="8" max="8" width="8.625" style="5" customWidth="1"/>
    <col min="9" max="9" width="6.625" style="5" customWidth="1"/>
    <col min="10" max="10" width="5.625" style="5" customWidth="1"/>
    <col min="11" max="12" width="9.625" style="5" customWidth="1"/>
    <col min="13" max="14" width="4.625" style="5" customWidth="1"/>
    <col min="15" max="15" width="8.625" style="5" customWidth="1"/>
    <col min="16" max="16" width="6.625" style="5" customWidth="1"/>
    <col min="17" max="17" width="5.625" style="5" customWidth="1"/>
    <col min="18" max="19" width="9.625" style="5" customWidth="1"/>
    <col min="20" max="21" width="4.625" style="5" customWidth="1"/>
    <col min="22" max="23" width="6.625" style="5" customWidth="1"/>
    <col min="24" max="24" width="5.625" style="5" customWidth="1"/>
    <col min="25" max="26" width="9.625" style="5" customWidth="1"/>
    <col min="27" max="28" width="4.625" style="5" customWidth="1"/>
    <col min="29" max="29" width="8.625" style="5" customWidth="1"/>
    <col min="30" max="16384" width="9.00390625" style="5" customWidth="1"/>
  </cols>
  <sheetData>
    <row r="1" spans="1:29" ht="29.25" customHeight="1">
      <c r="A1" s="238" t="s">
        <v>24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115"/>
      <c r="AC1" s="26"/>
    </row>
    <row r="2" ht="29.25" customHeight="1" thickBot="1">
      <c r="AC2" s="167" t="s">
        <v>37</v>
      </c>
    </row>
    <row r="3" spans="2:29" ht="18" customHeight="1">
      <c r="B3" s="139" t="s">
        <v>20</v>
      </c>
      <c r="C3" s="139"/>
      <c r="D3" s="137" t="str">
        <f>'ＤＡＴＡ入力'!Q3</f>
        <v>○○○○　改良工事</v>
      </c>
      <c r="E3" s="137"/>
      <c r="F3" s="137"/>
      <c r="G3" s="137"/>
      <c r="H3" s="137"/>
      <c r="I3" s="31"/>
      <c r="J3" s="31"/>
      <c r="K3" s="22"/>
      <c r="L3" s="22"/>
      <c r="M3" s="22"/>
      <c r="O3" s="143"/>
      <c r="P3" s="144"/>
      <c r="Q3" s="144"/>
      <c r="R3" s="144"/>
      <c r="S3" s="144"/>
      <c r="T3" s="144"/>
      <c r="U3" s="144"/>
      <c r="V3" s="144"/>
      <c r="W3" s="144"/>
      <c r="X3" s="144"/>
      <c r="Y3" s="144"/>
      <c r="Z3" s="144"/>
      <c r="AA3" s="144"/>
      <c r="AB3" s="144"/>
      <c r="AC3" s="145"/>
    </row>
    <row r="4" spans="2:29" ht="18" customHeight="1">
      <c r="B4" s="140"/>
      <c r="C4" s="140"/>
      <c r="D4" s="138"/>
      <c r="E4" s="138"/>
      <c r="F4" s="138"/>
      <c r="G4" s="138"/>
      <c r="H4" s="138"/>
      <c r="I4" s="21"/>
      <c r="J4" s="21"/>
      <c r="K4" s="20"/>
      <c r="L4" s="22"/>
      <c r="M4" s="22"/>
      <c r="O4" s="146"/>
      <c r="P4" s="147"/>
      <c r="Q4" s="147"/>
      <c r="R4" s="147"/>
      <c r="S4" s="147"/>
      <c r="T4" s="147"/>
      <c r="U4" s="147"/>
      <c r="V4" s="147"/>
      <c r="W4" s="147"/>
      <c r="X4" s="147"/>
      <c r="Y4" s="147"/>
      <c r="Z4" s="147"/>
      <c r="AA4" s="147"/>
      <c r="AB4" s="147"/>
      <c r="AC4" s="148"/>
    </row>
    <row r="5" spans="2:29" ht="18" customHeight="1">
      <c r="B5" s="139" t="s">
        <v>93</v>
      </c>
      <c r="C5" s="139"/>
      <c r="D5" s="137" t="str">
        <f>'ＤＡＴＡ入力'!Q4</f>
        <v>○○建設㈱　</v>
      </c>
      <c r="E5" s="137"/>
      <c r="F5" s="137"/>
      <c r="G5" s="137"/>
      <c r="H5" s="137"/>
      <c r="I5" s="31"/>
      <c r="J5" s="31"/>
      <c r="K5" s="22"/>
      <c r="L5" s="22"/>
      <c r="M5" s="22"/>
      <c r="O5" s="146"/>
      <c r="P5" s="147"/>
      <c r="Q5" s="147"/>
      <c r="R5" s="147"/>
      <c r="S5" s="147"/>
      <c r="T5" s="147"/>
      <c r="U5" s="147"/>
      <c r="V5" s="147"/>
      <c r="W5" s="147"/>
      <c r="X5" s="147"/>
      <c r="Y5" s="147"/>
      <c r="Z5" s="147"/>
      <c r="AA5" s="147"/>
      <c r="AB5" s="147"/>
      <c r="AC5" s="148"/>
    </row>
    <row r="6" spans="2:29" ht="18" customHeight="1">
      <c r="B6" s="140"/>
      <c r="C6" s="140"/>
      <c r="D6" s="138"/>
      <c r="E6" s="138"/>
      <c r="F6" s="138"/>
      <c r="G6" s="138"/>
      <c r="H6" s="138"/>
      <c r="I6" s="23"/>
      <c r="J6" s="23"/>
      <c r="K6" s="22"/>
      <c r="L6" s="22"/>
      <c r="M6" s="22"/>
      <c r="O6" s="146"/>
      <c r="P6" s="147"/>
      <c r="Q6" s="147"/>
      <c r="R6" s="147"/>
      <c r="S6" s="147"/>
      <c r="T6" s="147"/>
      <c r="U6" s="147"/>
      <c r="V6" s="147"/>
      <c r="W6" s="147"/>
      <c r="X6" s="147"/>
      <c r="Y6" s="147"/>
      <c r="Z6" s="147"/>
      <c r="AA6" s="147"/>
      <c r="AB6" s="147"/>
      <c r="AC6" s="148"/>
    </row>
    <row r="7" spans="2:29" ht="18" customHeight="1">
      <c r="B7" s="139" t="s">
        <v>21</v>
      </c>
      <c r="C7" s="139"/>
      <c r="D7" s="137" t="str">
        <f>'ＤＡＴＡ入力'!Q5</f>
        <v>○○　○○　敏行</v>
      </c>
      <c r="E7" s="137"/>
      <c r="F7" s="137"/>
      <c r="G7" s="137"/>
      <c r="H7" s="137" t="s">
        <v>29</v>
      </c>
      <c r="I7" s="31"/>
      <c r="J7" s="31"/>
      <c r="K7" s="22"/>
      <c r="L7" s="22"/>
      <c r="M7" s="22"/>
      <c r="O7" s="146"/>
      <c r="P7" s="147"/>
      <c r="Q7" s="147"/>
      <c r="R7" s="147"/>
      <c r="S7" s="147"/>
      <c r="T7" s="147"/>
      <c r="U7" s="147"/>
      <c r="V7" s="147"/>
      <c r="W7" s="147"/>
      <c r="X7" s="147"/>
      <c r="Y7" s="147"/>
      <c r="Z7" s="147"/>
      <c r="AA7" s="147"/>
      <c r="AB7" s="147"/>
      <c r="AC7" s="148"/>
    </row>
    <row r="8" spans="2:29" ht="18" customHeight="1">
      <c r="B8" s="140"/>
      <c r="C8" s="140"/>
      <c r="D8" s="138"/>
      <c r="E8" s="138"/>
      <c r="F8" s="138"/>
      <c r="G8" s="138"/>
      <c r="H8" s="138"/>
      <c r="I8" s="23"/>
      <c r="J8" s="23"/>
      <c r="K8" s="22"/>
      <c r="L8" s="22"/>
      <c r="M8" s="22"/>
      <c r="O8" s="146"/>
      <c r="P8" s="147"/>
      <c r="Q8" s="147"/>
      <c r="R8" s="147"/>
      <c r="S8" s="147"/>
      <c r="T8" s="147"/>
      <c r="U8" s="147"/>
      <c r="V8" s="147"/>
      <c r="W8" s="147"/>
      <c r="X8" s="147"/>
      <c r="Y8" s="147"/>
      <c r="Z8" s="147"/>
      <c r="AA8" s="147"/>
      <c r="AB8" s="147"/>
      <c r="AC8" s="148"/>
    </row>
    <row r="9" spans="2:29" ht="18" customHeight="1">
      <c r="B9" s="139" t="s">
        <v>4</v>
      </c>
      <c r="C9" s="139"/>
      <c r="D9" s="137" t="str">
        <f>'ＤＡＴＡ入力'!F2</f>
        <v>擁壁工</v>
      </c>
      <c r="E9" s="137"/>
      <c r="F9" s="137"/>
      <c r="G9" s="137"/>
      <c r="H9" s="137"/>
      <c r="I9" s="31"/>
      <c r="J9" s="31" t="s">
        <v>46</v>
      </c>
      <c r="K9" s="22"/>
      <c r="L9" s="22"/>
      <c r="M9" s="22"/>
      <c r="O9" s="146"/>
      <c r="P9" s="147"/>
      <c r="Q9" s="147"/>
      <c r="R9" s="147"/>
      <c r="S9" s="147"/>
      <c r="T9" s="147"/>
      <c r="U9" s="147"/>
      <c r="V9" s="147"/>
      <c r="W9" s="147"/>
      <c r="X9" s="147"/>
      <c r="Y9" s="147"/>
      <c r="Z9" s="147"/>
      <c r="AA9" s="147"/>
      <c r="AB9" s="147"/>
      <c r="AC9" s="148"/>
    </row>
    <row r="10" spans="2:29" ht="18" customHeight="1">
      <c r="B10" s="140"/>
      <c r="C10" s="140"/>
      <c r="D10" s="138"/>
      <c r="E10" s="138"/>
      <c r="F10" s="138"/>
      <c r="G10" s="138"/>
      <c r="H10" s="138"/>
      <c r="I10" s="23"/>
      <c r="J10" s="23"/>
      <c r="K10" s="22"/>
      <c r="L10" s="22"/>
      <c r="M10" s="22"/>
      <c r="O10" s="146"/>
      <c r="P10" s="147"/>
      <c r="Q10" s="147"/>
      <c r="R10" s="147"/>
      <c r="S10" s="147"/>
      <c r="T10" s="147"/>
      <c r="U10" s="147"/>
      <c r="V10" s="147"/>
      <c r="W10" s="147"/>
      <c r="X10" s="147"/>
      <c r="Y10" s="147"/>
      <c r="Z10" s="147"/>
      <c r="AA10" s="147"/>
      <c r="AB10" s="147"/>
      <c r="AC10" s="148"/>
    </row>
    <row r="11" spans="2:29" ht="18" customHeight="1">
      <c r="B11" s="139" t="s">
        <v>22</v>
      </c>
      <c r="C11" s="139"/>
      <c r="D11" s="137" t="str">
        <f>'ＤＡＴＡ入力'!F3</f>
        <v>9号擁壁工</v>
      </c>
      <c r="E11" s="137"/>
      <c r="F11" s="137"/>
      <c r="G11" s="137"/>
      <c r="H11" s="137"/>
      <c r="I11" s="31"/>
      <c r="J11" s="31" t="s">
        <v>9</v>
      </c>
      <c r="K11" s="22"/>
      <c r="L11" s="22"/>
      <c r="M11" s="22"/>
      <c r="O11" s="146"/>
      <c r="P11" s="147"/>
      <c r="Q11" s="147"/>
      <c r="R11" s="147"/>
      <c r="S11" s="147"/>
      <c r="T11" s="147"/>
      <c r="U11" s="147"/>
      <c r="V11" s="147"/>
      <c r="W11" s="147"/>
      <c r="X11" s="147"/>
      <c r="Y11" s="147"/>
      <c r="Z11" s="147"/>
      <c r="AA11" s="147"/>
      <c r="AB11" s="147"/>
      <c r="AC11" s="148"/>
    </row>
    <row r="12" spans="2:29" ht="18" customHeight="1">
      <c r="B12" s="140"/>
      <c r="C12" s="140"/>
      <c r="D12" s="138"/>
      <c r="E12" s="138"/>
      <c r="F12" s="138"/>
      <c r="G12" s="138"/>
      <c r="H12" s="138"/>
      <c r="I12" s="23"/>
      <c r="J12" s="31" t="s">
        <v>47</v>
      </c>
      <c r="K12" s="22"/>
      <c r="L12" s="22"/>
      <c r="M12" s="22"/>
      <c r="O12" s="146"/>
      <c r="P12" s="147"/>
      <c r="Q12" s="147"/>
      <c r="R12" s="147"/>
      <c r="S12" s="147"/>
      <c r="T12" s="147"/>
      <c r="U12" s="147"/>
      <c r="V12" s="147"/>
      <c r="W12" s="147"/>
      <c r="X12" s="147"/>
      <c r="Y12" s="147"/>
      <c r="Z12" s="147"/>
      <c r="AA12" s="147"/>
      <c r="AB12" s="147"/>
      <c r="AC12" s="148"/>
    </row>
    <row r="13" spans="2:29" ht="18" customHeight="1">
      <c r="B13" s="139" t="s">
        <v>23</v>
      </c>
      <c r="C13" s="139"/>
      <c r="D13" s="137" t="str">
        <f>'ＤＡＴＡ入力'!Q6</f>
        <v>D№0-1.5～D№0+6.4</v>
      </c>
      <c r="E13" s="137"/>
      <c r="F13" s="137"/>
      <c r="G13" s="137"/>
      <c r="H13" s="137"/>
      <c r="I13" s="31"/>
      <c r="J13" s="31" t="s">
        <v>48</v>
      </c>
      <c r="K13" s="22"/>
      <c r="L13" s="22"/>
      <c r="M13" s="22"/>
      <c r="O13" s="146"/>
      <c r="P13" s="147"/>
      <c r="Q13" s="147"/>
      <c r="R13" s="147"/>
      <c r="S13" s="147"/>
      <c r="T13" s="147"/>
      <c r="U13" s="147"/>
      <c r="V13" s="147"/>
      <c r="W13" s="147"/>
      <c r="X13" s="147"/>
      <c r="Y13" s="147"/>
      <c r="Z13" s="147"/>
      <c r="AA13" s="147"/>
      <c r="AB13" s="147"/>
      <c r="AC13" s="148"/>
    </row>
    <row r="14" spans="10:29" ht="18" customHeight="1" thickBot="1">
      <c r="J14" s="22"/>
      <c r="K14" s="22"/>
      <c r="L14" s="22"/>
      <c r="M14" s="22"/>
      <c r="N14" s="22"/>
      <c r="O14" s="149"/>
      <c r="P14" s="150"/>
      <c r="Q14" s="150"/>
      <c r="R14" s="150"/>
      <c r="S14" s="150"/>
      <c r="T14" s="150"/>
      <c r="U14" s="150"/>
      <c r="V14" s="150"/>
      <c r="W14" s="150"/>
      <c r="X14" s="150"/>
      <c r="Y14" s="150"/>
      <c r="Z14" s="150"/>
      <c r="AA14" s="150"/>
      <c r="AB14" s="150"/>
      <c r="AC14" s="151"/>
    </row>
    <row r="15" ht="18" customHeight="1" thickBot="1"/>
    <row r="16" spans="2:29" ht="18" customHeight="1">
      <c r="B16" s="244" t="s">
        <v>4</v>
      </c>
      <c r="C16" s="245"/>
      <c r="D16" s="246" t="str">
        <f>IF('ＤＡＴＡ入力'!F3="","",'ＤＡＴＡ入力'!F3)</f>
        <v>9号擁壁工</v>
      </c>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8"/>
    </row>
    <row r="17" spans="2:29" ht="18" customHeight="1">
      <c r="B17" s="279" t="s">
        <v>8</v>
      </c>
      <c r="C17" s="280"/>
      <c r="D17" s="281" t="str">
        <f>'ＤＡＴＡ入力'!F4</f>
        <v>天端高▽EL</v>
      </c>
      <c r="E17" s="282"/>
      <c r="F17" s="282"/>
      <c r="G17" s="282"/>
      <c r="H17" s="283"/>
      <c r="I17" s="242" t="s">
        <v>8</v>
      </c>
      <c r="J17" s="243"/>
      <c r="K17" s="249" t="str">
        <f>IF('ＤＡＴＡ入力'!F5="","",'ＤＡＴＡ入力'!F5)</f>
        <v>擁壁高H</v>
      </c>
      <c r="L17" s="250"/>
      <c r="M17" s="250"/>
      <c r="N17" s="250"/>
      <c r="O17" s="251"/>
      <c r="P17" s="265" t="s">
        <v>8</v>
      </c>
      <c r="Q17" s="266"/>
      <c r="R17" s="267" t="str">
        <f>IF('ＤＡＴＡ入力'!F6="","",'ＤＡＴＡ入力'!F6)</f>
        <v>天端幅W1</v>
      </c>
      <c r="S17" s="267"/>
      <c r="T17" s="267"/>
      <c r="U17" s="268"/>
      <c r="V17" s="269"/>
      <c r="W17" s="260" t="s">
        <v>8</v>
      </c>
      <c r="X17" s="261"/>
      <c r="Y17" s="262" t="str">
        <f>IF('ＤＡＴＡ入力'!F7="","",'ＤＡＴＡ入力'!F7)</f>
        <v>底盤幅W2</v>
      </c>
      <c r="Z17" s="262"/>
      <c r="AA17" s="262"/>
      <c r="AB17" s="263"/>
      <c r="AC17" s="264"/>
    </row>
    <row r="18" spans="2:29" ht="18" customHeight="1">
      <c r="B18" s="290" t="s">
        <v>31</v>
      </c>
      <c r="C18" s="291"/>
      <c r="D18" s="154" t="s">
        <v>6</v>
      </c>
      <c r="E18" s="155" t="s">
        <v>7</v>
      </c>
      <c r="F18" s="284"/>
      <c r="G18" s="285"/>
      <c r="H18" s="286"/>
      <c r="I18" s="292" t="s">
        <v>31</v>
      </c>
      <c r="J18" s="293"/>
      <c r="K18" s="57" t="s">
        <v>6</v>
      </c>
      <c r="L18" s="58" t="s">
        <v>7</v>
      </c>
      <c r="M18" s="252"/>
      <c r="N18" s="253"/>
      <c r="O18" s="254"/>
      <c r="P18" s="273" t="s">
        <v>31</v>
      </c>
      <c r="Q18" s="274"/>
      <c r="R18" s="36" t="s">
        <v>6</v>
      </c>
      <c r="S18" s="37" t="s">
        <v>7</v>
      </c>
      <c r="T18" s="270"/>
      <c r="U18" s="271"/>
      <c r="V18" s="272"/>
      <c r="W18" s="275" t="s">
        <v>31</v>
      </c>
      <c r="X18" s="276"/>
      <c r="Y18" s="48" t="s">
        <v>6</v>
      </c>
      <c r="Z18" s="49" t="s">
        <v>7</v>
      </c>
      <c r="AA18" s="239"/>
      <c r="AB18" s="240"/>
      <c r="AC18" s="241"/>
    </row>
    <row r="19" spans="2:29" ht="18" customHeight="1">
      <c r="B19" s="294" t="str">
        <f>'ＤＡＴＡ入力'!L4</f>
        <v>㎜</v>
      </c>
      <c r="C19" s="295"/>
      <c r="D19" s="156">
        <f>IF(ISBLANK('ＤＡＴＡ入力'!H4),"",'ＤＡＴＡ入力'!H4)</f>
        <v>30</v>
      </c>
      <c r="E19" s="156">
        <f>IF(ISBLANK('ＤＡＴＡ入力'!J4),"",'ＤＡＴＡ入力'!J4)</f>
        <v>-30</v>
      </c>
      <c r="F19" s="287"/>
      <c r="G19" s="288"/>
      <c r="H19" s="289"/>
      <c r="I19" s="296" t="str">
        <f>'ＤＡＴＡ入力'!L5</f>
        <v>㎜</v>
      </c>
      <c r="J19" s="297"/>
      <c r="K19" s="59">
        <f>IF(ISBLANK('ＤＡＴＡ入力'!H5),"",'ＤＡＴＡ入力'!H5)</f>
        <v>50</v>
      </c>
      <c r="L19" s="60">
        <f>IF(ISBLANK('ＤＡＴＡ入力'!J5),"",'ＤＡＴＡ入力'!J5)</f>
        <v>-50</v>
      </c>
      <c r="M19" s="255"/>
      <c r="N19" s="256"/>
      <c r="O19" s="257"/>
      <c r="P19" s="277" t="str">
        <f>'ＤＡＴＡ入力'!L6</f>
        <v>㎜</v>
      </c>
      <c r="Q19" s="278"/>
      <c r="R19" s="38">
        <f>IF(ISBLANK('ＤＡＴＡ入力'!H6),"",'ＤＡＴＡ入力'!H6)</f>
        <v>50</v>
      </c>
      <c r="S19" s="38">
        <f>IF(ISBLANK('ＤＡＴＡ入力'!J6),"",'ＤＡＴＡ入力'!J6)</f>
        <v>-30</v>
      </c>
      <c r="T19" s="270"/>
      <c r="U19" s="271"/>
      <c r="V19" s="272"/>
      <c r="W19" s="258" t="str">
        <f>'ＤＡＴＡ入力'!L7</f>
        <v>㎜</v>
      </c>
      <c r="X19" s="259"/>
      <c r="Y19" s="50">
        <f>IF(ISBLANK('ＤＡＴＡ入力'!H7),"",'ＤＡＴＡ入力'!H7)</f>
        <v>30</v>
      </c>
      <c r="Z19" s="50">
        <f>IF(ISBLANK('ＤＡＴＡ入力'!J7),"",'ＤＡＴＡ入力'!J7)</f>
        <v>-30</v>
      </c>
      <c r="AA19" s="239"/>
      <c r="AB19" s="240"/>
      <c r="AC19" s="241"/>
    </row>
    <row r="20" spans="2:29" ht="18" customHeight="1">
      <c r="B20" s="279" t="s">
        <v>0</v>
      </c>
      <c r="C20" s="280"/>
      <c r="D20" s="157" t="s">
        <v>1</v>
      </c>
      <c r="E20" s="152" t="s">
        <v>2</v>
      </c>
      <c r="F20" s="152" t="s">
        <v>19</v>
      </c>
      <c r="G20" s="158" t="str">
        <f>'ＤＡＴＡ入力'!L4</f>
        <v>㎜</v>
      </c>
      <c r="H20" s="153" t="s">
        <v>5</v>
      </c>
      <c r="I20" s="242" t="s">
        <v>0</v>
      </c>
      <c r="J20" s="243"/>
      <c r="K20" s="61" t="s">
        <v>1</v>
      </c>
      <c r="L20" s="56" t="s">
        <v>2</v>
      </c>
      <c r="M20" s="56" t="s">
        <v>19</v>
      </c>
      <c r="N20" s="131" t="str">
        <f>'ＤＡＴＡ入力'!L5</f>
        <v>㎜</v>
      </c>
      <c r="O20" s="62" t="s">
        <v>5</v>
      </c>
      <c r="P20" s="265" t="s">
        <v>0</v>
      </c>
      <c r="Q20" s="266"/>
      <c r="R20" s="34" t="s">
        <v>1</v>
      </c>
      <c r="S20" s="34" t="s">
        <v>2</v>
      </c>
      <c r="T20" s="77" t="s">
        <v>19</v>
      </c>
      <c r="U20" s="132" t="str">
        <f>'ＤＡＴＡ入力'!L6</f>
        <v>㎜</v>
      </c>
      <c r="V20" s="35" t="s">
        <v>5</v>
      </c>
      <c r="W20" s="260" t="s">
        <v>0</v>
      </c>
      <c r="X20" s="261"/>
      <c r="Y20" s="46" t="s">
        <v>1</v>
      </c>
      <c r="Z20" s="46" t="s">
        <v>2</v>
      </c>
      <c r="AA20" s="130" t="s">
        <v>19</v>
      </c>
      <c r="AB20" s="133" t="str">
        <f>'ＤＡＴＡ入力'!L7</f>
        <v>㎜</v>
      </c>
      <c r="AC20" s="47" t="s">
        <v>5</v>
      </c>
    </row>
    <row r="21" spans="2:29" ht="18" customHeight="1">
      <c r="B21" s="159" t="str">
        <f>IF('ＤＡＴＡ入力'!A15=0,"",'ＤＡＴＡ入力'!A15)</f>
        <v>D№0</v>
      </c>
      <c r="C21" s="160">
        <f>IF('ＤＡＴＡ入力'!B15=0,"",'ＤＡＴＡ入力'!B15)</f>
        <v>-1.5</v>
      </c>
      <c r="D21" s="156">
        <f>IF('ＤＡＴＡ入力'!C15=0,"",'ＤＡＴＡ入力'!C15)</f>
        <v>75639</v>
      </c>
      <c r="E21" s="161">
        <f>IF('ＤＡＴＡ入力'!D15=0,"",'ＤＡＴＡ入力'!D15)</f>
        <v>75641</v>
      </c>
      <c r="F21" s="298">
        <f>IF('ＤＡＴＡ入力'!E15="","",'ＤＡＴＡ入力'!E15)</f>
        <v>2</v>
      </c>
      <c r="G21" s="299"/>
      <c r="H21" s="153" t="str">
        <f>IF(AND(F21&gt;'グラフ計算用'!$E$17,F21&lt;'グラフ計算用'!$D$17),"OK","NG")</f>
        <v>OK</v>
      </c>
      <c r="I21" s="63" t="str">
        <f aca="true" t="shared" si="0" ref="I21:I32">B21</f>
        <v>D№0</v>
      </c>
      <c r="J21" s="173">
        <f>IF('ＤＡＴＡ入力'!J15=0,"",'ＤＡＴＡ入力'!J15)</f>
        <v>-1.5</v>
      </c>
      <c r="K21" s="59">
        <f>IF('ＤＡＴＡ入力'!K15=0,"",'ＤＡＴＡ入力'!K15)</f>
        <v>804</v>
      </c>
      <c r="L21" s="65">
        <f>IF('ＤＡＴＡ入力'!L15=0,"",'ＤＡＴＡ入力'!L15)</f>
        <v>820</v>
      </c>
      <c r="M21" s="302">
        <f>IF('ＤＡＴＡ入力'!M15="","",'ＤＡＴＡ入力'!M15)</f>
        <v>16</v>
      </c>
      <c r="N21" s="303"/>
      <c r="O21" s="62" t="str">
        <f>IF(AND(M21&gt;'グラフ計算用'!$J$17,M21&lt;'グラフ計算用'!$I$17),"OK","NG")</f>
        <v>OK</v>
      </c>
      <c r="P21" s="39" t="str">
        <f>I21</f>
        <v>D№0</v>
      </c>
      <c r="Q21" s="174">
        <f>IF('ＤＡＴＡ入力'!R15=0,"",'ＤＡＴＡ入力'!R15)</f>
        <v>-1.5</v>
      </c>
      <c r="R21" s="38">
        <f>IF('ＤＡＴＡ入力'!S15=0,"",'ＤＡＴＡ入力'!S15)</f>
        <v>400</v>
      </c>
      <c r="S21" s="41">
        <f>IF('ＤＡＴＡ入力'!T15=0,"",'ＤＡＴＡ入力'!T15)</f>
        <v>410</v>
      </c>
      <c r="T21" s="306">
        <f>IF('ＤＡＴＡ入力'!U15="","",'ＤＡＴＡ入力'!U15)</f>
        <v>10</v>
      </c>
      <c r="U21" s="307"/>
      <c r="V21" s="77" t="str">
        <f>IF(AND(T21&gt;'グラフ計算用'!$O$17,T21&lt;'グラフ計算用'!$N$17),"OK","NG")</f>
        <v>OK</v>
      </c>
      <c r="W21" s="79" t="str">
        <f>P21</f>
        <v>D№0</v>
      </c>
      <c r="X21" s="175">
        <f>IF('ＤＡＴＡ入力'!Z15=0,"",'ＤＡＴＡ入力'!Z15)</f>
        <v>-1.5</v>
      </c>
      <c r="Y21" s="50">
        <f>IF('ＤＡＴＡ入力'!AA15=0,"",'ＤＡＴＡ入力'!AA15)</f>
        <v>802</v>
      </c>
      <c r="Z21" s="52">
        <f>IF('ＤＡＴＡ入力'!AB15=0,"",'ＤＡＴＡ入力'!AB15)</f>
        <v>805</v>
      </c>
      <c r="AA21" s="310">
        <f>IF('ＤＡＴＡ入力'!AC15="","",'ＤＡＴＡ入力'!AC15)</f>
        <v>3</v>
      </c>
      <c r="AB21" s="311"/>
      <c r="AC21" s="47" t="str">
        <f>IF(AND(AA21&gt;'グラフ計算用'!$T$17,AA21&lt;'グラフ計算用'!$S$17),"OK","NG")</f>
        <v>OK</v>
      </c>
    </row>
    <row r="22" spans="2:29" ht="18" customHeight="1">
      <c r="B22" s="159" t="str">
        <f>IF('ＤＡＴＡ入力'!A16=0,"",'ＤＡＴＡ入力'!A16)</f>
        <v>D№0</v>
      </c>
      <c r="C22" s="160" t="str">
        <f>IF('ＤＡＴＡ入力'!B16=0,"",'ＤＡＴＡ入力'!B16)</f>
        <v>＋0.82</v>
      </c>
      <c r="D22" s="156">
        <f>IF('ＤＡＴＡ入力'!C16=0,"",'ＤＡＴＡ入力'!C16)</f>
        <v>75522</v>
      </c>
      <c r="E22" s="161">
        <f>IF('ＤＡＴＡ入力'!D16=0,"",'ＤＡＴＡ入力'!D16)</f>
        <v>75514</v>
      </c>
      <c r="F22" s="298">
        <f>IF('ＤＡＴＡ入力'!E16="","",'ＤＡＴＡ入力'!E16)</f>
        <v>-8</v>
      </c>
      <c r="G22" s="299"/>
      <c r="H22" s="153" t="str">
        <f>IF(AND(F22&gt;'グラフ計算用'!$E$17,F22&lt;'グラフ計算用'!$D$17),"OK","NG")</f>
        <v>OK</v>
      </c>
      <c r="I22" s="63" t="str">
        <f t="shared" si="0"/>
        <v>D№0</v>
      </c>
      <c r="J22" s="173" t="str">
        <f>IF('ＤＡＴＡ入力'!J16=0,"",'ＤＡＴＡ入力'!J16)</f>
        <v>＋0.82</v>
      </c>
      <c r="K22" s="59">
        <f>IF('ＤＡＴＡ入力'!K16=0,"",'ＤＡＴＡ入力'!K16)</f>
        <v>1060</v>
      </c>
      <c r="L22" s="65">
        <f>IF('ＤＡＴＡ入力'!L16=0,"",'ＤＡＴＡ入力'!L16)</f>
        <v>1070</v>
      </c>
      <c r="M22" s="302">
        <f>IF('ＤＡＴＡ入力'!M16="","",'ＤＡＴＡ入力'!M16)</f>
        <v>10</v>
      </c>
      <c r="N22" s="303"/>
      <c r="O22" s="62" t="str">
        <f>IF(AND(M22&gt;'グラフ計算用'!$J$17,M22&lt;'グラフ計算用'!$I$17),"OK","NG")</f>
        <v>OK</v>
      </c>
      <c r="P22" s="39" t="str">
        <f aca="true" t="shared" si="1" ref="P22:P32">I22</f>
        <v>D№0</v>
      </c>
      <c r="Q22" s="174" t="str">
        <f>IF('ＤＡＴＡ入力'!R16=0,"",'ＤＡＴＡ入力'!R16)</f>
        <v>＋0.82</v>
      </c>
      <c r="R22" s="38">
        <f>IF('ＤＡＴＡ入力'!S16=0,"",'ＤＡＴＡ入力'!S16)</f>
      </c>
      <c r="S22" s="41">
        <f>IF('ＤＡＴＡ入力'!T16=0,"",'ＤＡＴＡ入力'!T16)</f>
      </c>
      <c r="T22" s="306" t="e">
        <f>IF('ＤＡＴＡ入力'!U16="","",'ＤＡＴＡ入力'!U16)</f>
        <v>#N/A</v>
      </c>
      <c r="U22" s="307"/>
      <c r="V22" s="77" t="e">
        <f>IF(AND(T22&gt;'グラフ計算用'!$O$17,T22&lt;'グラフ計算用'!$N$17),"OK","NG")</f>
        <v>#N/A</v>
      </c>
      <c r="W22" s="79" t="str">
        <f aca="true" t="shared" si="2" ref="W22:W32">P22</f>
        <v>D№0</v>
      </c>
      <c r="X22" s="175" t="str">
        <f>IF('ＤＡＴＡ入力'!Z16=0,"",'ＤＡＴＡ入力'!Z16)</f>
        <v>＋0.82</v>
      </c>
      <c r="Y22" s="50">
        <f>IF('ＤＡＴＡ入力'!AA16=0,"",'ＤＡＴＡ入力'!AA16)</f>
      </c>
      <c r="Z22" s="52">
        <f>IF('ＤＡＴＡ入力'!AB16=0,"",'ＤＡＴＡ入力'!AB16)</f>
      </c>
      <c r="AA22" s="310" t="e">
        <f>IF('ＤＡＴＡ入力'!AC16="","",'ＤＡＴＡ入力'!AC16)</f>
        <v>#N/A</v>
      </c>
      <c r="AB22" s="311"/>
      <c r="AC22" s="47" t="e">
        <f>IF(AND(AA22&gt;'グラフ計算用'!$T$17,AA22&lt;'グラフ計算用'!$S$17),"OK","NG")</f>
        <v>#N/A</v>
      </c>
    </row>
    <row r="23" spans="2:29" ht="18" customHeight="1">
      <c r="B23" s="159" t="str">
        <f>IF('ＤＡＴＡ入力'!A17=0,"",'ＤＡＴＡ入力'!A17)</f>
        <v>D№0</v>
      </c>
      <c r="C23" s="160" t="str">
        <f>IF('ＤＡＴＡ入力'!B17=0,"",'ＤＡＴＡ入力'!B17)</f>
        <v>＋10.0</v>
      </c>
      <c r="D23" s="156">
        <f>IF('ＤＡＴＡ入力'!C17=0,"",'ＤＡＴＡ入力'!C17)</f>
        <v>74523</v>
      </c>
      <c r="E23" s="161">
        <f>IF('ＤＡＴＡ入力'!D17=0,"",'ＤＡＴＡ入力'!D17)</f>
        <v>74546</v>
      </c>
      <c r="F23" s="298">
        <f>IF('ＤＡＴＡ入力'!E17="","",'ＤＡＴＡ入力'!E17)</f>
        <v>23</v>
      </c>
      <c r="G23" s="299"/>
      <c r="H23" s="153" t="str">
        <f>IF(AND(F23&gt;'グラフ計算用'!$E$17,F23&lt;'グラフ計算用'!$D$17),"OK","NG")</f>
        <v>OK</v>
      </c>
      <c r="I23" s="63" t="str">
        <f t="shared" si="0"/>
        <v>D№0</v>
      </c>
      <c r="J23" s="173" t="str">
        <f>IF('ＤＡＴＡ入力'!J17=0,"",'ＤＡＴＡ入力'!J17)</f>
        <v>＋10.0</v>
      </c>
      <c r="K23" s="59">
        <f>IF('ＤＡＴＡ入力'!K17=0,"",'ＤＡＴＡ入力'!K17)</f>
        <v>1431</v>
      </c>
      <c r="L23" s="65">
        <f>IF('ＤＡＴＡ入力'!L17=0,"",'ＤＡＴＡ入力'!L17)</f>
        <v>1440</v>
      </c>
      <c r="M23" s="302">
        <f>IF('ＤＡＴＡ入力'!M17="","",'ＤＡＴＡ入力'!M17)</f>
        <v>9</v>
      </c>
      <c r="N23" s="303"/>
      <c r="O23" s="62" t="str">
        <f>IF(AND(M23&gt;'グラフ計算用'!$J$17,M23&lt;'グラフ計算用'!$I$17),"OK","NG")</f>
        <v>OK</v>
      </c>
      <c r="P23" s="39" t="str">
        <f t="shared" si="1"/>
        <v>D№0</v>
      </c>
      <c r="Q23" s="174" t="str">
        <f>IF('ＤＡＴＡ入力'!R17=0,"",'ＤＡＴＡ入力'!R17)</f>
        <v>＋10.0</v>
      </c>
      <c r="R23" s="38">
        <f>IF('ＤＡＴＡ入力'!S17=0,"",'ＤＡＴＡ入力'!S17)</f>
        <v>400</v>
      </c>
      <c r="S23" s="41">
        <f>IF('ＤＡＴＡ入力'!T17=0,"",'ＤＡＴＡ入力'!T17)</f>
        <v>400</v>
      </c>
      <c r="T23" s="306">
        <f>IF('ＤＡＴＡ入力'!U17="","",'ＤＡＴＡ入力'!U17)</f>
        <v>0</v>
      </c>
      <c r="U23" s="307"/>
      <c r="V23" s="77" t="str">
        <f>IF(AND(T23&gt;'グラフ計算用'!$O$17,T23&lt;'グラフ計算用'!$N$17),"OK","NG")</f>
        <v>OK</v>
      </c>
      <c r="W23" s="79" t="str">
        <f t="shared" si="2"/>
        <v>D№0</v>
      </c>
      <c r="X23" s="175" t="str">
        <f>IF('ＤＡＴＡ入力'!Z17=0,"",'ＤＡＴＡ入力'!Z17)</f>
        <v>＋10.0</v>
      </c>
      <c r="Y23" s="50">
        <f>IF('ＤＡＴＡ入力'!AA17=0,"",'ＤＡＴＡ入力'!AA17)</f>
        <v>1116</v>
      </c>
      <c r="Z23" s="52">
        <f>IF('ＤＡＴＡ入力'!AB17=0,"",'ＤＡＴＡ入力'!AB17)</f>
        <v>1120</v>
      </c>
      <c r="AA23" s="310">
        <f>IF('ＤＡＴＡ入力'!AC17="","",'ＤＡＴＡ入力'!AC17)</f>
        <v>4</v>
      </c>
      <c r="AB23" s="311"/>
      <c r="AC23" s="47" t="str">
        <f>IF(AND(AA23&gt;'グラフ計算用'!$T$17,AA23&lt;'グラフ計算用'!$S$17),"OK","NG")</f>
        <v>OK</v>
      </c>
    </row>
    <row r="24" spans="2:29" ht="18" customHeight="1">
      <c r="B24" s="159" t="str">
        <f>IF('ＤＡＴＡ入力'!A18=0,"",'ＤＡＴＡ入力'!A18)</f>
        <v>D№１</v>
      </c>
      <c r="C24" s="160">
        <f>IF('ＤＡＴＡ入力'!B18=0,"",'ＤＡＴＡ入力'!B18)</f>
      </c>
      <c r="D24" s="156">
        <f>IF('ＤＡＴＡ入力'!C18=0,"",'ＤＡＴＡ入力'!C18)</f>
        <v>73132</v>
      </c>
      <c r="E24" s="161">
        <f>IF('ＤＡＴＡ入力'!D18=0,"",'ＤＡＴＡ入力'!D18)</f>
        <v>73141</v>
      </c>
      <c r="F24" s="298">
        <f>IF('ＤＡＴＡ入力'!E18="","",'ＤＡＴＡ入力'!E18)</f>
        <v>9</v>
      </c>
      <c r="G24" s="299"/>
      <c r="H24" s="153" t="str">
        <f>IF(AND(F24&gt;'グラフ計算用'!$E$17,F24&lt;'グラフ計算用'!$D$17),"OK","NG")</f>
        <v>OK</v>
      </c>
      <c r="I24" s="63" t="str">
        <f t="shared" si="0"/>
        <v>D№１</v>
      </c>
      <c r="J24" s="173">
        <f>IF('ＤＡＴＡ入力'!J18=0,"",'ＤＡＴＡ入力'!J18)</f>
      </c>
      <c r="K24" s="59">
        <f>IF('ＤＡＴＡ入力'!K18=0,"",'ＤＡＴＡ入力'!K18)</f>
        <v>1533</v>
      </c>
      <c r="L24" s="65">
        <f>IF('ＤＡＴＡ入力'!L18=0,"",'ＤＡＴＡ入力'!L18)</f>
        <v>1540</v>
      </c>
      <c r="M24" s="302">
        <f>IF('ＤＡＴＡ入力'!M18="","",'ＤＡＴＡ入力'!M18)</f>
        <v>7</v>
      </c>
      <c r="N24" s="303"/>
      <c r="O24" s="62" t="str">
        <f>IF(AND(M24&gt;'グラフ計算用'!$J$17,M24&lt;'グラフ計算用'!$I$17),"OK","NG")</f>
        <v>OK</v>
      </c>
      <c r="P24" s="39" t="str">
        <f t="shared" si="1"/>
        <v>D№１</v>
      </c>
      <c r="Q24" s="174">
        <f>IF('ＤＡＴＡ入力'!R18=0,"",'ＤＡＴＡ入力'!R18)</f>
      </c>
      <c r="R24" s="38">
        <f>IF('ＤＡＴＡ入力'!S18=0,"",'ＤＡＴＡ入力'!S18)</f>
        <v>400</v>
      </c>
      <c r="S24" s="41">
        <f>IF('ＤＡＴＡ入力'!T18=0,"",'ＤＡＴＡ入力'!T18)</f>
        <v>420</v>
      </c>
      <c r="T24" s="306">
        <f>IF('ＤＡＴＡ入力'!U18="","",'ＤＡＴＡ入力'!U18)</f>
        <v>20</v>
      </c>
      <c r="U24" s="307"/>
      <c r="V24" s="77" t="str">
        <f>IF(AND(T24&gt;'グラフ計算用'!$O$17,T24&lt;'グラフ計算用'!$N$17),"OK","NG")</f>
        <v>OK</v>
      </c>
      <c r="W24" s="79" t="str">
        <f t="shared" si="2"/>
        <v>D№１</v>
      </c>
      <c r="X24" s="175">
        <f>IF('ＤＡＴＡ入力'!Z18=0,"",'ＤＡＴＡ入力'!Z18)</f>
      </c>
      <c r="Y24" s="50">
        <f>IF('ＤＡＴＡ入力'!AA18=0,"",'ＤＡＴＡ入力'!AA18)</f>
        <v>1167</v>
      </c>
      <c r="Z24" s="52">
        <f>IF('ＤＡＴＡ入力'!AB18=0,"",'ＤＡＴＡ入力'!AB18)</f>
        <v>1170</v>
      </c>
      <c r="AA24" s="310">
        <f>IF('ＤＡＴＡ入力'!AC18="","",'ＤＡＴＡ入力'!AC18)</f>
        <v>3</v>
      </c>
      <c r="AB24" s="311"/>
      <c r="AC24" s="47" t="str">
        <f>IF(AND(AA24&gt;'グラフ計算用'!$T$17,AA24&lt;'グラフ計算用'!$S$17),"OK","NG")</f>
        <v>OK</v>
      </c>
    </row>
    <row r="25" spans="2:29" ht="18" customHeight="1">
      <c r="B25" s="159" t="str">
        <f>IF('ＤＡＴＡ入力'!A19=0,"",'ＤＡＴＡ入力'!A19)</f>
        <v>D№１</v>
      </c>
      <c r="C25" s="160" t="str">
        <f>IF('ＤＡＴＡ入力'!B19=0,"",'ＤＡＴＡ入力'!B19)</f>
        <v>＋10.0</v>
      </c>
      <c r="D25" s="156">
        <f>IF('ＤＡＴＡ入力'!C19=0,"",'ＤＡＴＡ入力'!C19)</f>
        <v>71318</v>
      </c>
      <c r="E25" s="161">
        <f>IF('ＤＡＴＡ入力'!D19=0,"",'ＤＡＴＡ入力'!D19)</f>
        <v>71312</v>
      </c>
      <c r="F25" s="298">
        <f>IF('ＤＡＴＡ入力'!E19="","",'ＤＡＴＡ入力'!E19)</f>
        <v>-6</v>
      </c>
      <c r="G25" s="299"/>
      <c r="H25" s="153" t="str">
        <f>IF(AND(F25&gt;'グラフ計算用'!$E$17,F25&lt;'グラフ計算用'!$D$17),"OK","NG")</f>
        <v>OK</v>
      </c>
      <c r="I25" s="63" t="str">
        <f t="shared" si="0"/>
        <v>D№１</v>
      </c>
      <c r="J25" s="173" t="str">
        <f>IF('ＤＡＴＡ入力'!J19=0,"",'ＤＡＴＡ入力'!J19)</f>
        <v>＋10.0</v>
      </c>
      <c r="K25" s="59">
        <f>IF('ＤＡＴＡ入力'!K19=0,"",'ＤＡＴＡ入力'!K19)</f>
        <v>1212</v>
      </c>
      <c r="L25" s="65">
        <f>IF('ＤＡＴＡ入力'!L19=0,"",'ＤＡＴＡ入力'!L19)</f>
        <v>1210</v>
      </c>
      <c r="M25" s="302">
        <f>IF('ＤＡＴＡ入力'!M19="","",'ＤＡＴＡ入力'!M19)</f>
        <v>-2</v>
      </c>
      <c r="N25" s="303"/>
      <c r="O25" s="62" t="str">
        <f>IF(AND(M25&gt;'グラフ計算用'!$J$17,M25&lt;'グラフ計算用'!$I$17),"OK","NG")</f>
        <v>OK</v>
      </c>
      <c r="P25" s="39" t="str">
        <f t="shared" si="1"/>
        <v>D№１</v>
      </c>
      <c r="Q25" s="174" t="str">
        <f>IF('ＤＡＴＡ入力'!R19=0,"",'ＤＡＴＡ入力'!R19)</f>
        <v>＋10.0</v>
      </c>
      <c r="R25" s="38">
        <f>IF('ＤＡＴＡ入力'!S19=0,"",'ＤＡＴＡ入力'!S19)</f>
        <v>400</v>
      </c>
      <c r="S25" s="41">
        <f>IF('ＤＡＴＡ入力'!T19=0,"",'ＤＡＴＡ入力'!T19)</f>
        <v>405</v>
      </c>
      <c r="T25" s="306">
        <f>IF('ＤＡＴＡ入力'!U19="","",'ＤＡＴＡ入力'!U19)</f>
        <v>5</v>
      </c>
      <c r="U25" s="307"/>
      <c r="V25" s="77" t="str">
        <f>IF(AND(T25&gt;'グラフ計算用'!$O$17,T25&lt;'グラフ計算用'!$N$17),"OK","NG")</f>
        <v>OK</v>
      </c>
      <c r="W25" s="79" t="str">
        <f t="shared" si="2"/>
        <v>D№１</v>
      </c>
      <c r="X25" s="175" t="str">
        <f>IF('ＤＡＴＡ入力'!Z19=0,"",'ＤＡＴＡ入力'!Z19)</f>
        <v>＋10.0</v>
      </c>
      <c r="Y25" s="50">
        <f>IF('ＤＡＴＡ入力'!AA19=0,"",'ＤＡＴＡ入力'!AA19)</f>
        <v>1006</v>
      </c>
      <c r="Z25" s="52">
        <f>IF('ＤＡＴＡ入力'!AB19=0,"",'ＤＡＴＡ入力'!AB19)</f>
        <v>1010</v>
      </c>
      <c r="AA25" s="310">
        <f>IF('ＤＡＴＡ入力'!AC19="","",'ＤＡＴＡ入力'!AC19)</f>
        <v>4</v>
      </c>
      <c r="AB25" s="311"/>
      <c r="AC25" s="47" t="str">
        <f>IF(AND(AA25&gt;'グラフ計算用'!$T$17,AA25&lt;'グラフ計算用'!$S$17),"OK","NG")</f>
        <v>OK</v>
      </c>
    </row>
    <row r="26" spans="2:29" ht="18" customHeight="1">
      <c r="B26" s="159" t="str">
        <f>IF('ＤＡＴＡ入力'!A20=0,"",'ＤＡＴＡ入力'!A20)</f>
        <v>D№１</v>
      </c>
      <c r="C26" s="160" t="str">
        <f>IF('ＤＡＴＡ入力'!B20=0,"",'ＤＡＴＡ入力'!B20)</f>
        <v>+14.5</v>
      </c>
      <c r="D26" s="156">
        <f>IF('ＤＡＴＡ入力'!C20=0,"",'ＤＡＴＡ入力'!C20)</f>
        <v>70593</v>
      </c>
      <c r="E26" s="161">
        <f>IF('ＤＡＴＡ入力'!D20=0,"",'ＤＡＴＡ入力'!D20)</f>
        <v>70624</v>
      </c>
      <c r="F26" s="298">
        <f>IF('ＤＡＴＡ入力'!E20="","",'ＤＡＴＡ入力'!E20)</f>
        <v>31</v>
      </c>
      <c r="G26" s="299"/>
      <c r="H26" s="153" t="str">
        <f>IF(AND(F26&gt;'グラフ計算用'!$E$17,F26&lt;'グラフ計算用'!$D$17),"OK","NG")</f>
        <v>NG</v>
      </c>
      <c r="I26" s="63" t="str">
        <f t="shared" si="0"/>
        <v>D№１</v>
      </c>
      <c r="J26" s="173" t="str">
        <f>IF('ＤＡＴＡ入力'!J20=0,"",'ＤＡＴＡ入力'!J20)</f>
        <v>+14.5</v>
      </c>
      <c r="K26" s="59">
        <f>IF('ＤＡＴＡ入力'!K20=0,"",'ＤＡＴＡ入力'!K20)</f>
        <v>1032</v>
      </c>
      <c r="L26" s="65">
        <f>IF('ＤＡＴＡ入力'!L20=0,"",'ＤＡＴＡ入力'!L20)</f>
        <v>1045</v>
      </c>
      <c r="M26" s="302">
        <f>IF('ＤＡＴＡ入力'!M20="","",'ＤＡＴＡ入力'!M20)</f>
        <v>13</v>
      </c>
      <c r="N26" s="303"/>
      <c r="O26" s="62" t="str">
        <f>IF(AND(M26&gt;'グラフ計算用'!$J$17,M26&lt;'グラフ計算用'!$I$17),"OK","NG")</f>
        <v>OK</v>
      </c>
      <c r="P26" s="39" t="str">
        <f t="shared" si="1"/>
        <v>D№１</v>
      </c>
      <c r="Q26" s="174" t="str">
        <f>IF('ＤＡＴＡ入力'!R20=0,"",'ＤＡＴＡ入力'!R20)</f>
        <v>+14.5</v>
      </c>
      <c r="R26" s="38">
        <f>IF('ＤＡＴＡ入力'!S20=0,"",'ＤＡＴＡ入力'!S20)</f>
      </c>
      <c r="S26" s="41">
        <f>IF('ＤＡＴＡ入力'!T20=0,"",'ＤＡＴＡ入力'!T20)</f>
      </c>
      <c r="T26" s="306" t="e">
        <f>IF('ＤＡＴＡ入力'!U20="","",'ＤＡＴＡ入力'!U20)</f>
        <v>#N/A</v>
      </c>
      <c r="U26" s="307"/>
      <c r="V26" s="77" t="e">
        <f>IF(AND(T26&gt;'グラフ計算用'!$O$17,T26&lt;'グラフ計算用'!$N$17),"OK","NG")</f>
        <v>#N/A</v>
      </c>
      <c r="W26" s="79" t="str">
        <f t="shared" si="2"/>
        <v>D№１</v>
      </c>
      <c r="X26" s="175" t="str">
        <f>IF('ＤＡＴＡ入力'!Z20=0,"",'ＤＡＴＡ入力'!Z20)</f>
        <v>+14.5</v>
      </c>
      <c r="Y26" s="50">
        <f>IF('ＤＡＴＡ入力'!AA20=0,"",'ＤＡＴＡ入力'!AA20)</f>
      </c>
      <c r="Z26" s="52">
        <f>IF('ＤＡＴＡ入力'!AB20=0,"",'ＤＡＴＡ入力'!AB20)</f>
      </c>
      <c r="AA26" s="310" t="e">
        <f>IF('ＤＡＴＡ入力'!AC20="","",'ＤＡＴＡ入力'!AC20)</f>
        <v>#N/A</v>
      </c>
      <c r="AB26" s="311"/>
      <c r="AC26" s="47" t="e">
        <f>IF(AND(AA26&gt;'グラフ計算用'!$T$17,AA26&lt;'グラフ計算用'!$S$17),"OK","NG")</f>
        <v>#N/A</v>
      </c>
    </row>
    <row r="27" spans="2:29" ht="18" customHeight="1">
      <c r="B27" s="159" t="str">
        <f>IF('ＤＡＴＡ入力'!A21=0,"",'ＤＡＴＡ入力'!A21)</f>
        <v>E№０</v>
      </c>
      <c r="C27" s="160" t="str">
        <f>IF('ＤＡＴＡ入力'!B21=0,"",'ＤＡＴＡ入力'!B21)</f>
        <v>＋6.4</v>
      </c>
      <c r="D27" s="156">
        <f>IF('ＤＡＴＡ入力'!C21=0,"",'ＤＡＴＡ入力'!C21)</f>
        <v>69495</v>
      </c>
      <c r="E27" s="161">
        <f>IF('ＤＡＴＡ入力'!D21=0,"",'ＤＡＴＡ入力'!D21)</f>
        <v>69496</v>
      </c>
      <c r="F27" s="298">
        <f>IF('ＤＡＴＡ入力'!E21="","",'ＤＡＴＡ入力'!E21)</f>
        <v>1</v>
      </c>
      <c r="G27" s="299"/>
      <c r="H27" s="153" t="str">
        <f>IF(AND(F27&gt;'グラフ計算用'!$E$17,F27&lt;'グラフ計算用'!$D$17),"OK","NG")</f>
        <v>OK</v>
      </c>
      <c r="I27" s="63" t="str">
        <f t="shared" si="0"/>
        <v>E№０</v>
      </c>
      <c r="J27" s="173" t="str">
        <f>IF('ＤＡＴＡ入力'!J21=0,"",'ＤＡＴＡ入力'!J21)</f>
        <v>＋6.4</v>
      </c>
      <c r="K27" s="59">
        <f>IF('ＤＡＴＡ入力'!K21=0,"",'ＤＡＴＡ入力'!K21)</f>
        <v>300</v>
      </c>
      <c r="L27" s="65">
        <f>IF('ＤＡＴＡ入力'!L21=0,"",'ＤＡＴＡ入力'!L21)</f>
        <v>310</v>
      </c>
      <c r="M27" s="302">
        <f>IF('ＤＡＴＡ入力'!M21="","",'ＤＡＴＡ入力'!M21)</f>
        <v>10</v>
      </c>
      <c r="N27" s="303"/>
      <c r="O27" s="62" t="str">
        <f>IF(AND(M27&gt;'グラフ計算用'!$J$17,M27&lt;'グラフ計算用'!$I$17),"OK","NG")</f>
        <v>OK</v>
      </c>
      <c r="P27" s="39" t="str">
        <f t="shared" si="1"/>
        <v>E№０</v>
      </c>
      <c r="Q27" s="174" t="str">
        <f>IF('ＤＡＴＡ入力'!R21=0,"",'ＤＡＴＡ入力'!R21)</f>
        <v>＋6.4</v>
      </c>
      <c r="R27" s="38">
        <f>IF('ＤＡＴＡ入力'!S21=0,"",'ＤＡＴＡ入力'!S21)</f>
        <v>400</v>
      </c>
      <c r="S27" s="41">
        <f>IF('ＤＡＴＡ入力'!T21=0,"",'ＤＡＴＡ入力'!T21)</f>
        <v>410</v>
      </c>
      <c r="T27" s="306">
        <f>IF('ＤＡＴＡ入力'!U21="","",'ＤＡＴＡ入力'!U21)</f>
        <v>10</v>
      </c>
      <c r="U27" s="307"/>
      <c r="V27" s="77" t="str">
        <f>IF(AND(T27&gt;'グラフ計算用'!$O$17,T27&lt;'グラフ計算用'!$N$17),"OK","NG")</f>
        <v>OK</v>
      </c>
      <c r="W27" s="79" t="str">
        <f t="shared" si="2"/>
        <v>E№０</v>
      </c>
      <c r="X27" s="175" t="str">
        <f>IF('ＤＡＴＡ入力'!Z21=0,"",'ＤＡＴＡ入力'!Z21)</f>
        <v>＋6.4</v>
      </c>
      <c r="Y27" s="50">
        <f>IF('ＤＡＴＡ入力'!AA21=0,"",'ＤＡＴＡ入力'!AA21)</f>
        <v>550</v>
      </c>
      <c r="Z27" s="52">
        <f>IF('ＤＡＴＡ入力'!AB21=0,"",'ＤＡＴＡ入力'!AB21)</f>
        <v>550</v>
      </c>
      <c r="AA27" s="310">
        <f>IF('ＤＡＴＡ入力'!AC21="","",'ＤＡＴＡ入力'!AC21)</f>
        <v>0</v>
      </c>
      <c r="AB27" s="311"/>
      <c r="AC27" s="47" t="str">
        <f>IF(AND(AA27&gt;'グラフ計算用'!$T$17,AA27&lt;'グラフ計算用'!$S$17),"OK","NG")</f>
        <v>OK</v>
      </c>
    </row>
    <row r="28" spans="2:29" ht="18" customHeight="1">
      <c r="B28" s="159">
        <f>IF('ＤＡＴＡ入力'!A22=0,"",'ＤＡＴＡ入力'!A22)</f>
      </c>
      <c r="C28" s="160">
        <f>IF('ＤＡＴＡ入力'!B22=0,"",'ＤＡＴＡ入力'!B22)</f>
      </c>
      <c r="D28" s="156">
        <f>IF('ＤＡＴＡ入力'!C22=0,"",'ＤＡＴＡ入力'!C22)</f>
      </c>
      <c r="E28" s="161">
        <f>IF('ＤＡＴＡ入力'!D22=0,"",'ＤＡＴＡ入力'!D22)</f>
      </c>
      <c r="F28" s="298" t="e">
        <f>IF('ＤＡＴＡ入力'!E22="","",'ＤＡＴＡ入力'!E22)</f>
        <v>#N/A</v>
      </c>
      <c r="G28" s="299"/>
      <c r="H28" s="153" t="e">
        <f>IF(AND(F28&gt;'グラフ計算用'!$E$17,F28&lt;'グラフ計算用'!$D$17),"OK","NG")</f>
        <v>#N/A</v>
      </c>
      <c r="I28" s="63">
        <f t="shared" si="0"/>
      </c>
      <c r="J28" s="64">
        <f>IF('ＤＡＴＡ入力'!J22=0,"",'ＤＡＴＡ入力'!J22)</f>
      </c>
      <c r="K28" s="59">
        <f>IF('ＤＡＴＡ入力'!K22=0,"",'ＤＡＴＡ入力'!K22)</f>
      </c>
      <c r="L28" s="65">
        <f>IF('ＤＡＴＡ入力'!L22=0,"",'ＤＡＴＡ入力'!L22)</f>
      </c>
      <c r="M28" s="302" t="e">
        <f>IF('ＤＡＴＡ入力'!M22="","",'ＤＡＴＡ入力'!M22)</f>
        <v>#N/A</v>
      </c>
      <c r="N28" s="303"/>
      <c r="O28" s="62" t="e">
        <f>IF(AND(M28&gt;'グラフ計算用'!$J$17,M28&lt;'グラフ計算用'!$I$17),"OK","NG")</f>
        <v>#N/A</v>
      </c>
      <c r="P28" s="39">
        <f t="shared" si="1"/>
      </c>
      <c r="Q28" s="40">
        <f>IF('ＤＡＴＡ入力'!R22=0,"",'ＤＡＴＡ入力'!R22)</f>
      </c>
      <c r="R28" s="38">
        <f>IF('ＤＡＴＡ入力'!S22=0,"",'ＤＡＴＡ入力'!S22)</f>
      </c>
      <c r="S28" s="41">
        <f>IF('ＤＡＴＡ入力'!T22=0,"",'ＤＡＴＡ入力'!T22)</f>
      </c>
      <c r="T28" s="306" t="e">
        <f>IF('ＤＡＴＡ入力'!U22="","",'ＤＡＴＡ入力'!U22)</f>
        <v>#N/A</v>
      </c>
      <c r="U28" s="307"/>
      <c r="V28" s="77" t="e">
        <f>IF(AND(T28&gt;'グラフ計算用'!$O$17,T28&lt;'グラフ計算用'!$N$17),"OK","NG")</f>
        <v>#N/A</v>
      </c>
      <c r="W28" s="79">
        <f t="shared" si="2"/>
      </c>
      <c r="X28" s="51">
        <f>IF('ＤＡＴＡ入力'!Z22=0,"",'ＤＡＴＡ入力'!Z22)</f>
      </c>
      <c r="Y28" s="50">
        <f>IF('ＤＡＴＡ入力'!AA22=0,"",'ＤＡＴＡ入力'!AA22)</f>
      </c>
      <c r="Z28" s="52">
        <f>IF('ＤＡＴＡ入力'!AB22=0,"",'ＤＡＴＡ入力'!AB22)</f>
      </c>
      <c r="AA28" s="310" t="e">
        <f>IF('ＤＡＴＡ入力'!AC22="","",'ＤＡＴＡ入力'!AC22)</f>
        <v>#N/A</v>
      </c>
      <c r="AB28" s="311"/>
      <c r="AC28" s="47" t="e">
        <f>IF(AND(AA28&gt;'グラフ計算用'!$T$17,AA28&lt;'グラフ計算用'!$S$17),"OK","NG")</f>
        <v>#N/A</v>
      </c>
    </row>
    <row r="29" spans="2:29" ht="18" customHeight="1">
      <c r="B29" s="159">
        <f>IF('ＤＡＴＡ入力'!A23=0,"",'ＤＡＴＡ入力'!A23)</f>
      </c>
      <c r="C29" s="160">
        <f>IF('ＤＡＴＡ入力'!B23=0,"",'ＤＡＴＡ入力'!B23)</f>
      </c>
      <c r="D29" s="156">
        <f>IF('ＤＡＴＡ入力'!C23=0,"",'ＤＡＴＡ入力'!C23)</f>
      </c>
      <c r="E29" s="161">
        <f>IF('ＤＡＴＡ入力'!D23=0,"",'ＤＡＴＡ入力'!D23)</f>
      </c>
      <c r="F29" s="298" t="e">
        <f>IF('ＤＡＴＡ入力'!E23="","",'ＤＡＴＡ入力'!E23)</f>
        <v>#N/A</v>
      </c>
      <c r="G29" s="299"/>
      <c r="H29" s="153" t="e">
        <f>IF(AND(F29&gt;'グラフ計算用'!$E$17,F29&lt;'グラフ計算用'!$D$17),"OK","NG")</f>
        <v>#N/A</v>
      </c>
      <c r="I29" s="63">
        <f t="shared" si="0"/>
      </c>
      <c r="J29" s="64">
        <f>IF('ＤＡＴＡ入力'!J23=0,"",'ＤＡＴＡ入力'!J23)</f>
      </c>
      <c r="K29" s="59">
        <f>IF('ＤＡＴＡ入力'!K23=0,"",'ＤＡＴＡ入力'!K23)</f>
      </c>
      <c r="L29" s="65">
        <f>IF('ＤＡＴＡ入力'!L23=0,"",'ＤＡＴＡ入力'!L23)</f>
      </c>
      <c r="M29" s="302" t="e">
        <f>IF('ＤＡＴＡ入力'!M23="","",'ＤＡＴＡ入力'!M23)</f>
        <v>#N/A</v>
      </c>
      <c r="N29" s="303"/>
      <c r="O29" s="62" t="e">
        <f>IF(AND(M29&gt;'グラフ計算用'!$J$17,M29&lt;'グラフ計算用'!$I$17),"OK","NG")</f>
        <v>#N/A</v>
      </c>
      <c r="P29" s="39">
        <f t="shared" si="1"/>
      </c>
      <c r="Q29" s="40">
        <f>IF('ＤＡＴＡ入力'!R23=0,"",'ＤＡＴＡ入力'!R23)</f>
      </c>
      <c r="R29" s="38">
        <f>IF('ＤＡＴＡ入力'!S23=0,"",'ＤＡＴＡ入力'!S23)</f>
      </c>
      <c r="S29" s="41">
        <f>IF('ＤＡＴＡ入力'!T23=0,"",'ＤＡＴＡ入力'!T23)</f>
      </c>
      <c r="T29" s="306" t="e">
        <f>IF('ＤＡＴＡ入力'!U23="","",'ＤＡＴＡ入力'!U23)</f>
        <v>#N/A</v>
      </c>
      <c r="U29" s="307"/>
      <c r="V29" s="77" t="e">
        <f>IF(AND(T29&gt;'グラフ計算用'!$O$17,T29&lt;'グラフ計算用'!$N$17),"OK","NG")</f>
        <v>#N/A</v>
      </c>
      <c r="W29" s="79">
        <f t="shared" si="2"/>
      </c>
      <c r="X29" s="51">
        <f>IF('ＤＡＴＡ入力'!Z23=0,"",'ＤＡＴＡ入力'!Z23)</f>
      </c>
      <c r="Y29" s="50">
        <f>IF('ＤＡＴＡ入力'!AA23=0,"",'ＤＡＴＡ入力'!AA23)</f>
      </c>
      <c r="Z29" s="52">
        <f>IF('ＤＡＴＡ入力'!AB23=0,"",'ＤＡＴＡ入力'!AB23)</f>
      </c>
      <c r="AA29" s="310" t="e">
        <f>IF('ＤＡＴＡ入力'!AC23="","",'ＤＡＴＡ入力'!AC23)</f>
        <v>#N/A</v>
      </c>
      <c r="AB29" s="311"/>
      <c r="AC29" s="47" t="e">
        <f>IF(AND(AA29&gt;'グラフ計算用'!$T$17,AA29&lt;'グラフ計算用'!$S$17),"OK","NG")</f>
        <v>#N/A</v>
      </c>
    </row>
    <row r="30" spans="2:29" ht="18" customHeight="1">
      <c r="B30" s="159">
        <f>IF('ＤＡＴＡ入力'!A24=0,"",'ＤＡＴＡ入力'!A24)</f>
      </c>
      <c r="C30" s="160">
        <f>IF('ＤＡＴＡ入力'!B24=0,"",'ＤＡＴＡ入力'!B24)</f>
      </c>
      <c r="D30" s="156">
        <f>IF('ＤＡＴＡ入力'!C24=0,"",'ＤＡＴＡ入力'!C24)</f>
      </c>
      <c r="E30" s="161">
        <f>IF('ＤＡＴＡ入力'!D24=0,"",'ＤＡＴＡ入力'!D24)</f>
      </c>
      <c r="F30" s="298" t="e">
        <f>IF('ＤＡＴＡ入力'!E24="","",'ＤＡＴＡ入力'!E24)</f>
        <v>#N/A</v>
      </c>
      <c r="G30" s="299"/>
      <c r="H30" s="153" t="e">
        <f>IF(AND(F30&gt;'グラフ計算用'!$E$17,F30&lt;'グラフ計算用'!$D$17),"OK","NG")</f>
        <v>#N/A</v>
      </c>
      <c r="I30" s="63">
        <f t="shared" si="0"/>
      </c>
      <c r="J30" s="64">
        <f>IF('ＤＡＴＡ入力'!J24=0,"",'ＤＡＴＡ入力'!J24)</f>
      </c>
      <c r="K30" s="59">
        <f>IF('ＤＡＴＡ入力'!K24=0,"",'ＤＡＴＡ入力'!K24)</f>
      </c>
      <c r="L30" s="65">
        <f>IF('ＤＡＴＡ入力'!L24=0,"",'ＤＡＴＡ入力'!L24)</f>
      </c>
      <c r="M30" s="302" t="e">
        <f>IF('ＤＡＴＡ入力'!M24="","",'ＤＡＴＡ入力'!M24)</f>
        <v>#N/A</v>
      </c>
      <c r="N30" s="303"/>
      <c r="O30" s="62" t="e">
        <f>IF(AND(M30&gt;'グラフ計算用'!$J$17,M30&lt;'グラフ計算用'!$I$17),"OK","NG")</f>
        <v>#N/A</v>
      </c>
      <c r="P30" s="39">
        <f t="shared" si="1"/>
      </c>
      <c r="Q30" s="40">
        <f>IF('ＤＡＴＡ入力'!R24=0,"",'ＤＡＴＡ入力'!R24)</f>
      </c>
      <c r="R30" s="38">
        <f>IF('ＤＡＴＡ入力'!S24=0,"",'ＤＡＴＡ入力'!S24)</f>
      </c>
      <c r="S30" s="41">
        <f>IF('ＤＡＴＡ入力'!T24=0,"",'ＤＡＴＡ入力'!T24)</f>
      </c>
      <c r="T30" s="306" t="e">
        <f>IF('ＤＡＴＡ入力'!U24="","",'ＤＡＴＡ入力'!U24)</f>
        <v>#N/A</v>
      </c>
      <c r="U30" s="307"/>
      <c r="V30" s="77" t="e">
        <f>IF(AND(T30&gt;'グラフ計算用'!$O$17,T30&lt;'グラフ計算用'!$N$17),"OK","NG")</f>
        <v>#N/A</v>
      </c>
      <c r="W30" s="79">
        <f t="shared" si="2"/>
      </c>
      <c r="X30" s="51">
        <f>IF('ＤＡＴＡ入力'!Z24=0,"",'ＤＡＴＡ入力'!Z24)</f>
      </c>
      <c r="Y30" s="50">
        <f>IF('ＤＡＴＡ入力'!AA24=0,"",'ＤＡＴＡ入力'!AA24)</f>
      </c>
      <c r="Z30" s="52">
        <f>IF('ＤＡＴＡ入力'!AB24=0,"",'ＤＡＴＡ入力'!AB24)</f>
      </c>
      <c r="AA30" s="310" t="e">
        <f>IF('ＤＡＴＡ入力'!AC24="","",'ＤＡＴＡ入力'!AC24)</f>
        <v>#N/A</v>
      </c>
      <c r="AB30" s="311"/>
      <c r="AC30" s="47" t="e">
        <f>IF(AND(AA30&gt;'グラフ計算用'!$T$17,AA30&lt;'グラフ計算用'!$S$17),"OK","NG")</f>
        <v>#N/A</v>
      </c>
    </row>
    <row r="31" spans="2:29" ht="18" customHeight="1">
      <c r="B31" s="159">
        <f>IF('ＤＡＴＡ入力'!A25=0,"",'ＤＡＴＡ入力'!A25)</f>
      </c>
      <c r="C31" s="160">
        <f>IF('ＤＡＴＡ入力'!B25=0,"",'ＤＡＴＡ入力'!B25)</f>
      </c>
      <c r="D31" s="156">
        <f>IF('ＤＡＴＡ入力'!C25=0,"",'ＤＡＴＡ入力'!C25)</f>
      </c>
      <c r="E31" s="161">
        <f>IF('ＤＡＴＡ入力'!D25=0,"",'ＤＡＴＡ入力'!D25)</f>
      </c>
      <c r="F31" s="298" t="e">
        <f>IF('ＤＡＴＡ入力'!E25="","",'ＤＡＴＡ入力'!E25)</f>
        <v>#N/A</v>
      </c>
      <c r="G31" s="299"/>
      <c r="H31" s="153" t="e">
        <f>IF(AND(F31&gt;'グラフ計算用'!$E$17,F31&lt;'グラフ計算用'!$D$17),"OK","NG")</f>
        <v>#N/A</v>
      </c>
      <c r="I31" s="63">
        <f t="shared" si="0"/>
      </c>
      <c r="J31" s="64">
        <f>IF('ＤＡＴＡ入力'!J25=0,"",'ＤＡＴＡ入力'!J25)</f>
      </c>
      <c r="K31" s="59">
        <f>IF('ＤＡＴＡ入力'!K25=0,"",'ＤＡＴＡ入力'!K25)</f>
      </c>
      <c r="L31" s="65">
        <f>IF('ＤＡＴＡ入力'!L25=0,"",'ＤＡＴＡ入力'!L25)</f>
      </c>
      <c r="M31" s="302" t="e">
        <f>IF('ＤＡＴＡ入力'!M25="","",'ＤＡＴＡ入力'!M25)</f>
        <v>#N/A</v>
      </c>
      <c r="N31" s="303"/>
      <c r="O31" s="62" t="e">
        <f>IF(AND(M31&gt;'グラフ計算用'!$J$17,M31&lt;'グラフ計算用'!$I$17),"OK","NG")</f>
        <v>#N/A</v>
      </c>
      <c r="P31" s="39">
        <f t="shared" si="1"/>
      </c>
      <c r="Q31" s="40">
        <f>IF('ＤＡＴＡ入力'!R25=0,"",'ＤＡＴＡ入力'!R25)</f>
      </c>
      <c r="R31" s="38">
        <f>IF('ＤＡＴＡ入力'!S25=0,"",'ＤＡＴＡ入力'!S25)</f>
      </c>
      <c r="S31" s="41">
        <f>IF('ＤＡＴＡ入力'!T25=0,"",'ＤＡＴＡ入力'!T25)</f>
      </c>
      <c r="T31" s="306" t="e">
        <f>IF('ＤＡＴＡ入力'!U25="","",'ＤＡＴＡ入力'!U25)</f>
        <v>#N/A</v>
      </c>
      <c r="U31" s="307"/>
      <c r="V31" s="77" t="e">
        <f>IF(AND(T31&gt;'グラフ計算用'!$O$17,T31&lt;'グラフ計算用'!$N$17),"OK","NG")</f>
        <v>#N/A</v>
      </c>
      <c r="W31" s="79">
        <f t="shared" si="2"/>
      </c>
      <c r="X31" s="51">
        <f>IF('ＤＡＴＡ入力'!Z25=0,"",'ＤＡＴＡ入力'!Z25)</f>
      </c>
      <c r="Y31" s="50">
        <f>IF('ＤＡＴＡ入力'!AA25=0,"",'ＤＡＴＡ入力'!AA25)</f>
      </c>
      <c r="Z31" s="52">
        <f>IF('ＤＡＴＡ入力'!AB25=0,"",'ＤＡＴＡ入力'!AB25)</f>
      </c>
      <c r="AA31" s="310" t="e">
        <f>IF('ＤＡＴＡ入力'!AC25="","",'ＤＡＴＡ入力'!AC25)</f>
        <v>#N/A</v>
      </c>
      <c r="AB31" s="311"/>
      <c r="AC31" s="47" t="e">
        <f>IF(AND(AA31&gt;'グラフ計算用'!$T$17,AA31&lt;'グラフ計算用'!$S$17),"OK","NG")</f>
        <v>#N/A</v>
      </c>
    </row>
    <row r="32" spans="2:29" ht="18" customHeight="1" thickBot="1">
      <c r="B32" s="162">
        <f>IF('ＤＡＴＡ入力'!A26=0,"",'ＤＡＴＡ入力'!A26)</f>
      </c>
      <c r="C32" s="163">
        <f>IF('ＤＡＴＡ入力'!B26=0,"",'ＤＡＴＡ入力'!B26)</f>
      </c>
      <c r="D32" s="164">
        <f>IF('ＤＡＴＡ入力'!C26=0,"",'ＤＡＴＡ入力'!C26)</f>
      </c>
      <c r="E32" s="165">
        <f>IF('ＤＡＴＡ入力'!D26=0,"",'ＤＡＴＡ入力'!D26)</f>
      </c>
      <c r="F32" s="300" t="e">
        <f>IF('ＤＡＴＡ入力'!E26="","",'ＤＡＴＡ入力'!E26)</f>
        <v>#N/A</v>
      </c>
      <c r="G32" s="301"/>
      <c r="H32" s="166" t="e">
        <f>IF(AND(F32&gt;'グラフ計算用'!$E$17,F32&lt;'グラフ計算用'!$D$17),"OK","NG")</f>
        <v>#N/A</v>
      </c>
      <c r="I32" s="66">
        <f t="shared" si="0"/>
      </c>
      <c r="J32" s="67">
        <f>IF('ＤＡＴＡ入力'!J26=0,"",'ＤＡＴＡ入力'!J26)</f>
      </c>
      <c r="K32" s="68">
        <f>IF('ＤＡＴＡ入力'!K26=0,"",'ＤＡＴＡ入力'!K26)</f>
      </c>
      <c r="L32" s="69">
        <f>IF('ＤＡＴＡ入力'!L26=0,"",'ＤＡＴＡ入力'!L26)</f>
      </c>
      <c r="M32" s="304" t="e">
        <f>IF('ＤＡＴＡ入力'!M26="","",'ＤＡＴＡ入力'!M26)</f>
        <v>#N/A</v>
      </c>
      <c r="N32" s="305"/>
      <c r="O32" s="70" t="e">
        <f>IF(AND(M32&gt;'グラフ計算用'!$J$17,M32&lt;'グラフ計算用'!$I$17),"OK","NG")</f>
        <v>#N/A</v>
      </c>
      <c r="P32" s="42">
        <f t="shared" si="1"/>
      </c>
      <c r="Q32" s="43">
        <f>IF('ＤＡＴＡ入力'!R26=0,"",'ＤＡＴＡ入力'!R26)</f>
      </c>
      <c r="R32" s="44">
        <f>IF('ＤＡＴＡ入力'!S26=0,"",'ＤＡＴＡ入力'!S26)</f>
      </c>
      <c r="S32" s="45">
        <f>IF('ＤＡＴＡ入力'!T26=0,"",'ＤＡＴＡ入力'!T26)</f>
      </c>
      <c r="T32" s="308" t="e">
        <f>IF('ＤＡＴＡ入力'!U26="","",'ＤＡＴＡ入力'!U26)</f>
        <v>#N/A</v>
      </c>
      <c r="U32" s="309"/>
      <c r="V32" s="78" t="e">
        <f>IF(AND(T32&gt;'グラフ計算用'!$O$17,T32&lt;'グラフ計算用'!$N$17),"OK","NG")</f>
        <v>#N/A</v>
      </c>
      <c r="W32" s="80">
        <f t="shared" si="2"/>
      </c>
      <c r="X32" s="53">
        <f>IF('ＤＡＴＡ入力'!Z26=0,"",'ＤＡＴＡ入力'!Z26)</f>
      </c>
      <c r="Y32" s="54">
        <f>IF('ＤＡＴＡ入力'!AA26=0,"",'ＤＡＴＡ入力'!AA26)</f>
      </c>
      <c r="Z32" s="55">
        <f>IF('ＤＡＴＡ入力'!AB26=0,"",'ＤＡＴＡ入力'!AB26)</f>
      </c>
      <c r="AA32" s="312" t="e">
        <f>IF('ＤＡＴＡ入力'!AC26="","",'ＤＡＴＡ入力'!AC26)</f>
        <v>#N/A</v>
      </c>
      <c r="AB32" s="313"/>
      <c r="AC32" s="141" t="e">
        <f>IF(AND(AA32&gt;'グラフ計算用'!$T$17,AA32&lt;'グラフ計算用'!$S$17),"OK","NG")</f>
        <v>#N/A</v>
      </c>
    </row>
    <row r="33" ht="14.25" customHeight="1">
      <c r="B33" s="140" t="s">
        <v>3</v>
      </c>
    </row>
    <row r="34" spans="2:29" ht="18" customHeight="1">
      <c r="B34" s="237" t="str">
        <f>D17</f>
        <v>天端高▽EL</v>
      </c>
      <c r="C34" s="237"/>
      <c r="D34" s="237"/>
      <c r="E34" s="237"/>
      <c r="F34" s="237"/>
      <c r="G34" s="237"/>
      <c r="H34" s="237"/>
      <c r="I34" s="168"/>
      <c r="J34" s="234" t="str">
        <f>K17</f>
        <v>擁壁高H</v>
      </c>
      <c r="K34" s="234"/>
      <c r="L34" s="234"/>
      <c r="M34" s="234"/>
      <c r="N34" s="234"/>
      <c r="O34" s="234"/>
      <c r="P34" s="236" t="str">
        <f>R17</f>
        <v>天端幅W1</v>
      </c>
      <c r="Q34" s="236"/>
      <c r="R34" s="236"/>
      <c r="S34" s="236"/>
      <c r="T34" s="236"/>
      <c r="U34" s="236"/>
      <c r="V34" s="236"/>
      <c r="W34" s="235" t="str">
        <f>Y17</f>
        <v>底盤幅W2</v>
      </c>
      <c r="X34" s="235"/>
      <c r="Y34" s="235"/>
      <c r="Z34" s="235"/>
      <c r="AA34" s="235"/>
      <c r="AB34" s="235"/>
      <c r="AC34" s="235"/>
    </row>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sheetData>
  <sheetProtection/>
  <mergeCells count="79">
    <mergeCell ref="AA32:AB32"/>
    <mergeCell ref="AA26:AB26"/>
    <mergeCell ref="AA27:AB27"/>
    <mergeCell ref="AA28:AB28"/>
    <mergeCell ref="AA29:AB29"/>
    <mergeCell ref="AA30:AB30"/>
    <mergeCell ref="AA31:AB31"/>
    <mergeCell ref="T28:U28"/>
    <mergeCell ref="T29:U29"/>
    <mergeCell ref="T30:U30"/>
    <mergeCell ref="T31:U31"/>
    <mergeCell ref="T32:U32"/>
    <mergeCell ref="AA21:AB21"/>
    <mergeCell ref="AA22:AB22"/>
    <mergeCell ref="AA23:AB23"/>
    <mergeCell ref="AA24:AB24"/>
    <mergeCell ref="AA25:AB25"/>
    <mergeCell ref="M30:N30"/>
    <mergeCell ref="M31:N31"/>
    <mergeCell ref="M32:N32"/>
    <mergeCell ref="T21:U21"/>
    <mergeCell ref="T22:U22"/>
    <mergeCell ref="T23:U23"/>
    <mergeCell ref="T24:U24"/>
    <mergeCell ref="T25:U25"/>
    <mergeCell ref="T26:U26"/>
    <mergeCell ref="T27:U27"/>
    <mergeCell ref="F32:G32"/>
    <mergeCell ref="M21:N21"/>
    <mergeCell ref="M22:N22"/>
    <mergeCell ref="M23:N23"/>
    <mergeCell ref="M24:N24"/>
    <mergeCell ref="M25:N25"/>
    <mergeCell ref="M26:N26"/>
    <mergeCell ref="M27:N27"/>
    <mergeCell ref="M28:N28"/>
    <mergeCell ref="M29:N29"/>
    <mergeCell ref="F26:G26"/>
    <mergeCell ref="F27:G27"/>
    <mergeCell ref="F28:G28"/>
    <mergeCell ref="F29:G29"/>
    <mergeCell ref="F30:G30"/>
    <mergeCell ref="F31:G31"/>
    <mergeCell ref="I19:J19"/>
    <mergeCell ref="F21:G21"/>
    <mergeCell ref="F22:G22"/>
    <mergeCell ref="F23:G23"/>
    <mergeCell ref="F24:G24"/>
    <mergeCell ref="F25:G25"/>
    <mergeCell ref="W18:X18"/>
    <mergeCell ref="P19:Q19"/>
    <mergeCell ref="B20:C20"/>
    <mergeCell ref="I20:J20"/>
    <mergeCell ref="B17:C17"/>
    <mergeCell ref="D17:H17"/>
    <mergeCell ref="F18:H19"/>
    <mergeCell ref="B18:C18"/>
    <mergeCell ref="I18:J18"/>
    <mergeCell ref="B19:C19"/>
    <mergeCell ref="M18:O19"/>
    <mergeCell ref="W19:X19"/>
    <mergeCell ref="W20:X20"/>
    <mergeCell ref="W17:X17"/>
    <mergeCell ref="Y17:AC17"/>
    <mergeCell ref="P20:Q20"/>
    <mergeCell ref="P17:Q17"/>
    <mergeCell ref="R17:V17"/>
    <mergeCell ref="T18:V19"/>
    <mergeCell ref="P18:Q18"/>
    <mergeCell ref="J34:O34"/>
    <mergeCell ref="W34:AC34"/>
    <mergeCell ref="P34:V34"/>
    <mergeCell ref="B34:H34"/>
    <mergeCell ref="A1:AA1"/>
    <mergeCell ref="AA18:AC19"/>
    <mergeCell ref="I17:J17"/>
    <mergeCell ref="B16:C16"/>
    <mergeCell ref="D16:AC16"/>
    <mergeCell ref="K17:O17"/>
  </mergeCells>
  <conditionalFormatting sqref="M21:N32">
    <cfRule type="expression" priority="1" dxfId="15" stopIfTrue="1">
      <formula>ISERROR(M21:N32)</formula>
    </cfRule>
  </conditionalFormatting>
  <conditionalFormatting sqref="T21:U32">
    <cfRule type="expression" priority="2" dxfId="16" stopIfTrue="1">
      <formula>ISERROR(T21:U32)</formula>
    </cfRule>
  </conditionalFormatting>
  <conditionalFormatting sqref="F21:G32">
    <cfRule type="expression" priority="3" dxfId="17" stopIfTrue="1">
      <formula>ISERROR(F21:G31)</formula>
    </cfRule>
  </conditionalFormatting>
  <conditionalFormatting sqref="AA21:AB32">
    <cfRule type="expression" priority="4" dxfId="18" stopIfTrue="1">
      <formula>ISERROR(AA21:AB32)</formula>
    </cfRule>
  </conditionalFormatting>
  <conditionalFormatting sqref="H21:H32">
    <cfRule type="expression" priority="5" dxfId="19" stopIfTrue="1">
      <formula>ISERROR(H21:H32)</formula>
    </cfRule>
  </conditionalFormatting>
  <conditionalFormatting sqref="O21:O32">
    <cfRule type="expression" priority="6" dxfId="15" stopIfTrue="1">
      <formula>ISERROR(O21:O32)</formula>
    </cfRule>
  </conditionalFormatting>
  <conditionalFormatting sqref="V21:V32">
    <cfRule type="expression" priority="7" dxfId="16" stopIfTrue="1">
      <formula>ISERROR(V21:V32)</formula>
    </cfRule>
  </conditionalFormatting>
  <conditionalFormatting sqref="AC21:AC32">
    <cfRule type="expression" priority="8" dxfId="20" stopIfTrue="1">
      <formula>ISERROR(AC21:AC32)</formula>
    </cfRule>
  </conditionalFormatting>
  <conditionalFormatting sqref="D7">
    <cfRule type="cellIs" priority="9" dxfId="15" operator="equal" stopIfTrue="1">
      <formula>0</formula>
    </cfRule>
  </conditionalFormatting>
  <conditionalFormatting sqref="W19:X19">
    <cfRule type="cellIs" priority="10" dxfId="18" operator="equal" stopIfTrue="1">
      <formula>0</formula>
    </cfRule>
  </conditionalFormatting>
  <conditionalFormatting sqref="P19:Q19">
    <cfRule type="cellIs" priority="11" dxfId="16" operator="equal" stopIfTrue="1">
      <formula>0</formula>
    </cfRule>
  </conditionalFormatting>
  <conditionalFormatting sqref="I19:J19">
    <cfRule type="cellIs" priority="12" dxfId="21" operator="equal" stopIfTrue="1">
      <formula>0</formula>
    </cfRule>
  </conditionalFormatting>
  <conditionalFormatting sqref="B19:C19">
    <cfRule type="cellIs" priority="13" dxfId="22" operator="equal" stopIfTrue="1">
      <formula>0</formula>
    </cfRule>
  </conditionalFormatting>
  <printOptions/>
  <pageMargins left="0.75" right="0.1968503937007874" top="0.2362204724409449" bottom="0.2755905511811024" header="0.1968503937007874" footer="0.196850393700787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佐世保市役所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電算管理課</dc:creator>
  <cp:keywords/>
  <dc:description/>
  <cp:lastModifiedBy> </cp:lastModifiedBy>
  <cp:lastPrinted>2008-09-06T03:21:08Z</cp:lastPrinted>
  <dcterms:created xsi:type="dcterms:W3CDTF">2005-09-29T07:57:48Z</dcterms:created>
  <dcterms:modified xsi:type="dcterms:W3CDTF">2011-05-20T05:58:33Z</dcterms:modified>
  <cp:category/>
  <cp:version/>
  <cp:contentType/>
  <cp:contentStatus/>
</cp:coreProperties>
</file>